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harts/chart8.xml" ContentType="application/vnd.openxmlformats-officedocument.drawingml.chart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drawings/drawing4.xml" ContentType="application/vnd.openxmlformats-officedocument.drawingml.chartshapes+xml"/>
  <Override PartName="/xl/charts/chart10.xml" ContentType="application/vnd.openxmlformats-officedocument.drawingml.chart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drawings/drawing7.xml" ContentType="application/vnd.openxmlformats-officedocument.drawingml.chartshapes+xml"/>
  <Override PartName="/xl/charts/chart13.xml" ContentType="application/vnd.openxmlformats-officedocument.drawingml.chart+xml"/>
  <Override PartName="/xl/drawings/drawing8.xml" ContentType="application/vnd.openxmlformats-officedocument.drawingml.chartshapes+xml"/>
  <Override PartName="/xl/charts/chart14.xml" ContentType="application/vnd.openxmlformats-officedocument.drawingml.chart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drawings/drawing10.xml" ContentType="application/vnd.openxmlformats-officedocument.drawingml.chartshapes+xml"/>
  <Override PartName="/xl/charts/chart16.xml" ContentType="application/vnd.openxmlformats-officedocument.drawingml.chart+xml"/>
  <Override PartName="/xl/drawings/drawing11.xml" ContentType="application/vnd.openxmlformats-officedocument.drawingml.chartshapes+xml"/>
  <Override PartName="/xl/charts/chart17.xml" ContentType="application/vnd.openxmlformats-officedocument.drawingml.chart+xml"/>
  <Override PartName="/xl/drawings/drawing12.xml" ContentType="application/vnd.openxmlformats-officedocument.drawingml.chartshapes+xml"/>
  <Override PartName="/xl/charts/chart18.xml" ContentType="application/vnd.openxmlformats-officedocument.drawingml.chart+xml"/>
  <Override PartName="/xl/drawings/drawing13.xml" ContentType="application/vnd.openxmlformats-officedocument.drawingml.chartshapes+xml"/>
  <Override PartName="/xl/charts/chart19.xml" ContentType="application/vnd.openxmlformats-officedocument.drawingml.chart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drawings/drawing20.xml" ContentType="application/vnd.openxmlformats-officedocument.drawingml.chartshapes+xml"/>
  <Override PartName="/xl/charts/chart26.xml" ContentType="application/vnd.openxmlformats-officedocument.drawingml.chart+xml"/>
  <Override PartName="/xl/drawings/drawing21.xml" ContentType="application/vnd.openxmlformats-officedocument.drawingml.chartshapes+xml"/>
  <Override PartName="/xl/charts/chart27.xml" ContentType="application/vnd.openxmlformats-officedocument.drawingml.chart+xml"/>
  <Override PartName="/xl/drawings/drawing22.xml" ContentType="application/vnd.openxmlformats-officedocument.drawingml.chartshapes+xml"/>
  <Override PartName="/xl/charts/chart28.xml" ContentType="application/vnd.openxmlformats-officedocument.drawingml.chart+xml"/>
  <Override PartName="/xl/drawings/drawing23.xml" ContentType="application/vnd.openxmlformats-officedocument.drawingml.chartshapes+xml"/>
  <Override PartName="/xl/charts/chart29.xml" ContentType="application/vnd.openxmlformats-officedocument.drawingml.chart+xml"/>
  <Override PartName="/xl/drawings/drawing2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E98F5A8-7D43-4A19-9215-4AB2C4C3A9FE}" xr6:coauthVersionLast="47" xr6:coauthVersionMax="47" xr10:uidLastSave="{00000000-0000-0000-0000-000000000000}"/>
  <bookViews>
    <workbookView xWindow="-120" yWindow="-120" windowWidth="38640" windowHeight="15720"/>
  </bookViews>
  <sheets>
    <sheet name="PriceMod" sheetId="1" r:id="rId1"/>
    <sheet name="Decisions" sheetId="8" r:id="rId2"/>
    <sheet name="CURVES" sheetId="6" r:id="rId3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D">PriceMod!$J$27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C9" i="6"/>
  <c r="D9" i="6"/>
  <c r="E9" i="6"/>
  <c r="F9" i="6"/>
  <c r="G9" i="6"/>
  <c r="H9" i="6"/>
  <c r="I9" i="6"/>
  <c r="J9" i="6"/>
  <c r="D10" i="6"/>
  <c r="A10" i="8"/>
  <c r="G10" i="8"/>
  <c r="H10" i="8"/>
  <c r="I10" i="8"/>
  <c r="A11" i="8"/>
  <c r="G11" i="8"/>
  <c r="H11" i="8"/>
  <c r="I11" i="8"/>
  <c r="A12" i="8"/>
  <c r="G12" i="8"/>
  <c r="H12" i="8"/>
  <c r="I12" i="8"/>
  <c r="A13" i="8"/>
  <c r="G13" i="8"/>
  <c r="H13" i="8"/>
  <c r="I13" i="8"/>
  <c r="A14" i="8"/>
  <c r="G14" i="8"/>
  <c r="H14" i="8"/>
  <c r="I14" i="8"/>
  <c r="A15" i="8"/>
  <c r="G15" i="8"/>
  <c r="H15" i="8"/>
  <c r="I15" i="8"/>
  <c r="A16" i="8"/>
  <c r="G16" i="8"/>
  <c r="H16" i="8"/>
  <c r="I16" i="8"/>
  <c r="A17" i="8"/>
  <c r="G17" i="8"/>
  <c r="H17" i="8"/>
  <c r="I17" i="8"/>
  <c r="A18" i="8"/>
  <c r="G18" i="8"/>
  <c r="H18" i="8"/>
  <c r="I18" i="8"/>
  <c r="A19" i="8"/>
  <c r="G19" i="8"/>
  <c r="H19" i="8"/>
  <c r="I19" i="8"/>
  <c r="A20" i="8"/>
  <c r="G20" i="8"/>
  <c r="H20" i="8"/>
  <c r="I20" i="8"/>
  <c r="A21" i="8"/>
  <c r="G21" i="8"/>
  <c r="H21" i="8"/>
  <c r="I21" i="8"/>
  <c r="A22" i="8"/>
  <c r="G22" i="8"/>
  <c r="H22" i="8"/>
  <c r="I22" i="8"/>
  <c r="A23" i="8"/>
  <c r="G23" i="8"/>
  <c r="H23" i="8"/>
  <c r="I23" i="8"/>
  <c r="A24" i="8"/>
  <c r="G24" i="8"/>
  <c r="H24" i="8"/>
  <c r="I24" i="8"/>
  <c r="A25" i="8"/>
  <c r="G25" i="8"/>
  <c r="H25" i="8"/>
  <c r="I25" i="8"/>
  <c r="A26" i="8"/>
  <c r="G26" i="8"/>
  <c r="H26" i="8"/>
  <c r="I26" i="8"/>
  <c r="A27" i="8"/>
  <c r="G27" i="8"/>
  <c r="H27" i="8"/>
  <c r="I27" i="8"/>
  <c r="A28" i="8"/>
  <c r="G28" i="8"/>
  <c r="H28" i="8"/>
  <c r="I28" i="8"/>
  <c r="A29" i="8"/>
  <c r="G29" i="8"/>
  <c r="H29" i="8"/>
  <c r="I29" i="8"/>
  <c r="A30" i="8"/>
  <c r="G30" i="8"/>
  <c r="H30" i="8"/>
  <c r="I30" i="8"/>
  <c r="A31" i="8"/>
  <c r="G31" i="8"/>
  <c r="H31" i="8"/>
  <c r="I31" i="8"/>
  <c r="A32" i="8"/>
  <c r="G32" i="8"/>
  <c r="H32" i="8"/>
  <c r="I32" i="8"/>
  <c r="A33" i="8"/>
  <c r="G33" i="8"/>
  <c r="H33" i="8"/>
  <c r="I33" i="8"/>
  <c r="A34" i="8"/>
  <c r="G34" i="8"/>
  <c r="H34" i="8"/>
  <c r="I34" i="8"/>
  <c r="A35" i="8"/>
  <c r="G35" i="8"/>
  <c r="H35" i="8"/>
  <c r="I35" i="8"/>
  <c r="A36" i="8"/>
  <c r="G36" i="8"/>
  <c r="H36" i="8"/>
  <c r="I36" i="8"/>
  <c r="A37" i="8"/>
  <c r="G37" i="8"/>
  <c r="H37" i="8"/>
  <c r="I37" i="8"/>
  <c r="A38" i="8"/>
  <c r="G38" i="8"/>
  <c r="H38" i="8"/>
  <c r="I38" i="8"/>
  <c r="A39" i="8"/>
  <c r="G39" i="8"/>
  <c r="H39" i="8"/>
  <c r="I39" i="8"/>
  <c r="A40" i="8"/>
  <c r="G40" i="8"/>
  <c r="H40" i="8"/>
  <c r="I40" i="8"/>
  <c r="A41" i="8"/>
  <c r="G41" i="8"/>
  <c r="H41" i="8"/>
  <c r="I41" i="8"/>
  <c r="A42" i="8"/>
  <c r="G42" i="8"/>
  <c r="H42" i="8"/>
  <c r="I42" i="8"/>
  <c r="A43" i="8"/>
  <c r="G43" i="8"/>
  <c r="H43" i="8"/>
  <c r="I43" i="8"/>
  <c r="A44" i="8"/>
  <c r="G44" i="8"/>
  <c r="H44" i="8"/>
  <c r="I44" i="8"/>
  <c r="A45" i="8"/>
  <c r="G45" i="8"/>
  <c r="H45" i="8"/>
  <c r="I45" i="8"/>
  <c r="A46" i="8"/>
  <c r="G46" i="8"/>
  <c r="H46" i="8"/>
  <c r="I46" i="8"/>
  <c r="A47" i="8"/>
  <c r="G47" i="8"/>
  <c r="H47" i="8"/>
  <c r="I47" i="8"/>
  <c r="A48" i="8"/>
  <c r="G48" i="8"/>
  <c r="H48" i="8"/>
  <c r="I48" i="8"/>
  <c r="A49" i="8"/>
  <c r="G49" i="8"/>
  <c r="H49" i="8"/>
  <c r="I49" i="8"/>
  <c r="A50" i="8"/>
  <c r="G50" i="8"/>
  <c r="H50" i="8"/>
  <c r="I50" i="8"/>
  <c r="A51" i="8"/>
  <c r="G51" i="8"/>
  <c r="H51" i="8"/>
  <c r="I51" i="8"/>
  <c r="A52" i="8"/>
  <c r="G52" i="8"/>
  <c r="H52" i="8"/>
  <c r="I52" i="8"/>
  <c r="A53" i="8"/>
  <c r="G53" i="8"/>
  <c r="H53" i="8"/>
  <c r="I53" i="8"/>
  <c r="A54" i="8"/>
  <c r="G54" i="8"/>
  <c r="H54" i="8"/>
  <c r="I54" i="8"/>
  <c r="A55" i="8"/>
  <c r="G55" i="8"/>
  <c r="H55" i="8"/>
  <c r="I55" i="8"/>
  <c r="A56" i="8"/>
  <c r="G56" i="8"/>
  <c r="H56" i="8"/>
  <c r="I56" i="8"/>
  <c r="A57" i="8"/>
  <c r="G57" i="8"/>
  <c r="H57" i="8"/>
  <c r="I57" i="8"/>
  <c r="A58" i="8"/>
  <c r="G58" i="8"/>
  <c r="H58" i="8"/>
  <c r="I58" i="8"/>
  <c r="A59" i="8"/>
  <c r="G59" i="8"/>
  <c r="H59" i="8"/>
  <c r="I59" i="8"/>
  <c r="A60" i="8"/>
  <c r="G60" i="8"/>
  <c r="H60" i="8"/>
  <c r="I60" i="8"/>
  <c r="A61" i="8"/>
  <c r="G61" i="8"/>
  <c r="H61" i="8"/>
  <c r="I61" i="8"/>
  <c r="A62" i="8"/>
  <c r="G62" i="8"/>
  <c r="H62" i="8"/>
  <c r="I62" i="8"/>
  <c r="A63" i="8"/>
  <c r="G63" i="8"/>
  <c r="H63" i="8"/>
  <c r="I63" i="8"/>
  <c r="A64" i="8"/>
  <c r="G64" i="8"/>
  <c r="H64" i="8"/>
  <c r="I64" i="8"/>
  <c r="A65" i="8"/>
  <c r="G65" i="8"/>
  <c r="H65" i="8"/>
  <c r="I65" i="8"/>
  <c r="A66" i="8"/>
  <c r="G66" i="8"/>
  <c r="H66" i="8"/>
  <c r="I66" i="8"/>
  <c r="A67" i="8"/>
  <c r="G67" i="8"/>
  <c r="H67" i="8"/>
  <c r="I67" i="8"/>
  <c r="A68" i="8"/>
  <c r="G68" i="8"/>
  <c r="H68" i="8"/>
  <c r="I68" i="8"/>
  <c r="A69" i="8"/>
  <c r="G69" i="8"/>
  <c r="H69" i="8"/>
  <c r="I69" i="8"/>
  <c r="A70" i="8"/>
  <c r="G70" i="8"/>
  <c r="H70" i="8"/>
  <c r="I70" i="8"/>
  <c r="A71" i="8"/>
  <c r="G71" i="8"/>
  <c r="H71" i="8"/>
  <c r="I71" i="8"/>
  <c r="A72" i="8"/>
  <c r="G72" i="8"/>
  <c r="H72" i="8"/>
  <c r="I72" i="8"/>
  <c r="A73" i="8"/>
  <c r="G73" i="8"/>
  <c r="H73" i="8"/>
  <c r="I73" i="8"/>
  <c r="A74" i="8"/>
  <c r="G74" i="8"/>
  <c r="H74" i="8"/>
  <c r="I74" i="8"/>
  <c r="A75" i="8"/>
  <c r="G75" i="8"/>
  <c r="H75" i="8"/>
  <c r="I75" i="8"/>
  <c r="A76" i="8"/>
  <c r="G76" i="8"/>
  <c r="H76" i="8"/>
  <c r="I76" i="8"/>
  <c r="A77" i="8"/>
  <c r="G77" i="8"/>
  <c r="H77" i="8"/>
  <c r="I77" i="8"/>
  <c r="A78" i="8"/>
  <c r="G78" i="8"/>
  <c r="H78" i="8"/>
  <c r="I78" i="8"/>
  <c r="A79" i="8"/>
  <c r="G79" i="8"/>
  <c r="H79" i="8"/>
  <c r="I79" i="8"/>
  <c r="A80" i="8"/>
  <c r="G80" i="8"/>
  <c r="H80" i="8"/>
  <c r="I80" i="8"/>
  <c r="A81" i="8"/>
  <c r="G81" i="8"/>
  <c r="H81" i="8"/>
  <c r="I81" i="8"/>
  <c r="A82" i="8"/>
  <c r="G82" i="8"/>
  <c r="H82" i="8"/>
  <c r="I82" i="8"/>
  <c r="A83" i="8"/>
  <c r="G83" i="8"/>
  <c r="H83" i="8"/>
  <c r="I83" i="8"/>
  <c r="A84" i="8"/>
  <c r="G84" i="8"/>
  <c r="H84" i="8"/>
  <c r="I84" i="8"/>
  <c r="A85" i="8"/>
  <c r="G85" i="8"/>
  <c r="H85" i="8"/>
  <c r="I85" i="8"/>
  <c r="A86" i="8"/>
  <c r="G86" i="8"/>
  <c r="H86" i="8"/>
  <c r="I86" i="8"/>
  <c r="A87" i="8"/>
  <c r="G87" i="8"/>
  <c r="H87" i="8"/>
  <c r="I87" i="8"/>
  <c r="A88" i="8"/>
  <c r="G88" i="8"/>
  <c r="H88" i="8"/>
  <c r="I88" i="8"/>
  <c r="A89" i="8"/>
  <c r="G89" i="8"/>
  <c r="H89" i="8"/>
  <c r="I89" i="8"/>
  <c r="A90" i="8"/>
  <c r="G90" i="8"/>
  <c r="H90" i="8"/>
  <c r="I90" i="8"/>
  <c r="A91" i="8"/>
  <c r="G91" i="8"/>
  <c r="H91" i="8"/>
  <c r="I91" i="8"/>
  <c r="A92" i="8"/>
  <c r="G92" i="8"/>
  <c r="H92" i="8"/>
  <c r="I92" i="8"/>
  <c r="A93" i="8"/>
  <c r="G93" i="8"/>
  <c r="H93" i="8"/>
  <c r="I93" i="8"/>
  <c r="A94" i="8"/>
  <c r="G94" i="8"/>
  <c r="H94" i="8"/>
  <c r="I94" i="8"/>
  <c r="A95" i="8"/>
  <c r="G95" i="8"/>
  <c r="H95" i="8"/>
  <c r="I95" i="8"/>
  <c r="A96" i="8"/>
  <c r="G96" i="8"/>
  <c r="H96" i="8"/>
  <c r="I96" i="8"/>
  <c r="A97" i="8"/>
  <c r="G97" i="8"/>
  <c r="H97" i="8"/>
  <c r="I97" i="8"/>
  <c r="A98" i="8"/>
  <c r="G98" i="8"/>
  <c r="H98" i="8"/>
  <c r="I98" i="8"/>
  <c r="A99" i="8"/>
  <c r="G99" i="8"/>
  <c r="H99" i="8"/>
  <c r="I99" i="8"/>
  <c r="A100" i="8"/>
  <c r="G100" i="8"/>
  <c r="H100" i="8"/>
  <c r="I100" i="8"/>
  <c r="A101" i="8"/>
  <c r="G101" i="8"/>
  <c r="H101" i="8"/>
  <c r="I101" i="8"/>
  <c r="A102" i="8"/>
  <c r="G102" i="8"/>
  <c r="H102" i="8"/>
  <c r="I102" i="8"/>
  <c r="A103" i="8"/>
  <c r="G103" i="8"/>
  <c r="H103" i="8"/>
  <c r="I103" i="8"/>
  <c r="A104" i="8"/>
  <c r="G104" i="8"/>
  <c r="H104" i="8"/>
  <c r="I104" i="8"/>
  <c r="A105" i="8"/>
  <c r="G105" i="8"/>
  <c r="H105" i="8"/>
  <c r="I105" i="8"/>
  <c r="A106" i="8"/>
  <c r="G106" i="8"/>
  <c r="H106" i="8"/>
  <c r="I106" i="8"/>
  <c r="A107" i="8"/>
  <c r="G107" i="8"/>
  <c r="H107" i="8"/>
  <c r="I107" i="8"/>
  <c r="A108" i="8"/>
  <c r="G108" i="8"/>
  <c r="H108" i="8"/>
  <c r="I108" i="8"/>
  <c r="A109" i="8"/>
  <c r="G109" i="8"/>
  <c r="H109" i="8"/>
  <c r="I109" i="8"/>
  <c r="A110" i="8"/>
  <c r="G110" i="8"/>
  <c r="H110" i="8"/>
  <c r="I110" i="8"/>
  <c r="A111" i="8"/>
  <c r="G111" i="8"/>
  <c r="H111" i="8"/>
  <c r="I111" i="8"/>
  <c r="A112" i="8"/>
  <c r="G112" i="8"/>
  <c r="H112" i="8"/>
  <c r="I112" i="8"/>
  <c r="A113" i="8"/>
  <c r="G113" i="8"/>
  <c r="H113" i="8"/>
  <c r="I113" i="8"/>
  <c r="A114" i="8"/>
  <c r="G114" i="8"/>
  <c r="H114" i="8"/>
  <c r="I114" i="8"/>
  <c r="A115" i="8"/>
  <c r="G115" i="8"/>
  <c r="H115" i="8"/>
  <c r="I115" i="8"/>
  <c r="A116" i="8"/>
  <c r="G116" i="8"/>
  <c r="H116" i="8"/>
  <c r="I116" i="8"/>
  <c r="A117" i="8"/>
  <c r="G117" i="8"/>
  <c r="H117" i="8"/>
  <c r="I117" i="8"/>
  <c r="A118" i="8"/>
  <c r="G118" i="8"/>
  <c r="H118" i="8"/>
  <c r="I118" i="8"/>
  <c r="A119" i="8"/>
  <c r="G119" i="8"/>
  <c r="H119" i="8"/>
  <c r="I119" i="8"/>
  <c r="A120" i="8"/>
  <c r="G120" i="8"/>
  <c r="H120" i="8"/>
  <c r="I120" i="8"/>
  <c r="A121" i="8"/>
  <c r="G121" i="8"/>
  <c r="H121" i="8"/>
  <c r="I121" i="8"/>
  <c r="A122" i="8"/>
  <c r="G122" i="8"/>
  <c r="H122" i="8"/>
  <c r="I122" i="8"/>
  <c r="A123" i="8"/>
  <c r="G123" i="8"/>
  <c r="H123" i="8"/>
  <c r="I123" i="8"/>
  <c r="A124" i="8"/>
  <c r="G124" i="8"/>
  <c r="H124" i="8"/>
  <c r="I124" i="8"/>
  <c r="A125" i="8"/>
  <c r="G125" i="8"/>
  <c r="H125" i="8"/>
  <c r="I125" i="8"/>
  <c r="A126" i="8"/>
  <c r="G126" i="8"/>
  <c r="H126" i="8"/>
  <c r="I126" i="8"/>
  <c r="A127" i="8"/>
  <c r="G127" i="8"/>
  <c r="H127" i="8"/>
  <c r="I127" i="8"/>
  <c r="A128" i="8"/>
  <c r="G128" i="8"/>
  <c r="H128" i="8"/>
  <c r="I128" i="8"/>
  <c r="A129" i="8"/>
  <c r="G129" i="8"/>
  <c r="H129" i="8"/>
  <c r="I129" i="8"/>
  <c r="A130" i="8"/>
  <c r="G130" i="8"/>
  <c r="H130" i="8"/>
  <c r="I130" i="8"/>
  <c r="A131" i="8"/>
  <c r="G131" i="8"/>
  <c r="H131" i="8"/>
  <c r="I131" i="8"/>
  <c r="A132" i="8"/>
  <c r="G132" i="8"/>
  <c r="H132" i="8"/>
  <c r="I132" i="8"/>
  <c r="A133" i="8"/>
  <c r="G133" i="8"/>
  <c r="H133" i="8"/>
  <c r="I133" i="8"/>
  <c r="A134" i="8"/>
  <c r="G134" i="8"/>
  <c r="H134" i="8"/>
  <c r="I134" i="8"/>
  <c r="A135" i="8"/>
  <c r="G135" i="8"/>
  <c r="H135" i="8"/>
  <c r="I135" i="8"/>
  <c r="A136" i="8"/>
  <c r="G136" i="8"/>
  <c r="H136" i="8"/>
  <c r="I136" i="8"/>
  <c r="A137" i="8"/>
  <c r="G137" i="8"/>
  <c r="H137" i="8"/>
  <c r="I137" i="8"/>
  <c r="A138" i="8"/>
  <c r="G138" i="8"/>
  <c r="H138" i="8"/>
  <c r="I138" i="8"/>
  <c r="A139" i="8"/>
  <c r="G139" i="8"/>
  <c r="H139" i="8"/>
  <c r="I139" i="8"/>
  <c r="A140" i="8"/>
  <c r="G140" i="8"/>
  <c r="H140" i="8"/>
  <c r="I140" i="8"/>
  <c r="A141" i="8"/>
  <c r="G141" i="8"/>
  <c r="H141" i="8"/>
  <c r="I141" i="8"/>
  <c r="A142" i="8"/>
  <c r="G142" i="8"/>
  <c r="H142" i="8"/>
  <c r="I142" i="8"/>
  <c r="A143" i="8"/>
  <c r="G143" i="8"/>
  <c r="H143" i="8"/>
  <c r="I143" i="8"/>
  <c r="A144" i="8"/>
  <c r="G144" i="8"/>
  <c r="H144" i="8"/>
  <c r="I144" i="8"/>
  <c r="A145" i="8"/>
  <c r="G145" i="8"/>
  <c r="H145" i="8"/>
  <c r="I145" i="8"/>
  <c r="A146" i="8"/>
  <c r="G146" i="8"/>
  <c r="H146" i="8"/>
  <c r="I146" i="8"/>
  <c r="A147" i="8"/>
  <c r="G147" i="8"/>
  <c r="H147" i="8"/>
  <c r="I147" i="8"/>
  <c r="A148" i="8"/>
  <c r="G148" i="8"/>
  <c r="H148" i="8"/>
  <c r="I148" i="8"/>
  <c r="A149" i="8"/>
  <c r="G149" i="8"/>
  <c r="H149" i="8"/>
  <c r="I149" i="8"/>
  <c r="A150" i="8"/>
  <c r="G150" i="8"/>
  <c r="H150" i="8"/>
  <c r="I150" i="8"/>
  <c r="A151" i="8"/>
  <c r="G151" i="8"/>
  <c r="H151" i="8"/>
  <c r="I151" i="8"/>
  <c r="A152" i="8"/>
  <c r="G152" i="8"/>
  <c r="H152" i="8"/>
  <c r="I152" i="8"/>
  <c r="A153" i="8"/>
  <c r="G153" i="8"/>
  <c r="H153" i="8"/>
  <c r="I153" i="8"/>
  <c r="A154" i="8"/>
  <c r="G154" i="8"/>
  <c r="H154" i="8"/>
  <c r="I154" i="8"/>
  <c r="A155" i="8"/>
  <c r="G155" i="8"/>
  <c r="H155" i="8"/>
  <c r="I155" i="8"/>
  <c r="A156" i="8"/>
  <c r="G156" i="8"/>
  <c r="H156" i="8"/>
  <c r="I156" i="8"/>
  <c r="A157" i="8"/>
  <c r="G157" i="8"/>
  <c r="H157" i="8"/>
  <c r="I157" i="8"/>
  <c r="A158" i="8"/>
  <c r="G158" i="8"/>
  <c r="H158" i="8"/>
  <c r="I158" i="8"/>
  <c r="A159" i="8"/>
  <c r="G159" i="8"/>
  <c r="H159" i="8"/>
  <c r="I159" i="8"/>
  <c r="A160" i="8"/>
  <c r="G160" i="8"/>
  <c r="H160" i="8"/>
  <c r="I160" i="8"/>
  <c r="A161" i="8"/>
  <c r="G161" i="8"/>
  <c r="H161" i="8"/>
  <c r="I161" i="8"/>
  <c r="A162" i="8"/>
  <c r="G162" i="8"/>
  <c r="H162" i="8"/>
  <c r="I162" i="8"/>
  <c r="A163" i="8"/>
  <c r="G163" i="8"/>
  <c r="H163" i="8"/>
  <c r="I163" i="8"/>
  <c r="A164" i="8"/>
  <c r="G164" i="8"/>
  <c r="H164" i="8"/>
  <c r="I164" i="8"/>
  <c r="A165" i="8"/>
  <c r="G165" i="8"/>
  <c r="H165" i="8"/>
  <c r="I165" i="8"/>
  <c r="A166" i="8"/>
  <c r="G166" i="8"/>
  <c r="H166" i="8"/>
  <c r="I166" i="8"/>
  <c r="A167" i="8"/>
  <c r="G167" i="8"/>
  <c r="H167" i="8"/>
  <c r="I167" i="8"/>
  <c r="A168" i="8"/>
  <c r="G168" i="8"/>
  <c r="H168" i="8"/>
  <c r="I168" i="8"/>
  <c r="A169" i="8"/>
  <c r="G169" i="8"/>
  <c r="H169" i="8"/>
  <c r="I169" i="8"/>
  <c r="A170" i="8"/>
  <c r="G170" i="8"/>
  <c r="H170" i="8"/>
  <c r="I170" i="8"/>
  <c r="A171" i="8"/>
  <c r="G171" i="8"/>
  <c r="H171" i="8"/>
  <c r="I171" i="8"/>
  <c r="A172" i="8"/>
  <c r="G172" i="8"/>
  <c r="H172" i="8"/>
  <c r="I172" i="8"/>
  <c r="A173" i="8"/>
  <c r="G173" i="8"/>
  <c r="H173" i="8"/>
  <c r="I173" i="8"/>
  <c r="A174" i="8"/>
  <c r="G174" i="8"/>
  <c r="H174" i="8"/>
  <c r="I174" i="8"/>
  <c r="A175" i="8"/>
  <c r="G175" i="8"/>
  <c r="H175" i="8"/>
  <c r="I175" i="8"/>
  <c r="A176" i="8"/>
  <c r="G176" i="8"/>
  <c r="H176" i="8"/>
  <c r="I176" i="8"/>
  <c r="A177" i="8"/>
  <c r="G177" i="8"/>
  <c r="H177" i="8"/>
  <c r="I177" i="8"/>
  <c r="A178" i="8"/>
  <c r="G178" i="8"/>
  <c r="H178" i="8"/>
  <c r="I178" i="8"/>
  <c r="A179" i="8"/>
  <c r="G179" i="8"/>
  <c r="H179" i="8"/>
  <c r="I179" i="8"/>
  <c r="A180" i="8"/>
  <c r="G180" i="8"/>
  <c r="H180" i="8"/>
  <c r="I180" i="8"/>
  <c r="A181" i="8"/>
  <c r="G181" i="8"/>
  <c r="H181" i="8"/>
  <c r="I181" i="8"/>
  <c r="A182" i="8"/>
  <c r="G182" i="8"/>
  <c r="H182" i="8"/>
  <c r="I182" i="8"/>
  <c r="A183" i="8"/>
  <c r="G183" i="8"/>
  <c r="H183" i="8"/>
  <c r="I183" i="8"/>
  <c r="A184" i="8"/>
  <c r="G184" i="8"/>
  <c r="H184" i="8"/>
  <c r="I184" i="8"/>
  <c r="A185" i="8"/>
  <c r="G185" i="8"/>
  <c r="H185" i="8"/>
  <c r="I185" i="8"/>
  <c r="A186" i="8"/>
  <c r="G186" i="8"/>
  <c r="H186" i="8"/>
  <c r="I186" i="8"/>
  <c r="A187" i="8"/>
  <c r="G187" i="8"/>
  <c r="H187" i="8"/>
  <c r="I187" i="8"/>
  <c r="A188" i="8"/>
  <c r="G188" i="8"/>
  <c r="H188" i="8"/>
  <c r="I188" i="8"/>
  <c r="A189" i="8"/>
  <c r="G189" i="8"/>
  <c r="H189" i="8"/>
  <c r="I189" i="8"/>
  <c r="A190" i="8"/>
  <c r="G190" i="8"/>
  <c r="H190" i="8"/>
  <c r="I190" i="8"/>
  <c r="A191" i="8"/>
  <c r="G191" i="8"/>
  <c r="H191" i="8"/>
  <c r="I191" i="8"/>
  <c r="A192" i="8"/>
  <c r="G192" i="8"/>
  <c r="H192" i="8"/>
  <c r="I192" i="8"/>
  <c r="A193" i="8"/>
  <c r="G193" i="8"/>
  <c r="H193" i="8"/>
  <c r="I193" i="8"/>
  <c r="A194" i="8"/>
  <c r="G194" i="8"/>
  <c r="H194" i="8"/>
  <c r="I194" i="8"/>
  <c r="A195" i="8"/>
  <c r="G195" i="8"/>
  <c r="H195" i="8"/>
  <c r="I195" i="8"/>
  <c r="A196" i="8"/>
  <c r="G196" i="8"/>
  <c r="H196" i="8"/>
  <c r="I196" i="8"/>
  <c r="A197" i="8"/>
  <c r="G197" i="8"/>
  <c r="H197" i="8"/>
  <c r="I197" i="8"/>
  <c r="A198" i="8"/>
  <c r="G198" i="8"/>
  <c r="H198" i="8"/>
  <c r="I198" i="8"/>
  <c r="A199" i="8"/>
  <c r="G199" i="8"/>
  <c r="H199" i="8"/>
  <c r="I199" i="8"/>
  <c r="A200" i="8"/>
  <c r="G200" i="8"/>
  <c r="H200" i="8"/>
  <c r="I200" i="8"/>
  <c r="A201" i="8"/>
  <c r="G201" i="8"/>
  <c r="H201" i="8"/>
  <c r="I201" i="8"/>
  <c r="A202" i="8"/>
  <c r="G202" i="8"/>
  <c r="H202" i="8"/>
  <c r="I202" i="8"/>
  <c r="A203" i="8"/>
  <c r="G203" i="8"/>
  <c r="H203" i="8"/>
  <c r="I203" i="8"/>
  <c r="A204" i="8"/>
  <c r="G204" i="8"/>
  <c r="H204" i="8"/>
  <c r="I204" i="8"/>
  <c r="A205" i="8"/>
  <c r="G205" i="8"/>
  <c r="H205" i="8"/>
  <c r="I205" i="8"/>
  <c r="A206" i="8"/>
  <c r="G206" i="8"/>
  <c r="H206" i="8"/>
  <c r="I206" i="8"/>
  <c r="A207" i="8"/>
  <c r="G207" i="8"/>
  <c r="H207" i="8"/>
  <c r="I207" i="8"/>
  <c r="A208" i="8"/>
  <c r="G208" i="8"/>
  <c r="H208" i="8"/>
  <c r="I208" i="8"/>
  <c r="A209" i="8"/>
  <c r="G209" i="8"/>
  <c r="H209" i="8"/>
  <c r="I209" i="8"/>
  <c r="A210" i="8"/>
  <c r="G210" i="8"/>
  <c r="H210" i="8"/>
  <c r="I210" i="8"/>
  <c r="A211" i="8"/>
  <c r="G211" i="8"/>
  <c r="H211" i="8"/>
  <c r="I211" i="8"/>
  <c r="A212" i="8"/>
  <c r="G212" i="8"/>
  <c r="H212" i="8"/>
  <c r="I212" i="8"/>
  <c r="A213" i="8"/>
  <c r="G213" i="8"/>
  <c r="H213" i="8"/>
  <c r="I213" i="8"/>
  <c r="A214" i="8"/>
  <c r="G214" i="8"/>
  <c r="H214" i="8"/>
  <c r="I214" i="8"/>
  <c r="A215" i="8"/>
  <c r="G215" i="8"/>
  <c r="H215" i="8"/>
  <c r="I215" i="8"/>
  <c r="A216" i="8"/>
  <c r="G216" i="8"/>
  <c r="H216" i="8"/>
  <c r="I216" i="8"/>
  <c r="A217" i="8"/>
  <c r="G217" i="8"/>
  <c r="H217" i="8"/>
  <c r="I217" i="8"/>
  <c r="A218" i="8"/>
  <c r="G218" i="8"/>
  <c r="H218" i="8"/>
  <c r="I218" i="8"/>
  <c r="A219" i="8"/>
  <c r="G219" i="8"/>
  <c r="H219" i="8"/>
  <c r="I219" i="8"/>
  <c r="A220" i="8"/>
  <c r="G220" i="8"/>
  <c r="H220" i="8"/>
  <c r="I220" i="8"/>
  <c r="A221" i="8"/>
  <c r="G221" i="8"/>
  <c r="H221" i="8"/>
  <c r="I221" i="8"/>
  <c r="A222" i="8"/>
  <c r="G222" i="8"/>
  <c r="H222" i="8"/>
  <c r="I222" i="8"/>
  <c r="A223" i="8"/>
  <c r="G223" i="8"/>
  <c r="H223" i="8"/>
  <c r="I223" i="8"/>
  <c r="A224" i="8"/>
  <c r="G224" i="8"/>
  <c r="H224" i="8"/>
  <c r="I224" i="8"/>
  <c r="A225" i="8"/>
  <c r="G225" i="8"/>
  <c r="H225" i="8"/>
  <c r="I225" i="8"/>
  <c r="A226" i="8"/>
  <c r="G226" i="8"/>
  <c r="H226" i="8"/>
  <c r="I226" i="8"/>
  <c r="A227" i="8"/>
  <c r="G227" i="8"/>
  <c r="H227" i="8"/>
  <c r="I227" i="8"/>
  <c r="A228" i="8"/>
  <c r="G228" i="8"/>
  <c r="H228" i="8"/>
  <c r="I228" i="8"/>
  <c r="A229" i="8"/>
  <c r="G229" i="8"/>
  <c r="H229" i="8"/>
  <c r="I229" i="8"/>
  <c r="A230" i="8"/>
  <c r="G230" i="8"/>
  <c r="H230" i="8"/>
  <c r="I230" i="8"/>
  <c r="A231" i="8"/>
  <c r="G231" i="8"/>
  <c r="H231" i="8"/>
  <c r="I231" i="8"/>
  <c r="A232" i="8"/>
  <c r="G232" i="8"/>
  <c r="H232" i="8"/>
  <c r="I232" i="8"/>
  <c r="A233" i="8"/>
  <c r="G233" i="8"/>
  <c r="H233" i="8"/>
  <c r="I233" i="8"/>
  <c r="A234" i="8"/>
  <c r="G234" i="8"/>
  <c r="H234" i="8"/>
  <c r="I234" i="8"/>
  <c r="A235" i="8"/>
  <c r="G235" i="8"/>
  <c r="H235" i="8"/>
  <c r="I235" i="8"/>
  <c r="A236" i="8"/>
  <c r="G236" i="8"/>
  <c r="H236" i="8"/>
  <c r="I236" i="8"/>
  <c r="A237" i="8"/>
  <c r="G237" i="8"/>
  <c r="H237" i="8"/>
  <c r="I237" i="8"/>
  <c r="A238" i="8"/>
  <c r="G238" i="8"/>
  <c r="H238" i="8"/>
  <c r="I238" i="8"/>
  <c r="A239" i="8"/>
  <c r="G239" i="8"/>
  <c r="H239" i="8"/>
  <c r="I239" i="8"/>
  <c r="A240" i="8"/>
  <c r="G240" i="8"/>
  <c r="H240" i="8"/>
  <c r="I240" i="8"/>
  <c r="A241" i="8"/>
  <c r="G241" i="8"/>
  <c r="H241" i="8"/>
  <c r="I241" i="8"/>
  <c r="A242" i="8"/>
  <c r="G242" i="8"/>
  <c r="H242" i="8"/>
  <c r="I242" i="8"/>
  <c r="A243" i="8"/>
  <c r="G243" i="8"/>
  <c r="H243" i="8"/>
  <c r="I243" i="8"/>
  <c r="A244" i="8"/>
  <c r="G244" i="8"/>
  <c r="H244" i="8"/>
  <c r="I244" i="8"/>
  <c r="A245" i="8"/>
  <c r="G245" i="8"/>
  <c r="H245" i="8"/>
  <c r="I245" i="8"/>
  <c r="A246" i="8"/>
  <c r="G246" i="8"/>
  <c r="H246" i="8"/>
  <c r="I246" i="8"/>
  <c r="A247" i="8"/>
  <c r="G247" i="8"/>
  <c r="H247" i="8"/>
  <c r="I247" i="8"/>
  <c r="A248" i="8"/>
  <c r="G248" i="8"/>
  <c r="H248" i="8"/>
  <c r="I248" i="8"/>
  <c r="A249" i="8"/>
  <c r="G249" i="8"/>
  <c r="H249" i="8"/>
  <c r="I249" i="8"/>
  <c r="A250" i="8"/>
  <c r="G250" i="8"/>
  <c r="H250" i="8"/>
  <c r="I250" i="8"/>
  <c r="A251" i="8"/>
  <c r="G251" i="8"/>
  <c r="H251" i="8"/>
  <c r="I251" i="8"/>
  <c r="A252" i="8"/>
  <c r="G252" i="8"/>
  <c r="H252" i="8"/>
  <c r="I252" i="8"/>
  <c r="A253" i="8"/>
  <c r="G253" i="8"/>
  <c r="H253" i="8"/>
  <c r="I253" i="8"/>
  <c r="A254" i="8"/>
  <c r="G254" i="8"/>
  <c r="H254" i="8"/>
  <c r="I254" i="8"/>
  <c r="A255" i="8"/>
  <c r="G255" i="8"/>
  <c r="H255" i="8"/>
  <c r="I255" i="8"/>
  <c r="A256" i="8"/>
  <c r="G256" i="8"/>
  <c r="H256" i="8"/>
  <c r="I256" i="8"/>
  <c r="A257" i="8"/>
  <c r="G257" i="8"/>
  <c r="H257" i="8"/>
  <c r="I257" i="8"/>
  <c r="A258" i="8"/>
  <c r="G258" i="8"/>
  <c r="H258" i="8"/>
  <c r="I258" i="8"/>
  <c r="A259" i="8"/>
  <c r="G259" i="8"/>
  <c r="H259" i="8"/>
  <c r="I259" i="8"/>
  <c r="A260" i="8"/>
  <c r="G260" i="8"/>
  <c r="H260" i="8"/>
  <c r="I260" i="8"/>
  <c r="A261" i="8"/>
  <c r="G261" i="8"/>
  <c r="H261" i="8"/>
  <c r="I261" i="8"/>
  <c r="A262" i="8"/>
  <c r="G262" i="8"/>
  <c r="H262" i="8"/>
  <c r="I262" i="8"/>
  <c r="A263" i="8"/>
  <c r="G263" i="8"/>
  <c r="H263" i="8"/>
  <c r="I263" i="8"/>
  <c r="A264" i="8"/>
  <c r="G264" i="8"/>
  <c r="H264" i="8"/>
  <c r="I264" i="8"/>
  <c r="A265" i="8"/>
  <c r="G265" i="8"/>
  <c r="H265" i="8"/>
  <c r="I265" i="8"/>
  <c r="A266" i="8"/>
  <c r="G266" i="8"/>
  <c r="H266" i="8"/>
  <c r="I266" i="8"/>
  <c r="A267" i="8"/>
  <c r="G267" i="8"/>
  <c r="H267" i="8"/>
  <c r="I267" i="8"/>
  <c r="A268" i="8"/>
  <c r="G268" i="8"/>
  <c r="H268" i="8"/>
  <c r="I268" i="8"/>
  <c r="A269" i="8"/>
  <c r="G269" i="8"/>
  <c r="H269" i="8"/>
  <c r="I269" i="8"/>
  <c r="A270" i="8"/>
  <c r="G270" i="8"/>
  <c r="H270" i="8"/>
  <c r="I270" i="8"/>
  <c r="A271" i="8"/>
  <c r="G271" i="8"/>
  <c r="H271" i="8"/>
  <c r="I271" i="8"/>
  <c r="A272" i="8"/>
  <c r="G272" i="8"/>
  <c r="H272" i="8"/>
  <c r="I272" i="8"/>
  <c r="A273" i="8"/>
  <c r="G273" i="8"/>
  <c r="H273" i="8"/>
  <c r="I273" i="8"/>
  <c r="A274" i="8"/>
  <c r="G274" i="8"/>
  <c r="H274" i="8"/>
  <c r="I274" i="8"/>
  <c r="A275" i="8"/>
  <c r="G275" i="8"/>
  <c r="H275" i="8"/>
  <c r="I275" i="8"/>
  <c r="A276" i="8"/>
  <c r="G276" i="8"/>
  <c r="H276" i="8"/>
  <c r="I276" i="8"/>
  <c r="A277" i="8"/>
  <c r="G277" i="8"/>
  <c r="H277" i="8"/>
  <c r="I277" i="8"/>
  <c r="A278" i="8"/>
  <c r="G278" i="8"/>
  <c r="H278" i="8"/>
  <c r="I278" i="8"/>
  <c r="A279" i="8"/>
  <c r="G279" i="8"/>
  <c r="H279" i="8"/>
  <c r="I279" i="8"/>
  <c r="A280" i="8"/>
  <c r="G280" i="8"/>
  <c r="H280" i="8"/>
  <c r="I280" i="8"/>
  <c r="A281" i="8"/>
  <c r="G281" i="8"/>
  <c r="H281" i="8"/>
  <c r="I281" i="8"/>
  <c r="A282" i="8"/>
  <c r="G282" i="8"/>
  <c r="H282" i="8"/>
  <c r="I282" i="8"/>
  <c r="A283" i="8"/>
  <c r="G283" i="8"/>
  <c r="H283" i="8"/>
  <c r="I283" i="8"/>
  <c r="A284" i="8"/>
  <c r="G284" i="8"/>
  <c r="H284" i="8"/>
  <c r="I284" i="8"/>
  <c r="A285" i="8"/>
  <c r="G285" i="8"/>
  <c r="H285" i="8"/>
  <c r="I285" i="8"/>
  <c r="A286" i="8"/>
  <c r="G286" i="8"/>
  <c r="H286" i="8"/>
  <c r="I286" i="8"/>
  <c r="A287" i="8"/>
  <c r="G287" i="8"/>
  <c r="H287" i="8"/>
  <c r="I287" i="8"/>
  <c r="A288" i="8"/>
  <c r="G288" i="8"/>
  <c r="H288" i="8"/>
  <c r="I288" i="8"/>
  <c r="A289" i="8"/>
  <c r="G289" i="8"/>
  <c r="H289" i="8"/>
  <c r="I289" i="8"/>
  <c r="A290" i="8"/>
  <c r="G290" i="8"/>
  <c r="H290" i="8"/>
  <c r="I290" i="8"/>
  <c r="A291" i="8"/>
  <c r="G291" i="8"/>
  <c r="H291" i="8"/>
  <c r="I291" i="8"/>
  <c r="A292" i="8"/>
  <c r="G292" i="8"/>
  <c r="H292" i="8"/>
  <c r="I292" i="8"/>
  <c r="A293" i="8"/>
  <c r="G293" i="8"/>
  <c r="H293" i="8"/>
  <c r="I293" i="8"/>
  <c r="A294" i="8"/>
  <c r="G294" i="8"/>
  <c r="H294" i="8"/>
  <c r="I294" i="8"/>
  <c r="A295" i="8"/>
  <c r="G295" i="8"/>
  <c r="H295" i="8"/>
  <c r="I295" i="8"/>
  <c r="A296" i="8"/>
  <c r="G296" i="8"/>
  <c r="H296" i="8"/>
  <c r="I296" i="8"/>
  <c r="A297" i="8"/>
  <c r="G297" i="8"/>
  <c r="H297" i="8"/>
  <c r="I297" i="8"/>
  <c r="A298" i="8"/>
  <c r="G298" i="8"/>
  <c r="H298" i="8"/>
  <c r="I298" i="8"/>
  <c r="A299" i="8"/>
  <c r="G299" i="8"/>
  <c r="H299" i="8"/>
  <c r="I299" i="8"/>
  <c r="A300" i="8"/>
  <c r="G300" i="8"/>
  <c r="H300" i="8"/>
  <c r="I300" i="8"/>
  <c r="A301" i="8"/>
  <c r="G301" i="8"/>
  <c r="H301" i="8"/>
  <c r="I301" i="8"/>
  <c r="A302" i="8"/>
  <c r="G302" i="8"/>
  <c r="H302" i="8"/>
  <c r="I302" i="8"/>
  <c r="A303" i="8"/>
  <c r="G303" i="8"/>
  <c r="H303" i="8"/>
  <c r="I303" i="8"/>
  <c r="A304" i="8"/>
  <c r="G304" i="8"/>
  <c r="H304" i="8"/>
  <c r="I304" i="8"/>
  <c r="A305" i="8"/>
  <c r="G305" i="8"/>
  <c r="H305" i="8"/>
  <c r="I305" i="8"/>
  <c r="A306" i="8"/>
  <c r="G306" i="8"/>
  <c r="H306" i="8"/>
  <c r="I306" i="8"/>
  <c r="A307" i="8"/>
  <c r="G307" i="8"/>
  <c r="H307" i="8"/>
  <c r="I307" i="8"/>
  <c r="A308" i="8"/>
  <c r="G308" i="8"/>
  <c r="H308" i="8"/>
  <c r="I308" i="8"/>
  <c r="A309" i="8"/>
  <c r="G309" i="8"/>
  <c r="H309" i="8"/>
  <c r="I309" i="8"/>
  <c r="A310" i="8"/>
  <c r="G310" i="8"/>
  <c r="H310" i="8"/>
  <c r="I310" i="8"/>
  <c r="A311" i="8"/>
  <c r="G311" i="8"/>
  <c r="H311" i="8"/>
  <c r="I311" i="8"/>
  <c r="A312" i="8"/>
  <c r="G312" i="8"/>
  <c r="H312" i="8"/>
  <c r="I312" i="8"/>
  <c r="A313" i="8"/>
  <c r="G313" i="8"/>
  <c r="H313" i="8"/>
  <c r="I313" i="8"/>
  <c r="A314" i="8"/>
  <c r="G314" i="8"/>
  <c r="H314" i="8"/>
  <c r="I314" i="8"/>
  <c r="A315" i="8"/>
  <c r="G315" i="8"/>
  <c r="H315" i="8"/>
  <c r="I315" i="8"/>
  <c r="A316" i="8"/>
  <c r="G316" i="8"/>
  <c r="H316" i="8"/>
  <c r="I316" i="8"/>
  <c r="A317" i="8"/>
  <c r="G317" i="8"/>
  <c r="H317" i="8"/>
  <c r="I317" i="8"/>
  <c r="A318" i="8"/>
  <c r="G318" i="8"/>
  <c r="H318" i="8"/>
  <c r="I318" i="8"/>
  <c r="A319" i="8"/>
  <c r="G319" i="8"/>
  <c r="H319" i="8"/>
  <c r="I319" i="8"/>
  <c r="A320" i="8"/>
  <c r="G320" i="8"/>
  <c r="H320" i="8"/>
  <c r="I320" i="8"/>
  <c r="A321" i="8"/>
  <c r="G321" i="8"/>
  <c r="H321" i="8"/>
  <c r="I321" i="8"/>
  <c r="A322" i="8"/>
  <c r="G322" i="8"/>
  <c r="H322" i="8"/>
  <c r="I322" i="8"/>
  <c r="A323" i="8"/>
  <c r="G323" i="8"/>
  <c r="H323" i="8"/>
  <c r="I323" i="8"/>
  <c r="A324" i="8"/>
  <c r="G324" i="8"/>
  <c r="H324" i="8"/>
  <c r="I324" i="8"/>
  <c r="A325" i="8"/>
  <c r="G325" i="8"/>
  <c r="H325" i="8"/>
  <c r="I325" i="8"/>
  <c r="A326" i="8"/>
  <c r="G326" i="8"/>
  <c r="H326" i="8"/>
  <c r="I326" i="8"/>
  <c r="A327" i="8"/>
  <c r="G327" i="8"/>
  <c r="H327" i="8"/>
  <c r="I327" i="8"/>
  <c r="A328" i="8"/>
  <c r="G328" i="8"/>
  <c r="H328" i="8"/>
  <c r="I328" i="8"/>
  <c r="A329" i="8"/>
  <c r="G329" i="8"/>
  <c r="H329" i="8"/>
  <c r="I329" i="8"/>
  <c r="A330" i="8"/>
  <c r="G330" i="8"/>
  <c r="H330" i="8"/>
  <c r="I330" i="8"/>
  <c r="A331" i="8"/>
  <c r="G331" i="8"/>
  <c r="H331" i="8"/>
  <c r="I331" i="8"/>
  <c r="A332" i="8"/>
  <c r="G332" i="8"/>
  <c r="H332" i="8"/>
  <c r="I332" i="8"/>
  <c r="A333" i="8"/>
  <c r="G333" i="8"/>
  <c r="H333" i="8"/>
  <c r="I333" i="8"/>
  <c r="A334" i="8"/>
  <c r="G334" i="8"/>
  <c r="H334" i="8"/>
  <c r="I334" i="8"/>
  <c r="A335" i="8"/>
  <c r="G335" i="8"/>
  <c r="H335" i="8"/>
  <c r="I335" i="8"/>
  <c r="A336" i="8"/>
  <c r="G336" i="8"/>
  <c r="H336" i="8"/>
  <c r="I336" i="8"/>
  <c r="A337" i="8"/>
  <c r="G337" i="8"/>
  <c r="H337" i="8"/>
  <c r="I337" i="8"/>
  <c r="A338" i="8"/>
  <c r="G338" i="8"/>
  <c r="H338" i="8"/>
  <c r="I338" i="8"/>
  <c r="A339" i="8"/>
  <c r="G339" i="8"/>
  <c r="H339" i="8"/>
  <c r="I339" i="8"/>
  <c r="A340" i="8"/>
  <c r="G340" i="8"/>
  <c r="H340" i="8"/>
  <c r="I340" i="8"/>
  <c r="A341" i="8"/>
  <c r="G341" i="8"/>
  <c r="H341" i="8"/>
  <c r="I341" i="8"/>
  <c r="A342" i="8"/>
  <c r="G342" i="8"/>
  <c r="H342" i="8"/>
  <c r="I342" i="8"/>
  <c r="A343" i="8"/>
  <c r="G343" i="8"/>
  <c r="H343" i="8"/>
  <c r="I343" i="8"/>
  <c r="A344" i="8"/>
  <c r="G344" i="8"/>
  <c r="H344" i="8"/>
  <c r="I344" i="8"/>
  <c r="A345" i="8"/>
  <c r="G345" i="8"/>
  <c r="H345" i="8"/>
  <c r="I345" i="8"/>
  <c r="A346" i="8"/>
  <c r="G346" i="8"/>
  <c r="H346" i="8"/>
  <c r="I346" i="8"/>
  <c r="A347" i="8"/>
  <c r="G347" i="8"/>
  <c r="H347" i="8"/>
  <c r="I347" i="8"/>
  <c r="A348" i="8"/>
  <c r="G348" i="8"/>
  <c r="H348" i="8"/>
  <c r="I348" i="8"/>
  <c r="A349" i="8"/>
  <c r="G349" i="8"/>
  <c r="H349" i="8"/>
  <c r="I349" i="8"/>
  <c r="A350" i="8"/>
  <c r="G350" i="8"/>
  <c r="H350" i="8"/>
  <c r="I350" i="8"/>
  <c r="A351" i="8"/>
  <c r="G351" i="8"/>
  <c r="H351" i="8"/>
  <c r="I351" i="8"/>
  <c r="A352" i="8"/>
  <c r="G352" i="8"/>
  <c r="H352" i="8"/>
  <c r="I352" i="8"/>
  <c r="A353" i="8"/>
  <c r="G353" i="8"/>
  <c r="H353" i="8"/>
  <c r="I353" i="8"/>
  <c r="A354" i="8"/>
  <c r="G354" i="8"/>
  <c r="H354" i="8"/>
  <c r="I354" i="8"/>
  <c r="A355" i="8"/>
  <c r="G355" i="8"/>
  <c r="H355" i="8"/>
  <c r="I355" i="8"/>
  <c r="A356" i="8"/>
  <c r="G356" i="8"/>
  <c r="H356" i="8"/>
  <c r="I356" i="8"/>
  <c r="A357" i="8"/>
  <c r="G357" i="8"/>
  <c r="H357" i="8"/>
  <c r="I357" i="8"/>
  <c r="A358" i="8"/>
  <c r="G358" i="8"/>
  <c r="H358" i="8"/>
  <c r="I358" i="8"/>
  <c r="A359" i="8"/>
  <c r="G359" i="8"/>
  <c r="H359" i="8"/>
  <c r="I359" i="8"/>
  <c r="A360" i="8"/>
  <c r="G360" i="8"/>
  <c r="H360" i="8"/>
  <c r="I360" i="8"/>
  <c r="A361" i="8"/>
  <c r="G361" i="8"/>
  <c r="H361" i="8"/>
  <c r="I361" i="8"/>
  <c r="A362" i="8"/>
  <c r="G362" i="8"/>
  <c r="H362" i="8"/>
  <c r="I362" i="8"/>
  <c r="A363" i="8"/>
  <c r="G363" i="8"/>
  <c r="H363" i="8"/>
  <c r="I363" i="8"/>
  <c r="A364" i="8"/>
  <c r="G364" i="8"/>
  <c r="H364" i="8"/>
  <c r="I364" i="8"/>
  <c r="A365" i="8"/>
  <c r="G365" i="8"/>
  <c r="H365" i="8"/>
  <c r="I365" i="8"/>
  <c r="A366" i="8"/>
  <c r="G366" i="8"/>
  <c r="H366" i="8"/>
  <c r="I366" i="8"/>
  <c r="A367" i="8"/>
  <c r="G367" i="8"/>
  <c r="H367" i="8"/>
  <c r="I367" i="8"/>
  <c r="A368" i="8"/>
  <c r="G368" i="8"/>
  <c r="H368" i="8"/>
  <c r="I368" i="8"/>
  <c r="A369" i="8"/>
  <c r="G369" i="8"/>
  <c r="H369" i="8"/>
  <c r="I369" i="8"/>
  <c r="A370" i="8"/>
  <c r="G370" i="8"/>
  <c r="H370" i="8"/>
  <c r="I370" i="8"/>
  <c r="A371" i="8"/>
  <c r="G371" i="8"/>
  <c r="H371" i="8"/>
  <c r="I371" i="8"/>
  <c r="A372" i="8"/>
  <c r="G372" i="8"/>
  <c r="H372" i="8"/>
  <c r="I372" i="8"/>
  <c r="A373" i="8"/>
  <c r="G373" i="8"/>
  <c r="H373" i="8"/>
  <c r="I373" i="8"/>
  <c r="A374" i="8"/>
  <c r="G374" i="8"/>
  <c r="H374" i="8"/>
  <c r="I374" i="8"/>
  <c r="A375" i="8"/>
  <c r="G375" i="8"/>
  <c r="H375" i="8"/>
  <c r="I375" i="8"/>
  <c r="A376" i="8"/>
  <c r="G376" i="8"/>
  <c r="H376" i="8"/>
  <c r="I376" i="8"/>
  <c r="A377" i="8"/>
  <c r="G377" i="8"/>
  <c r="H377" i="8"/>
  <c r="I377" i="8"/>
  <c r="A378" i="8"/>
  <c r="G378" i="8"/>
  <c r="H378" i="8"/>
  <c r="I378" i="8"/>
  <c r="A379" i="8"/>
  <c r="G379" i="8"/>
  <c r="H379" i="8"/>
  <c r="I379" i="8"/>
  <c r="A380" i="8"/>
  <c r="G380" i="8"/>
  <c r="H380" i="8"/>
  <c r="I380" i="8"/>
  <c r="A381" i="8"/>
  <c r="G381" i="8"/>
  <c r="H381" i="8"/>
  <c r="I381" i="8"/>
  <c r="A382" i="8"/>
  <c r="G382" i="8"/>
  <c r="H382" i="8"/>
  <c r="I382" i="8"/>
  <c r="A383" i="8"/>
  <c r="G383" i="8"/>
  <c r="H383" i="8"/>
  <c r="I383" i="8"/>
  <c r="A384" i="8"/>
  <c r="G384" i="8"/>
  <c r="H384" i="8"/>
  <c r="I384" i="8"/>
  <c r="A385" i="8"/>
  <c r="G385" i="8"/>
  <c r="H385" i="8"/>
  <c r="I385" i="8"/>
  <c r="A386" i="8"/>
  <c r="G386" i="8"/>
  <c r="H386" i="8"/>
  <c r="I386" i="8"/>
  <c r="A387" i="8"/>
  <c r="G387" i="8"/>
  <c r="H387" i="8"/>
  <c r="I387" i="8"/>
  <c r="A388" i="8"/>
  <c r="G388" i="8"/>
  <c r="H388" i="8"/>
  <c r="I388" i="8"/>
  <c r="A389" i="8"/>
  <c r="G389" i="8"/>
  <c r="H389" i="8"/>
  <c r="I389" i="8"/>
  <c r="A390" i="8"/>
  <c r="G390" i="8"/>
  <c r="H390" i="8"/>
  <c r="I390" i="8"/>
  <c r="A391" i="8"/>
  <c r="G391" i="8"/>
  <c r="H391" i="8"/>
  <c r="I391" i="8"/>
  <c r="A392" i="8"/>
  <c r="G392" i="8"/>
  <c r="H392" i="8"/>
  <c r="I392" i="8"/>
  <c r="A393" i="8"/>
  <c r="G393" i="8"/>
  <c r="H393" i="8"/>
  <c r="I393" i="8"/>
  <c r="A394" i="8"/>
  <c r="G394" i="8"/>
  <c r="H394" i="8"/>
  <c r="I394" i="8"/>
  <c r="A395" i="8"/>
  <c r="G395" i="8"/>
  <c r="H395" i="8"/>
  <c r="I395" i="8"/>
  <c r="A396" i="8"/>
  <c r="G396" i="8"/>
  <c r="H396" i="8"/>
  <c r="I396" i="8"/>
  <c r="A397" i="8"/>
  <c r="G397" i="8"/>
  <c r="H397" i="8"/>
  <c r="I397" i="8"/>
  <c r="A398" i="8"/>
  <c r="G398" i="8"/>
  <c r="H398" i="8"/>
  <c r="I398" i="8"/>
  <c r="A399" i="8"/>
  <c r="G399" i="8"/>
  <c r="H399" i="8"/>
  <c r="I399" i="8"/>
  <c r="A400" i="8"/>
  <c r="G400" i="8"/>
  <c r="H400" i="8"/>
  <c r="I400" i="8"/>
  <c r="A401" i="8"/>
  <c r="G401" i="8"/>
  <c r="H401" i="8"/>
  <c r="I401" i="8"/>
  <c r="A402" i="8"/>
  <c r="G402" i="8"/>
  <c r="H402" i="8"/>
  <c r="I402" i="8"/>
  <c r="A403" i="8"/>
  <c r="G403" i="8"/>
  <c r="H403" i="8"/>
  <c r="I403" i="8"/>
  <c r="A404" i="8"/>
  <c r="G404" i="8"/>
  <c r="H404" i="8"/>
  <c r="I404" i="8"/>
  <c r="A405" i="8"/>
  <c r="G405" i="8"/>
  <c r="H405" i="8"/>
  <c r="I405" i="8"/>
  <c r="A406" i="8"/>
  <c r="G406" i="8"/>
  <c r="H406" i="8"/>
  <c r="I406" i="8"/>
  <c r="A407" i="8"/>
  <c r="G407" i="8"/>
  <c r="H407" i="8"/>
  <c r="I407" i="8"/>
  <c r="A408" i="8"/>
  <c r="G408" i="8"/>
  <c r="H408" i="8"/>
  <c r="I408" i="8"/>
  <c r="A409" i="8"/>
  <c r="G409" i="8"/>
  <c r="H409" i="8"/>
  <c r="I409" i="8"/>
  <c r="A410" i="8"/>
  <c r="G410" i="8"/>
  <c r="H410" i="8"/>
  <c r="I410" i="8"/>
  <c r="A411" i="8"/>
  <c r="G411" i="8"/>
  <c r="H411" i="8"/>
  <c r="I411" i="8"/>
  <c r="A412" i="8"/>
  <c r="G412" i="8"/>
  <c r="H412" i="8"/>
  <c r="I412" i="8"/>
  <c r="A413" i="8"/>
  <c r="G413" i="8"/>
  <c r="H413" i="8"/>
  <c r="I413" i="8"/>
  <c r="A414" i="8"/>
  <c r="G414" i="8"/>
  <c r="H414" i="8"/>
  <c r="I414" i="8"/>
  <c r="A415" i="8"/>
  <c r="G415" i="8"/>
  <c r="H415" i="8"/>
  <c r="I415" i="8"/>
  <c r="A416" i="8"/>
  <c r="G416" i="8"/>
  <c r="H416" i="8"/>
  <c r="I416" i="8"/>
  <c r="A417" i="8"/>
  <c r="G417" i="8"/>
  <c r="H417" i="8"/>
  <c r="I417" i="8"/>
  <c r="A418" i="8"/>
  <c r="G418" i="8"/>
  <c r="H418" i="8"/>
  <c r="I418" i="8"/>
  <c r="A419" i="8"/>
  <c r="G419" i="8"/>
  <c r="H419" i="8"/>
  <c r="I419" i="8"/>
  <c r="A420" i="8"/>
  <c r="G420" i="8"/>
  <c r="H420" i="8"/>
  <c r="I420" i="8"/>
  <c r="A421" i="8"/>
  <c r="G421" i="8"/>
  <c r="H421" i="8"/>
  <c r="I421" i="8"/>
  <c r="A422" i="8"/>
  <c r="G422" i="8"/>
  <c r="H422" i="8"/>
  <c r="I422" i="8"/>
  <c r="A423" i="8"/>
  <c r="G423" i="8"/>
  <c r="H423" i="8"/>
  <c r="I423" i="8"/>
  <c r="A424" i="8"/>
  <c r="G424" i="8"/>
  <c r="H424" i="8"/>
  <c r="I424" i="8"/>
  <c r="A425" i="8"/>
  <c r="G425" i="8"/>
  <c r="H425" i="8"/>
  <c r="I425" i="8"/>
  <c r="A426" i="8"/>
  <c r="G426" i="8"/>
  <c r="H426" i="8"/>
  <c r="I426" i="8"/>
  <c r="A427" i="8"/>
  <c r="G427" i="8"/>
  <c r="H427" i="8"/>
  <c r="I427" i="8"/>
  <c r="A428" i="8"/>
  <c r="G428" i="8"/>
  <c r="H428" i="8"/>
  <c r="I428" i="8"/>
  <c r="A429" i="8"/>
  <c r="G429" i="8"/>
  <c r="H429" i="8"/>
  <c r="I429" i="8"/>
  <c r="A430" i="8"/>
  <c r="G430" i="8"/>
  <c r="H430" i="8"/>
  <c r="I430" i="8"/>
  <c r="A431" i="8"/>
  <c r="G431" i="8"/>
  <c r="H431" i="8"/>
  <c r="I431" i="8"/>
  <c r="A432" i="8"/>
  <c r="G432" i="8"/>
  <c r="H432" i="8"/>
  <c r="I432" i="8"/>
  <c r="A433" i="8"/>
  <c r="G433" i="8"/>
  <c r="H433" i="8"/>
  <c r="I433" i="8"/>
  <c r="A434" i="8"/>
  <c r="G434" i="8"/>
  <c r="H434" i="8"/>
  <c r="I434" i="8"/>
  <c r="A435" i="8"/>
  <c r="G435" i="8"/>
  <c r="H435" i="8"/>
  <c r="I435" i="8"/>
  <c r="A436" i="8"/>
  <c r="G436" i="8"/>
  <c r="H436" i="8"/>
  <c r="I436" i="8"/>
  <c r="A437" i="8"/>
  <c r="G437" i="8"/>
  <c r="H437" i="8"/>
  <c r="I437" i="8"/>
  <c r="A438" i="8"/>
  <c r="G438" i="8"/>
  <c r="H438" i="8"/>
  <c r="I438" i="8"/>
  <c r="A439" i="8"/>
  <c r="G439" i="8"/>
  <c r="H439" i="8"/>
  <c r="I439" i="8"/>
  <c r="A440" i="8"/>
  <c r="G440" i="8"/>
  <c r="H440" i="8"/>
  <c r="I440" i="8"/>
  <c r="A441" i="8"/>
  <c r="G441" i="8"/>
  <c r="H441" i="8"/>
  <c r="I441" i="8"/>
  <c r="A442" i="8"/>
  <c r="G442" i="8"/>
  <c r="H442" i="8"/>
  <c r="I442" i="8"/>
  <c r="A443" i="8"/>
  <c r="G443" i="8"/>
  <c r="H443" i="8"/>
  <c r="I443" i="8"/>
  <c r="A444" i="8"/>
  <c r="G444" i="8"/>
  <c r="H444" i="8"/>
  <c r="I444" i="8"/>
  <c r="A445" i="8"/>
  <c r="G445" i="8"/>
  <c r="H445" i="8"/>
  <c r="I445" i="8"/>
  <c r="A446" i="8"/>
  <c r="G446" i="8"/>
  <c r="H446" i="8"/>
  <c r="I446" i="8"/>
  <c r="A447" i="8"/>
  <c r="G447" i="8"/>
  <c r="H447" i="8"/>
  <c r="I447" i="8"/>
  <c r="A448" i="8"/>
  <c r="G448" i="8"/>
  <c r="H448" i="8"/>
  <c r="I448" i="8"/>
  <c r="A449" i="8"/>
  <c r="G449" i="8"/>
  <c r="H449" i="8"/>
  <c r="I449" i="8"/>
  <c r="A450" i="8"/>
  <c r="G450" i="8"/>
  <c r="H450" i="8"/>
  <c r="I450" i="8"/>
  <c r="A451" i="8"/>
  <c r="G451" i="8"/>
  <c r="H451" i="8"/>
  <c r="I451" i="8"/>
  <c r="A452" i="8"/>
  <c r="G452" i="8"/>
  <c r="H452" i="8"/>
  <c r="I452" i="8"/>
  <c r="A453" i="8"/>
  <c r="G453" i="8"/>
  <c r="H453" i="8"/>
  <c r="I453" i="8"/>
  <c r="A454" i="8"/>
  <c r="G454" i="8"/>
  <c r="H454" i="8"/>
  <c r="I454" i="8"/>
  <c r="A455" i="8"/>
  <c r="G455" i="8"/>
  <c r="H455" i="8"/>
  <c r="I455" i="8"/>
  <c r="A456" i="8"/>
  <c r="G456" i="8"/>
  <c r="H456" i="8"/>
  <c r="I456" i="8"/>
  <c r="A457" i="8"/>
  <c r="G457" i="8"/>
  <c r="H457" i="8"/>
  <c r="I457" i="8"/>
  <c r="A458" i="8"/>
  <c r="G458" i="8"/>
  <c r="H458" i="8"/>
  <c r="I458" i="8"/>
  <c r="A459" i="8"/>
  <c r="G459" i="8"/>
  <c r="H459" i="8"/>
  <c r="I459" i="8"/>
  <c r="A460" i="8"/>
  <c r="G460" i="8"/>
  <c r="H460" i="8"/>
  <c r="I460" i="8"/>
  <c r="A461" i="8"/>
  <c r="G461" i="8"/>
  <c r="H461" i="8"/>
  <c r="I461" i="8"/>
  <c r="A462" i="8"/>
  <c r="G462" i="8"/>
  <c r="H462" i="8"/>
  <c r="I462" i="8"/>
  <c r="A463" i="8"/>
  <c r="G463" i="8"/>
  <c r="H463" i="8"/>
  <c r="I463" i="8"/>
  <c r="A464" i="8"/>
  <c r="G464" i="8"/>
  <c r="H464" i="8"/>
  <c r="I464" i="8"/>
  <c r="A465" i="8"/>
  <c r="G465" i="8"/>
  <c r="H465" i="8"/>
  <c r="I465" i="8"/>
  <c r="A466" i="8"/>
  <c r="G466" i="8"/>
  <c r="H466" i="8"/>
  <c r="I466" i="8"/>
  <c r="A467" i="8"/>
  <c r="G467" i="8"/>
  <c r="H467" i="8"/>
  <c r="I467" i="8"/>
  <c r="A468" i="8"/>
  <c r="G468" i="8"/>
  <c r="H468" i="8"/>
  <c r="I468" i="8"/>
  <c r="A469" i="8"/>
  <c r="G469" i="8"/>
  <c r="H469" i="8"/>
  <c r="I469" i="8"/>
  <c r="A470" i="8"/>
  <c r="G470" i="8"/>
  <c r="H470" i="8"/>
  <c r="I470" i="8"/>
  <c r="A471" i="8"/>
  <c r="G471" i="8"/>
  <c r="H471" i="8"/>
  <c r="I471" i="8"/>
  <c r="A472" i="8"/>
  <c r="G472" i="8"/>
  <c r="H472" i="8"/>
  <c r="I472" i="8"/>
  <c r="A473" i="8"/>
  <c r="G473" i="8"/>
  <c r="H473" i="8"/>
  <c r="I473" i="8"/>
  <c r="A474" i="8"/>
  <c r="G474" i="8"/>
  <c r="H474" i="8"/>
  <c r="I474" i="8"/>
  <c r="A475" i="8"/>
  <c r="G475" i="8"/>
  <c r="H475" i="8"/>
  <c r="I475" i="8"/>
  <c r="A476" i="8"/>
  <c r="G476" i="8"/>
  <c r="H476" i="8"/>
  <c r="I476" i="8"/>
  <c r="A477" i="8"/>
  <c r="G477" i="8"/>
  <c r="H477" i="8"/>
  <c r="I477" i="8"/>
  <c r="A478" i="8"/>
  <c r="G478" i="8"/>
  <c r="H478" i="8"/>
  <c r="I478" i="8"/>
  <c r="A479" i="8"/>
  <c r="G479" i="8"/>
  <c r="H479" i="8"/>
  <c r="I479" i="8"/>
  <c r="A480" i="8"/>
  <c r="G480" i="8"/>
  <c r="H480" i="8"/>
  <c r="I480" i="8"/>
  <c r="A481" i="8"/>
  <c r="G481" i="8"/>
  <c r="H481" i="8"/>
  <c r="I481" i="8"/>
  <c r="A482" i="8"/>
  <c r="G482" i="8"/>
  <c r="H482" i="8"/>
  <c r="I482" i="8"/>
  <c r="A483" i="8"/>
  <c r="G483" i="8"/>
  <c r="H483" i="8"/>
  <c r="I483" i="8"/>
  <c r="A484" i="8"/>
  <c r="G484" i="8"/>
  <c r="H484" i="8"/>
  <c r="I484" i="8"/>
  <c r="A485" i="8"/>
  <c r="G485" i="8"/>
  <c r="H485" i="8"/>
  <c r="I485" i="8"/>
  <c r="A486" i="8"/>
  <c r="G486" i="8"/>
  <c r="H486" i="8"/>
  <c r="I486" i="8"/>
  <c r="A487" i="8"/>
  <c r="G487" i="8"/>
  <c r="H487" i="8"/>
  <c r="I487" i="8"/>
  <c r="A488" i="8"/>
  <c r="G488" i="8"/>
  <c r="H488" i="8"/>
  <c r="I488" i="8"/>
  <c r="A489" i="8"/>
  <c r="G489" i="8"/>
  <c r="H489" i="8"/>
  <c r="I489" i="8"/>
  <c r="A490" i="8"/>
  <c r="G490" i="8"/>
  <c r="H490" i="8"/>
  <c r="I490" i="8"/>
  <c r="A491" i="8"/>
  <c r="G491" i="8"/>
  <c r="H491" i="8"/>
  <c r="I491" i="8"/>
  <c r="A492" i="8"/>
  <c r="G492" i="8"/>
  <c r="H492" i="8"/>
  <c r="I492" i="8"/>
  <c r="A493" i="8"/>
  <c r="G493" i="8"/>
  <c r="H493" i="8"/>
  <c r="I493" i="8"/>
  <c r="A494" i="8"/>
  <c r="G494" i="8"/>
  <c r="H494" i="8"/>
  <c r="I494" i="8"/>
  <c r="A495" i="8"/>
  <c r="G495" i="8"/>
  <c r="H495" i="8"/>
  <c r="I495" i="8"/>
  <c r="A496" i="8"/>
  <c r="G496" i="8"/>
  <c r="H496" i="8"/>
  <c r="I496" i="8"/>
  <c r="A497" i="8"/>
  <c r="G497" i="8"/>
  <c r="H497" i="8"/>
  <c r="I497" i="8"/>
  <c r="A498" i="8"/>
  <c r="G498" i="8"/>
  <c r="H498" i="8"/>
  <c r="I498" i="8"/>
  <c r="A499" i="8"/>
  <c r="G499" i="8"/>
  <c r="H499" i="8"/>
  <c r="I499" i="8"/>
  <c r="A500" i="8"/>
  <c r="G500" i="8"/>
  <c r="H500" i="8"/>
  <c r="I500" i="8"/>
  <c r="A501" i="8"/>
  <c r="G501" i="8"/>
  <c r="H501" i="8"/>
  <c r="I501" i="8"/>
  <c r="A502" i="8"/>
  <c r="G502" i="8"/>
  <c r="H502" i="8"/>
  <c r="I502" i="8"/>
  <c r="A503" i="8"/>
  <c r="G503" i="8"/>
  <c r="H503" i="8"/>
  <c r="I503" i="8"/>
  <c r="A504" i="8"/>
  <c r="G504" i="8"/>
  <c r="H504" i="8"/>
  <c r="I504" i="8"/>
  <c r="A505" i="8"/>
  <c r="G505" i="8"/>
  <c r="H505" i="8"/>
  <c r="I505" i="8"/>
  <c r="A506" i="8"/>
  <c r="G506" i="8"/>
  <c r="H506" i="8"/>
  <c r="I506" i="8"/>
  <c r="A507" i="8"/>
  <c r="G507" i="8"/>
  <c r="H507" i="8"/>
  <c r="I507" i="8"/>
  <c r="A508" i="8"/>
  <c r="G508" i="8"/>
  <c r="H508" i="8"/>
  <c r="I508" i="8"/>
  <c r="A509" i="8"/>
  <c r="G509" i="8"/>
  <c r="H509" i="8"/>
  <c r="I509" i="8"/>
  <c r="A510" i="8"/>
  <c r="G510" i="8"/>
  <c r="H510" i="8"/>
  <c r="I510" i="8"/>
  <c r="A511" i="8"/>
  <c r="G511" i="8"/>
  <c r="H511" i="8"/>
  <c r="I511" i="8"/>
  <c r="A512" i="8"/>
  <c r="G512" i="8"/>
  <c r="H512" i="8"/>
  <c r="I512" i="8"/>
  <c r="A513" i="8"/>
  <c r="G513" i="8"/>
  <c r="H513" i="8"/>
  <c r="I513" i="8"/>
  <c r="A514" i="8"/>
  <c r="G514" i="8"/>
  <c r="H514" i="8"/>
  <c r="I514" i="8"/>
  <c r="A515" i="8"/>
  <c r="G515" i="8"/>
  <c r="H515" i="8"/>
  <c r="I515" i="8"/>
  <c r="A516" i="8"/>
  <c r="A517" i="8"/>
  <c r="A518" i="8"/>
  <c r="A519" i="8"/>
  <c r="A520" i="8"/>
  <c r="A521" i="8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<sst xmlns="http://schemas.openxmlformats.org/spreadsheetml/2006/main" count="117" uniqueCount="99">
  <si>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</si>
  <si>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</si>
  <si>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</si>
  <si>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</si>
  <si>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</si>
  <si>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</si>
  <si>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</si>
  <si>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</si>
  <si>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</si>
  <si>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</si>
  <si>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</si>
  <si>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</si>
  <si>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</si>
  <si>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</si>
  <si>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</si>
  <si>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</si>
  <si>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</si>
  <si>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</si>
  <si>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</si>
  <si>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</si>
  <si>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</si>
  <si>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</si>
  <si>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</si>
  <si>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</si>
  <si>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</si>
  <si>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</si>
  <si>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</si>
  <si>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</si>
  <si>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</si>
  <si>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</si>
  <si>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</si>
  <si>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</si>
  <si>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</si>
  <si>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</si>
  <si>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</si>
  <si>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</si>
  <si>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</si>
  <si>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</si>
  <si>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</si>
  <si>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</si>
  <si>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</si>
  <si>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</si>
  <si>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</si>
  <si>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</si>
  <si>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</si>
  <si>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</si>
  <si>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</si>
  <si>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</si>
  <si>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</si>
  <si>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</si>
  <si>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</si>
  <si>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</si>
  <si>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</si>
  <si>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</si>
  <si>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</si>
  <si>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</si>
  <si>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</si>
  <si>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</si>
  <si>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</si>
  <si>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</si>
  <si>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</si>
  <si>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</si>
  <si>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</si>
  <si>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</si>
  <si>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</si>
  <si>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</si>
  <si>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</si>
  <si>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</si>
  <si>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</si>
  <si>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</si>
  <si>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</si>
  <si>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</si>
  <si>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</si>
  <si>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</si>
  <si>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</si>
  <si>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</si>
  <si>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</si>
  <si>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</si>
  <si>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</si>
  <si>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</si>
  <si>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</si>
  <si>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</si>
  <si>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</si>
  <si>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IF-HEHUB</t>
  </si>
  <si>
    <t>to StartMonth</t>
  </si>
  <si>
    <t>BJJJJJjKKBKKKKBJBBBBbbbjjjkkk!</t>
  </si>
  <si>
    <t>k</t>
  </si>
  <si>
    <t>I/H/W</t>
  </si>
  <si>
    <t>Prob</t>
  </si>
  <si>
    <t>Spot</t>
  </si>
  <si>
    <t>Prompt</t>
  </si>
  <si>
    <t>Current Volume (bcf)</t>
  </si>
  <si>
    <t>Hold</t>
  </si>
  <si>
    <t>Withdraw</t>
  </si>
  <si>
    <t>Probality Cutoff</t>
  </si>
  <si>
    <t>Injection</t>
  </si>
  <si>
    <t>Filename</t>
  </si>
  <si>
    <t>op10.txt</t>
  </si>
  <si>
    <t>C:\sam\SAM_audit.dll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</si>
</sst>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5" formatCode="0.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4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  <font>
      <b/>
      <sz val="20"/>
      <color indexed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  <xf numFmtId="165" fontId="4" fillId="0" borderId="1" xfId="0" applyNumberFormat="1" applyFont="1" applyFill="1" applyBorder="1"/>
    <xf numFmtId="0" fontId="19" fillId="5" borderId="20" xfId="0" applyFont="1" applyFill="1" applyBorder="1"/>
    <xf numFmtId="0" fontId="0" fillId="0" borderId="0" xfId="0" applyFill="1" applyBorder="1"/>
    <xf numFmtId="0" fontId="19" fillId="5" borderId="20" xfId="0" applyFont="1" applyFill="1" applyBorder="1" applyAlignment="1">
      <alignment wrapText="1"/>
    </xf>
    <xf numFmtId="0" fontId="19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  <c:pt idx="12">
                  <c:v>2.8879999999999999</c:v>
                </c:pt>
                <c:pt idx="13">
                  <c:v>2.8879999999999999</c:v>
                </c:pt>
                <c:pt idx="14">
                  <c:v>2.8879999999999999</c:v>
                </c:pt>
                <c:pt idx="15">
                  <c:v>2.8849999999999998</c:v>
                </c:pt>
                <c:pt idx="16">
                  <c:v>2.9049999999999998</c:v>
                </c:pt>
                <c:pt idx="17">
                  <c:v>3.0140000000000002</c:v>
                </c:pt>
                <c:pt idx="18">
                  <c:v>3.113</c:v>
                </c:pt>
                <c:pt idx="19">
                  <c:v>3.1280000000000001</c:v>
                </c:pt>
                <c:pt idx="20">
                  <c:v>3.0049999999999999</c:v>
                </c:pt>
                <c:pt idx="21">
                  <c:v>2.8580000000000001</c:v>
                </c:pt>
                <c:pt idx="22">
                  <c:v>2.7609999999999997</c:v>
                </c:pt>
                <c:pt idx="23">
                  <c:v>2.7290000000000001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64-45E7-A043-58AF9386A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873503"/>
        <c:axId val="1"/>
      </c:lineChart>
      <c:dateAx>
        <c:axId val="213487350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87350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8-4FAF-A008-DBD16CB1B872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18-4FAF-A008-DBD16CB1B872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18-4FAF-A008-DBD16CB1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491391"/>
        <c:axId val="1"/>
      </c:scatterChart>
      <c:valAx>
        <c:axId val="2135491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491391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37103282758728"/>
          <c:y val="0.24904307741812373"/>
          <c:w val="0.85404503753127603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PriceMod!$Q$7:$Q$30</c:f>
              <c:numCache>
                <c:formatCode>0.000</c:formatCode>
                <c:ptCount val="24"/>
                <c:pt idx="0">
                  <c:v>0.36</c:v>
                </c:pt>
                <c:pt idx="1">
                  <c:v>0.375</c:v>
                </c:pt>
                <c:pt idx="2">
                  <c:v>0.39500000000000002</c:v>
                </c:pt>
                <c:pt idx="3">
                  <c:v>0.40749999999999997</c:v>
                </c:pt>
                <c:pt idx="4">
                  <c:v>0.42</c:v>
                </c:pt>
                <c:pt idx="5">
                  <c:v>0.435</c:v>
                </c:pt>
                <c:pt idx="6">
                  <c:v>0.4375</c:v>
                </c:pt>
                <c:pt idx="7">
                  <c:v>0.44</c:v>
                </c:pt>
                <c:pt idx="8">
                  <c:v>0.43</c:v>
                </c:pt>
                <c:pt idx="9">
                  <c:v>0.38250000000000001</c:v>
                </c:pt>
                <c:pt idx="10">
                  <c:v>0.3</c:v>
                </c:pt>
                <c:pt idx="11">
                  <c:v>0.26500000000000001</c:v>
                </c:pt>
                <c:pt idx="12">
                  <c:v>0.25750000000000001</c:v>
                </c:pt>
                <c:pt idx="13">
                  <c:v>0.255</c:v>
                </c:pt>
                <c:pt idx="14">
                  <c:v>0.255</c:v>
                </c:pt>
                <c:pt idx="15">
                  <c:v>0.25750000000000001</c:v>
                </c:pt>
                <c:pt idx="16">
                  <c:v>0.26250000000000001</c:v>
                </c:pt>
                <c:pt idx="17">
                  <c:v>0.27150000000000002</c:v>
                </c:pt>
                <c:pt idx="18">
                  <c:v>0.27650000000000002</c:v>
                </c:pt>
                <c:pt idx="19">
                  <c:v>0.27900000000000003</c:v>
                </c:pt>
                <c:pt idx="20">
                  <c:v>0.27400000000000002</c:v>
                </c:pt>
                <c:pt idx="21">
                  <c:v>0.2515</c:v>
                </c:pt>
                <c:pt idx="22">
                  <c:v>0.22</c:v>
                </c:pt>
                <c:pt idx="23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D-4D8E-9AB4-87D2D5A38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868703"/>
        <c:axId val="1"/>
      </c:lineChart>
      <c:dateAx>
        <c:axId val="213486870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86870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3.2349999999999999</c:v>
                </c:pt>
                <c:pt idx="2">
                  <c:v>3.2440000000000002</c:v>
                </c:pt>
                <c:pt idx="3">
                  <c:v>3.2390000000000003</c:v>
                </c:pt>
                <c:pt idx="4">
                  <c:v>3.2490000000000006</c:v>
                </c:pt>
                <c:pt idx="5">
                  <c:v>3.3369999999999997</c:v>
                </c:pt>
                <c:pt idx="6">
                  <c:v>3.427</c:v>
                </c:pt>
                <c:pt idx="7">
                  <c:v>3.44</c:v>
                </c:pt>
                <c:pt idx="8">
                  <c:v>3.27</c:v>
                </c:pt>
                <c:pt idx="9">
                  <c:v>3.1</c:v>
                </c:pt>
                <c:pt idx="10">
                  <c:v>2.93</c:v>
                </c:pt>
                <c:pt idx="11">
                  <c:v>2.8849999999999998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4-4340-8A11-903F1CDD3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874463"/>
        <c:axId val="1"/>
      </c:lineChart>
      <c:dateAx>
        <c:axId val="213487446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87446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42482100238662"/>
          <c:y val="0.16339973575198985"/>
          <c:w val="0.79713603818615753"/>
          <c:h val="0.450983270675491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0.0</c:formatCode>
                <c:ptCount val="7"/>
                <c:pt idx="0" formatCode="0">
                  <c:v>0</c:v>
                </c:pt>
                <c:pt idx="1">
                  <c:v>2</c:v>
                </c:pt>
                <c:pt idx="2" formatCode="0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0D-4C28-8C2E-541C7E1EFEB4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0.0</c:formatCode>
                <c:ptCount val="7"/>
                <c:pt idx="0" formatCode="0">
                  <c:v>0</c:v>
                </c:pt>
                <c:pt idx="1">
                  <c:v>2</c:v>
                </c:pt>
                <c:pt idx="2" formatCode="0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0D-4C28-8C2E-541C7E1E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496847"/>
        <c:axId val="1"/>
      </c:scatterChart>
      <c:valAx>
        <c:axId val="213549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312649164677804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24836759834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496847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66109785202864"/>
          <c:y val="3.2679947150397966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92-40AA-B518-9958C5AE5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452015"/>
        <c:axId val="1"/>
      </c:scatterChart>
      <c:valAx>
        <c:axId val="2092452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245201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0277784131799"/>
          <c:y val="3.405572755417956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693858554790538E-2"/>
          <c:y val="0.19195046439628483"/>
          <c:w val="0.86126277671518991"/>
          <c:h val="0.59442724458204332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0.55000000000000004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1.05</c:v>
                </c:pt>
                <c:pt idx="7">
                  <c:v>1.05</c:v>
                </c:pt>
                <c:pt idx="8">
                  <c:v>1.05</c:v>
                </c:pt>
                <c:pt idx="9">
                  <c:v>0.55000000000000004</c:v>
                </c:pt>
                <c:pt idx="10">
                  <c:v>0.4</c:v>
                </c:pt>
                <c:pt idx="11">
                  <c:v>0.35</c:v>
                </c:pt>
                <c:pt idx="12">
                  <c:v>0.4</c:v>
                </c:pt>
                <c:pt idx="13">
                  <c:v>0.4</c:v>
                </c:pt>
                <c:pt idx="14">
                  <c:v>0.55000000000000004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1.05</c:v>
                </c:pt>
                <c:pt idx="19">
                  <c:v>1.05</c:v>
                </c:pt>
                <c:pt idx="20">
                  <c:v>1.05</c:v>
                </c:pt>
                <c:pt idx="21">
                  <c:v>0.55000000000000004</c:v>
                </c:pt>
                <c:pt idx="22">
                  <c:v>0.4</c:v>
                </c:pt>
                <c:pt idx="23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F-4F53-8E5D-CCFBC41DE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112063"/>
        <c:axId val="1"/>
      </c:lineChart>
      <c:dateAx>
        <c:axId val="213511206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11206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k=0</a:t>
            </a:r>
          </a:p>
        </c:rich>
      </c:tx>
      <c:layout>
        <c:manualLayout>
          <c:xMode val="edge"/>
          <c:yMode val="edge"/>
          <c:x val="0.47166404077643037"/>
          <c:y val="3.36392441921235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266983856354128E-2"/>
          <c:y val="0.20795169136949115"/>
          <c:w val="0.72943392352633996"/>
          <c:h val="0.6544362051922221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Decisions!$G$10:$G$32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EA-4F63-88C4-4F5E667FE0CA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Decisions!$H$10:$H$32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EA-4F63-88C4-4F5E667FE0CA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Decisions!$I$10:$I$32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EA-4F63-88C4-4F5E667FE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2383"/>
        <c:axId val="1"/>
      </c:scatterChart>
      <c:valAx>
        <c:axId val="213842238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42238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8720380627624962E-2"/>
          <c:y val="0.11009207190149531"/>
          <c:w val="0.6892145091965669"/>
          <c:h val="8.86852801428712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</a:t>
            </a:r>
          </a:p>
        </c:rich>
      </c:tx>
      <c:layout>
        <c:manualLayout>
          <c:xMode val="edge"/>
          <c:yMode val="edge"/>
          <c:x val="0.47080291970802918"/>
          <c:y val="3.35366352905798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11678832116788E-2"/>
          <c:y val="0.20731738179631198"/>
          <c:w val="0.72992700729927007"/>
          <c:h val="0.6554887806795158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Decisions!$G$33:$G$55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3-4C3C-B15A-168FCD6B226A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Decisions!$H$33:$H$55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D3-4C3C-B15A-168FCD6B226A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Decisions!$I$33:$I$55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D3-4C3C-B15A-168FCD6B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5359"/>
        <c:axId val="1"/>
      </c:scatterChart>
      <c:valAx>
        <c:axId val="2138425359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42535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36496350364964"/>
          <c:y val="0.1097562609509887"/>
          <c:w val="0.68795620437956206"/>
          <c:h val="8.84147657660742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k=2</a:t>
            </a:r>
          </a:p>
        </c:rich>
      </c:tx>
      <c:layout>
        <c:manualLayout>
          <c:xMode val="edge"/>
          <c:yMode val="edge"/>
          <c:x val="0.44990972561924669"/>
          <c:y val="1.823708206686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358918486236E-2"/>
          <c:y val="0.20668693009118541"/>
          <c:w val="0.73042024280695517"/>
          <c:h val="0.6565349544072948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Decisions!$G$56:$G$78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0-44B2-9964-9AECDD36C1BF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Decisions!$H$56:$H$78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C0-44B2-9964-9AECDD36C1BF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Decisions!$I$56:$I$78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C0-44B2-9964-9AECDD36C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5855"/>
        <c:axId val="1"/>
      </c:scatterChart>
      <c:valAx>
        <c:axId val="2138425855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42585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18232756703874"/>
          <c:y val="0.10942249240121581"/>
          <c:w val="0.68670431805042909"/>
          <c:h val="8.81458966565349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k=3</a:t>
            </a:r>
          </a:p>
        </c:rich>
      </c:tx>
      <c:layout>
        <c:manualLayout>
          <c:xMode val="edge"/>
          <c:yMode val="edge"/>
          <c:x val="0.44909130778702749"/>
          <c:y val="1.81818719870738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18254455126471E-2"/>
          <c:y val="0.20606121585350334"/>
          <c:w val="0.73090973979912977"/>
          <c:h val="0.6575777035325033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Decisions!$G$79:$G$101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71-400B-A6EF-A543592B9F5C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Decisions!$H$79:$H$101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71-400B-A6EF-A543592B9F5C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Decisions!$I$79:$I$101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71-400B-A6EF-A543592B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2879"/>
        <c:axId val="1"/>
      </c:scatterChart>
      <c:valAx>
        <c:axId val="2138422879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42287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81827221082405"/>
          <c:y val="0.10909123192244295"/>
          <c:w val="0.68545515399072621"/>
          <c:h val="8.78790479375234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k=4</a:t>
            </a:r>
          </a:p>
        </c:rich>
      </c:tx>
      <c:layout>
        <c:manualLayout>
          <c:xMode val="edge"/>
          <c:yMode val="edge"/>
          <c:x val="0.45009074410163341"/>
          <c:y val="1.81269149578027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69691470054442E-2"/>
          <c:y val="0.20543836952176395"/>
          <c:w val="0.73139745916515431"/>
          <c:h val="0.65861124346683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Decisions!$G$102:$G$124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E0-494C-A1FC-EAF47AD0C95A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Decisions!$H$102:$H$124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E0-494C-A1FC-EAF47AD0C95A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Decisions!$I$102:$I$124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E0-494C-A1FC-EAF47AD0C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4863"/>
        <c:axId val="1"/>
      </c:scatterChart>
      <c:valAx>
        <c:axId val="213842486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842486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63339382940109"/>
          <c:y val="0.10876148974681621"/>
          <c:w val="0.68421052631578949"/>
          <c:h val="8.76134222960463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k=5</a:t>
            </a:r>
          </a:p>
        </c:rich>
      </c:tx>
      <c:layout>
        <c:manualLayout>
          <c:xMode val="edge"/>
          <c:yMode val="edge"/>
          <c:x val="0.4492761571489986"/>
          <c:y val="1.80722891566265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21883353648933E-2"/>
          <c:y val="0.20481927710843373"/>
          <c:w val="0.73188535277498157"/>
          <c:h val="0.6596385542168674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Decisions!$G$125:$G$147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B-41F3-A05C-2E7DF22D648D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Decisions!$H$125:$H$147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1B-41F3-A05C-2E7DF22D648D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Decisions!$I$125:$I$147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1B-41F3-A05C-2E7DF22D6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2063"/>
        <c:axId val="1"/>
      </c:scatterChart>
      <c:valAx>
        <c:axId val="213498206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206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6105224795532"/>
          <c:y val="0.10843373493975904"/>
          <c:w val="0.68297222276279224"/>
          <c:h val="8.73493975903614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k=6</a:t>
            </a:r>
          </a:p>
        </c:rich>
      </c:tx>
      <c:layout>
        <c:manualLayout>
          <c:xMode val="edge"/>
          <c:yMode val="edge"/>
          <c:x val="0.45027164531501235"/>
          <c:y val="1.80180708581751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74393731628733E-2"/>
          <c:y val="0.20420480305931829"/>
          <c:w val="0.73056122372395571"/>
          <c:h val="0.66066259813308859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Decisions!$G$148:$G$170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A-4B9A-9797-B525CF15D27A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Decisions!$H$148:$H$170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A-4B9A-9797-B525CF15D27A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Decisions!$I$148:$I$170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5A-4B9A-9797-B525CF15D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4543"/>
        <c:axId val="1"/>
      </c:scatterChart>
      <c:valAx>
        <c:axId val="213498454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454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07423206006307"/>
          <c:y val="0.10810842514905085"/>
          <c:w val="0.68173658748497845"/>
          <c:h val="8.70873424811798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k=7</a:t>
            </a:r>
          </a:p>
        </c:rich>
      </c:tx>
      <c:layout>
        <c:manualLayout>
          <c:xMode val="edge"/>
          <c:yMode val="edge"/>
          <c:x val="0.44945848375451264"/>
          <c:y val="2.09581144714201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227436823104696E-2"/>
          <c:y val="0.2035931120080815"/>
          <c:w val="0.73104693140794219"/>
          <c:h val="0.6616776140262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Decisions!$G$171:$G$193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B-45FA-A334-5F0479645962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Decisions!$H$171:$H$193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B-45FA-A334-5F0479645962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Decisions!$I$171:$I$193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B-45FA-A334-5F0479645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6031"/>
        <c:axId val="1"/>
      </c:scatterChart>
      <c:valAx>
        <c:axId val="2134986031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6031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8808664259928"/>
          <c:y val="0.10778458871016079"/>
          <c:w val="0.68050541516245489"/>
          <c:h val="8.682647423874063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k=8</a:t>
            </a:r>
          </a:p>
        </c:rich>
      </c:tx>
      <c:layout>
        <c:manualLayout>
          <c:xMode val="edge"/>
          <c:yMode val="edge"/>
          <c:x val="0.45045124305187756"/>
          <c:y val="2.08955223880597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81223749337961E-2"/>
          <c:y val="0.20298507462686566"/>
          <c:w val="0.7315328187162492"/>
          <c:h val="0.6626865671641790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Decisions!$G$194:$G$216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368-B55E-BB60BDBD950C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Decisions!$H$194:$H$216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368-B55E-BB60BDBD950C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Decisions!$I$194:$I$216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368-B55E-BB60BDBD9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8015"/>
        <c:axId val="1"/>
      </c:scatterChart>
      <c:valAx>
        <c:axId val="2134988015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801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50468838803559"/>
          <c:y val="0.10746268656716418"/>
          <c:w val="0.67928047452223139"/>
          <c:h val="8.65671641791044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k=9</a:t>
            </a:r>
          </a:p>
        </c:rich>
      </c:tx>
      <c:layout>
        <c:manualLayout>
          <c:xMode val="edge"/>
          <c:yMode val="edge"/>
          <c:x val="0.44964068264588952"/>
          <c:y val="2.08333938842595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3532287626011E-2"/>
          <c:y val="0.20238154058995009"/>
          <c:w val="0.73201503134750812"/>
          <c:h val="0.6636924051699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Decisions!$G$217:$G$239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7-4649-AD1D-E36FD82E27E7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Decisions!$H$217:$H$239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07-4649-AD1D-E36FD82E27E7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Decisions!$I$217:$I$239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07-4649-AD1D-E36FD82E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5535"/>
        <c:axId val="1"/>
      </c:scatterChart>
      <c:valAx>
        <c:axId val="2134985535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553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31663837384637"/>
          <c:y val="0.10714316854762064"/>
          <c:w val="0.67805814943000142"/>
          <c:h val="8.630977466336106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k=10</a:t>
            </a:r>
          </a:p>
        </c:rich>
      </c:tx>
      <c:layout>
        <c:manualLayout>
          <c:xMode val="edge"/>
          <c:yMode val="edge"/>
          <c:x val="0.44165170556552963"/>
          <c:y val="2.07715434491252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789946140035901E-2"/>
          <c:y val="0.20178070779150215"/>
          <c:w val="0.73249551166965887"/>
          <c:h val="0.66468939037200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Decisions!$G$240:$G$262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15-40C2-B3EF-3818513DDEEB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Decisions!$H$240:$H$262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15-40C2-B3EF-3818513DDEEB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Decisions!$I$240:$I$262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15-40C2-B3EF-3818513DD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2559"/>
        <c:axId val="1"/>
      </c:scatterChart>
      <c:valAx>
        <c:axId val="2134982559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255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9245960502693"/>
          <c:y val="0.10682508059550114"/>
          <c:w val="0.6768402154398564"/>
          <c:h val="8.605353714637592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k=10</a:t>
            </a:r>
          </a:p>
        </c:rich>
      </c:tx>
      <c:layout>
        <c:manualLayout>
          <c:xMode val="edge"/>
          <c:yMode val="edge"/>
          <c:x val="0.44086098660986961"/>
          <c:y val="2.07100591715976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645302428634685E-2"/>
          <c:y val="0.20118343195266272"/>
          <c:w val="0.73297619318470186"/>
          <c:h val="0.6656804733727810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Decisions!$G$263:$G$285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E-4C7B-95BB-774CC2374237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Decisions!$H$263:$H$285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FE-4C7B-95BB-774CC2374237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Decisions!$I$263:$I$285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FE-4C7B-95BB-774CC2374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0575"/>
        <c:axId val="1"/>
      </c:scatterChart>
      <c:valAx>
        <c:axId val="2134980575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057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73495207309881"/>
          <c:y val="0.10650887573964497"/>
          <c:w val="0.67562842256878386"/>
          <c:h val="8.579881656804733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k=11</a:t>
            </a:r>
          </a:p>
        </c:rich>
      </c:tx>
      <c:layout>
        <c:manualLayout>
          <c:xMode val="edge"/>
          <c:yMode val="edge"/>
          <c:x val="0.44186085107758261"/>
          <c:y val="2.06490270355913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500964771219513E-2"/>
          <c:y val="0.20059054834574444"/>
          <c:w val="0.73345323458222222"/>
          <c:h val="0.6666685871490918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Decisions!$G$286:$G$308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5-46A6-9100-7AA3C56C4C1A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Decisions!$H$286:$H$308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75-46A6-9100-7AA3C56C4C1A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Decisions!$I$286:$I$308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75-46A6-9100-7AA3C56C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1567"/>
        <c:axId val="1"/>
      </c:scatterChart>
      <c:valAx>
        <c:axId val="2134981567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4981567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33461969495935"/>
          <c:y val="0.10619499618304118"/>
          <c:w val="0.67441919374999459"/>
          <c:h val="8.554596914744984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k=12</a:t>
            </a:r>
          </a:p>
        </c:rich>
      </c:tx>
      <c:layout>
        <c:manualLayout>
          <c:xMode val="edge"/>
          <c:yMode val="edge"/>
          <c:x val="0.44107142857142856"/>
          <c:y val="2.058826486136382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57142857142863E-2"/>
          <c:y val="0.20000028722467719"/>
          <c:w val="0.7321428571428571"/>
          <c:h val="0.66764801764708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Decisions!$G$309:$G$331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5-4FA3-A97B-F19C56CA7040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Decisions!$H$309:$H$331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75-4FA3-A97B-F19C56CA7040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Decisions!$I$309:$I$331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75-4FA3-A97B-F19C56CA7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82543"/>
        <c:axId val="1"/>
      </c:scatterChart>
      <c:valAx>
        <c:axId val="213528254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8254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14285714285714"/>
          <c:y val="0.1058825050012997"/>
          <c:w val="0.67321428571428577"/>
          <c:h val="8.529424013993586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k=13</a:t>
            </a:r>
          </a:p>
        </c:rich>
      </c:tx>
      <c:layout>
        <c:manualLayout>
          <c:xMode val="edge"/>
          <c:yMode val="edge"/>
          <c:x val="0.44206850571751355"/>
          <c:y val="2.05278592375366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214043376161739E-2"/>
          <c:y val="0.19941348973607037"/>
          <c:w val="0.73262159616894384"/>
          <c:h val="0.6686217008797653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Decisions!$G$309:$G$331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DF-4D89-9FB8-2C08E19642A4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Decisions!$H$309:$H$331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DF-4D89-9FB8-2C08E19642A4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Decisions!$I$309:$I$331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DF-4D89-9FB8-2C08E1964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80063"/>
        <c:axId val="1"/>
      </c:scatterChart>
      <c:valAx>
        <c:axId val="213528006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8006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95205783488232"/>
          <c:y val="0.10557184750733138"/>
          <c:w val="0.67201543006251052"/>
          <c:h val="8.50439882697947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k=20</a:t>
            </a:r>
          </a:p>
        </c:rich>
      </c:tx>
      <c:layout>
        <c:manualLayout>
          <c:xMode val="edge"/>
          <c:yMode val="edge"/>
          <c:x val="0.44128152218771044"/>
          <c:y val="2.04678947022760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29965898477376E-2"/>
          <c:y val="0.20175496206529281"/>
          <c:w val="0.72775863941440955"/>
          <c:h val="0.6637445853452387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Decisions!$G$493:$G$515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C-44D4-A546-5C53B4DC14A5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Decisions!$H$493:$H$515</c:f>
              <c:numCache>
                <c:formatCode>General</c:formatCode>
                <c:ptCount val="23"/>
                <c:pt idx="0">
                  <c:v>2.506907</c:v>
                </c:pt>
                <c:pt idx="1">
                  <c:v>2.700917</c:v>
                </c:pt>
                <c:pt idx="2">
                  <c:v>2.7453910000000001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2.867613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C-44D4-A546-5C53B4DC14A5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Decisions!$I$493:$I$515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C-44D4-A546-5C53B4DC1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76591"/>
        <c:axId val="1"/>
      </c:scatterChart>
      <c:valAx>
        <c:axId val="2135276591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76591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4101957036426"/>
          <c:y val="0.10818744342631643"/>
          <c:w val="0.6708190881643824"/>
          <c:h val="8.479556376657233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k=19</a:t>
            </a:r>
          </a:p>
        </c:rich>
      </c:tx>
      <c:layout>
        <c:manualLayout>
          <c:xMode val="edge"/>
          <c:yMode val="edge"/>
          <c:x val="0.44227353463587921"/>
          <c:y val="2.040819231760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8134991119005E-2"/>
          <c:y val="0.20116646713065314"/>
          <c:w val="0.72824156305506216"/>
          <c:h val="0.6647239783447669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Decisions!$G$470:$G$492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E-4ED8-AF25-69BDA614489E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Decisions!$H$470:$H$492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E-4ED8-AF25-69BDA614489E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Decisions!$I$470:$I$492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2E-4ED8-AF25-69BDA6144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80559"/>
        <c:axId val="1"/>
      </c:scatterChart>
      <c:valAx>
        <c:axId val="2135280559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8055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012433392539965"/>
          <c:y val="0.10787187367875603"/>
          <c:w val="0.66962699822380112"/>
          <c:h val="8.45482253157817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k=18</a:t>
            </a:r>
          </a:p>
        </c:rich>
      </c:tx>
      <c:layout>
        <c:manualLayout>
          <c:xMode val="edge"/>
          <c:yMode val="edge"/>
          <c:x val="0.44149012613954131"/>
          <c:y val="2.03488372093023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333477624732699E-2"/>
          <c:y val="0.2005813953488372"/>
          <c:w val="0.72872466603755615"/>
          <c:h val="0.6656976744186046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Decisions!$G$447:$G$469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DC-4EDF-8B6A-36949EAFC498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Decisions!$H$447:$H$469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DC-4EDF-8B6A-36949EAFC498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Decisions!$I$447:$I$469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DC-4EDF-8B6A-36949EAFC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79071"/>
        <c:axId val="1"/>
      </c:scatterChart>
      <c:valAx>
        <c:axId val="2135279071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79071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92926835603037"/>
          <c:y val="0.10755813953488372"/>
          <c:w val="0.66844087371328142"/>
          <c:h val="8.4302325581395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k=17</a:t>
            </a:r>
          </a:p>
        </c:rich>
      </c:tx>
      <c:layout>
        <c:manualLayout>
          <c:xMode val="edge"/>
          <c:yMode val="edge"/>
          <c:x val="0.44247825850236666"/>
          <c:y val="2.0289912505413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185912598444933E-2"/>
          <c:y val="0.20000056612479089"/>
          <c:w val="0.7292041700119003"/>
          <c:h val="0.6666685537493030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Decisions!$G$424:$G$446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3-4B76-9744-6A144FD6CE15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Decisions!$H$424:$H$446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3-4B76-9744-6A144FD6CE15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Decisions!$I$424:$I$446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A3-4B76-9744-6A144FD6C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75599"/>
        <c:axId val="1"/>
      </c:scatterChart>
      <c:valAx>
        <c:axId val="2135275599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75599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5045211425964"/>
          <c:y val="0.10724668038575744"/>
          <c:w val="0.66725721382156888"/>
          <c:h val="8.40582089509990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k=16</a:t>
            </a:r>
          </a:p>
        </c:rich>
      </c:tx>
      <c:layout>
        <c:manualLayout>
          <c:xMode val="edge"/>
          <c:yMode val="edge"/>
          <c:x val="0.44169611307420492"/>
          <c:y val="2.02312424235154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38869257950523E-2"/>
          <c:y val="0.19942224674608069"/>
          <c:w val="0.72791519434628971"/>
          <c:h val="0.6676309999760092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Decisions!$G$401:$G$423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98-48B1-A31C-902C1611B034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Decisions!$H$401:$H$423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98-48B1-A31C-902C1611B034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Decisions!$I$401:$I$423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98-48B1-A31C-902C1611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77583"/>
        <c:axId val="1"/>
      </c:scatterChart>
      <c:valAx>
        <c:axId val="2135277583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7758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30742049469965"/>
          <c:y val="0.10693656709572442"/>
          <c:w val="0.66607773851590102"/>
          <c:h val="8.381514718313536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k=15</a:t>
            </a:r>
          </a:p>
        </c:rich>
      </c:tx>
      <c:layout>
        <c:manualLayout>
          <c:xMode val="edge"/>
          <c:yMode val="edge"/>
          <c:x val="0.44268153845888869"/>
          <c:y val="2.01729106628242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892558994293902E-2"/>
          <c:y val="0.20172910662824209"/>
          <c:w val="0.72839631626900814"/>
          <c:h val="0.6657060518731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Decisions!$G$378:$G$400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D-4FCB-AEC7-4E6A4DCD65A6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Decisions!$H$378:$H$400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D-4FCB-AEC7-4E6A4DCD65A6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Decisions!$I$378:$I$400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D-4FCB-AEC7-4E6A4DCD6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78575"/>
        <c:axId val="1"/>
      </c:scatterChart>
      <c:valAx>
        <c:axId val="2135278575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27857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11130248171311"/>
          <c:y val="0.10662824207492795"/>
          <c:w val="0.66490414342231496"/>
          <c:h val="8.35734870317002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k=14</a:t>
            </a:r>
          </a:p>
        </c:rich>
      </c:tx>
      <c:layout>
        <c:manualLayout>
          <c:xMode val="edge"/>
          <c:yMode val="edge"/>
          <c:x val="0.44190178833161547"/>
          <c:y val="2.01149989757289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746550006318434E-2"/>
          <c:y val="0.20114998975728987"/>
          <c:w val="0.72887386601310278"/>
          <c:h val="0.666668537481303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Decisions!$G$355:$G$377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9-4318-B0DC-ED6F3AD5FB6F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Decisions!$H$355:$H$377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59-4318-B0DC-ED6F3AD5FB6F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Decisions!$I$355:$I$377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59-4318-B0DC-ED6F3AD5F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490895"/>
        <c:axId val="1"/>
      </c:scatterChart>
      <c:valAx>
        <c:axId val="2135490895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549089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267615320009318"/>
          <c:y val="0.10632213744313893"/>
          <c:w val="0.6637329649442989"/>
          <c:h val="8.333356718516293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18" Type="http://schemas.openxmlformats.org/officeDocument/2006/relationships/chart" Target="../charts/chart25.xml"/><Relationship Id="rId3" Type="http://schemas.openxmlformats.org/officeDocument/2006/relationships/chart" Target="../charts/chart10.xml"/><Relationship Id="rId21" Type="http://schemas.openxmlformats.org/officeDocument/2006/relationships/chart" Target="../charts/chart28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17" Type="http://schemas.openxmlformats.org/officeDocument/2006/relationships/chart" Target="../charts/chart24.xml"/><Relationship Id="rId2" Type="http://schemas.openxmlformats.org/officeDocument/2006/relationships/chart" Target="../charts/chart9.xml"/><Relationship Id="rId16" Type="http://schemas.openxmlformats.org/officeDocument/2006/relationships/chart" Target="../charts/chart23.xml"/><Relationship Id="rId20" Type="http://schemas.openxmlformats.org/officeDocument/2006/relationships/chart" Target="../charts/chart27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5" Type="http://schemas.openxmlformats.org/officeDocument/2006/relationships/chart" Target="../charts/chart22.xml"/><Relationship Id="rId10" Type="http://schemas.openxmlformats.org/officeDocument/2006/relationships/chart" Target="../charts/chart17.xml"/><Relationship Id="rId19" Type="http://schemas.openxmlformats.org/officeDocument/2006/relationships/chart" Target="../charts/chart26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chart" Target="../charts/chart21.xml"/><Relationship Id="rId22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6CA815FE-AB20-BA1C-5E09-0399044B26E6}"/>
            </a:ext>
          </a:extLst>
        </xdr:cNvPr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BEBB38DD-94D7-917B-3EA8-B9C331B601D6}"/>
            </a:ext>
          </a:extLst>
        </xdr:cNvPr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9DE6E72C-1E5B-A553-76A3-3413A858BF46}"/>
            </a:ext>
          </a:extLst>
        </xdr:cNvPr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D7AFA3B2-ED0A-B792-1127-C55119A41191}"/>
            </a:ext>
          </a:extLst>
        </xdr:cNvPr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71C6DFCB-ECBB-6185-8E00-DAFA6B084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5CA4D07F-E869-E0FD-3582-DE3CDC78CB54}"/>
            </a:ext>
          </a:extLst>
        </xdr:cNvPr>
        <xdr:cNvSpPr>
          <a:spLocks noChangeArrowheads="1"/>
        </xdr:cNvSpPr>
      </xdr:nvSpPr>
      <xdr:spPr bwMode="auto">
        <a:xfrm>
          <a:off x="1362075" y="171450"/>
          <a:ext cx="422910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>
          <a:extLst>
            <a:ext uri="{FF2B5EF4-FFF2-40B4-BE49-F238E27FC236}">
              <a16:creationId xmlns:a16="http://schemas.microsoft.com/office/drawing/2014/main" id="{91962811-7A0C-5EED-B930-902A920B0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F49EE10A-90AD-7501-746C-0D97BA462187}"/>
            </a:ext>
          </a:extLst>
        </xdr:cNvPr>
        <xdr:cNvSpPr>
          <a:spLocks noChangeArrowheads="1"/>
        </xdr:cNvSpPr>
      </xdr:nvSpPr>
      <xdr:spPr bwMode="auto">
        <a:xfrm>
          <a:off x="152400" y="5000625"/>
          <a:ext cx="323850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78BD4F1B-1397-0B83-5A99-9841FE3D0820}"/>
            </a:ext>
          </a:extLst>
        </xdr:cNvPr>
        <xdr:cNvSpPr>
          <a:spLocks noChangeArrowheads="1"/>
        </xdr:cNvSpPr>
      </xdr:nvSpPr>
      <xdr:spPr bwMode="auto">
        <a:xfrm>
          <a:off x="894397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>
          <a:extLst>
            <a:ext uri="{FF2B5EF4-FFF2-40B4-BE49-F238E27FC236}">
              <a16:creationId xmlns:a16="http://schemas.microsoft.com/office/drawing/2014/main" id="{D10BFB04-BC53-E5B6-4E8C-CFC765CC39F4}"/>
            </a:ext>
          </a:extLst>
        </xdr:cNvPr>
        <xdr:cNvSpPr>
          <a:spLocks noChangeArrowheads="1"/>
        </xdr:cNvSpPr>
      </xdr:nvSpPr>
      <xdr:spPr bwMode="auto">
        <a:xfrm>
          <a:off x="161925" y="1095375"/>
          <a:ext cx="3219450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1E61FC56-3A9E-2BEF-3E23-AB7EF5B18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>
          <a:extLst>
            <a:ext uri="{FF2B5EF4-FFF2-40B4-BE49-F238E27FC236}">
              <a16:creationId xmlns:a16="http://schemas.microsoft.com/office/drawing/2014/main" id="{57CF5DAE-1DD1-335D-1286-80D6CD49D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>
          <a:extLst>
            <a:ext uri="{FF2B5EF4-FFF2-40B4-BE49-F238E27FC236}">
              <a16:creationId xmlns:a16="http://schemas.microsoft.com/office/drawing/2014/main" id="{7EAF3804-B427-D895-C8C5-87D7159C3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>
          <a:extLst>
            <a:ext uri="{FF2B5EF4-FFF2-40B4-BE49-F238E27FC236}">
              <a16:creationId xmlns:a16="http://schemas.microsoft.com/office/drawing/2014/main" id="{8CC09997-1584-E2FB-CD3B-FA3D6C220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D63D39AD-F195-0FD3-D626-310C89C3A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14</xdr:row>
          <xdr:rowOff>104775</xdr:rowOff>
        </xdr:from>
        <xdr:to>
          <xdr:col>1</xdr:col>
          <xdr:colOff>1190625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2C7AF8CF-8B5D-889F-B7B1-1697A4414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14</xdr:row>
          <xdr:rowOff>114300</xdr:rowOff>
        </xdr:from>
        <xdr:to>
          <xdr:col>2</xdr:col>
          <xdr:colOff>1714500</xdr:colOff>
          <xdr:row>16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74084E66-5DC0-0112-6570-12454DF02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19050</xdr:colOff>
      <xdr:row>15</xdr:row>
      <xdr:rowOff>9525</xdr:rowOff>
    </xdr:from>
    <xdr:to>
      <xdr:col>3</xdr:col>
      <xdr:colOff>9525</xdr:colOff>
      <xdr:row>26</xdr:row>
      <xdr:rowOff>9525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0AFDAE38-A368-4121-2898-79C5E1CF9EF6}"/>
            </a:ext>
          </a:extLst>
        </xdr:cNvPr>
        <xdr:cNvSpPr>
          <a:spLocks noChangeArrowheads="1"/>
        </xdr:cNvSpPr>
      </xdr:nvSpPr>
      <xdr:spPr bwMode="auto">
        <a:xfrm>
          <a:off x="171450" y="2886075"/>
          <a:ext cx="3228975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866775</xdr:colOff>
      <xdr:row>21</xdr:row>
      <xdr:rowOff>76200</xdr:rowOff>
    </xdr:from>
    <xdr:to>
      <xdr:col>7</xdr:col>
      <xdr:colOff>47625</xdr:colOff>
      <xdr:row>30</xdr:row>
      <xdr:rowOff>19050</xdr:rowOff>
    </xdr:to>
    <xdr:graphicFrame macro="">
      <xdr:nvGraphicFramePr>
        <xdr:cNvPr id="1079" name="Chart 55">
          <a:extLst>
            <a:ext uri="{FF2B5EF4-FFF2-40B4-BE49-F238E27FC236}">
              <a16:creationId xmlns:a16="http://schemas.microsoft.com/office/drawing/2014/main" id="{C55154F0-C637-D086-6275-6172FBE46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>
          <a:extLst>
            <a:ext uri="{FF2B5EF4-FFF2-40B4-BE49-F238E27FC236}">
              <a16:creationId xmlns:a16="http://schemas.microsoft.com/office/drawing/2014/main" id="{F7E30780-CA22-2BC9-8E56-EB6EE023A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19050</xdr:rowOff>
    </xdr:from>
    <xdr:to>
      <xdr:col>32</xdr:col>
      <xdr:colOff>209550</xdr:colOff>
      <xdr:row>85</xdr:row>
      <xdr:rowOff>9525</xdr:rowOff>
    </xdr:to>
    <xdr:graphicFrame macro="">
      <xdr:nvGraphicFramePr>
        <xdr:cNvPr id="1084" name="Chart 60">
          <a:extLst>
            <a:ext uri="{FF2B5EF4-FFF2-40B4-BE49-F238E27FC236}">
              <a16:creationId xmlns:a16="http://schemas.microsoft.com/office/drawing/2014/main" id="{9ABAE53F-04E0-077A-E5F7-530E3F27F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171450</xdr:colOff>
          <xdr:row>1</xdr:row>
          <xdr:rowOff>133350</xdr:rowOff>
        </xdr:from>
        <xdr:to>
          <xdr:col>6</xdr:col>
          <xdr:colOff>381000</xdr:colOff>
          <xdr:row>6</xdr:row>
          <xdr:rowOff>47625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23EBB051-53F7-FE8D-D30C-2A23DA978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Load Decision 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9</xdr:row>
      <xdr:rowOff>38100</xdr:rowOff>
    </xdr:from>
    <xdr:to>
      <xdr:col>18</xdr:col>
      <xdr:colOff>342900</xdr:colOff>
      <xdr:row>28</xdr:row>
      <xdr:rowOff>76200</xdr:rowOff>
    </xdr:to>
    <xdr:graphicFrame macro="">
      <xdr:nvGraphicFramePr>
        <xdr:cNvPr id="7170" name="Chart 2">
          <a:extLst>
            <a:ext uri="{FF2B5EF4-FFF2-40B4-BE49-F238E27FC236}">
              <a16:creationId xmlns:a16="http://schemas.microsoft.com/office/drawing/2014/main" id="{B624EEB0-6046-4F51-1B38-54FFDB65E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32</xdr:row>
      <xdr:rowOff>0</xdr:rowOff>
    </xdr:from>
    <xdr:to>
      <xdr:col>18</xdr:col>
      <xdr:colOff>361950</xdr:colOff>
      <xdr:row>51</xdr:row>
      <xdr:rowOff>47625</xdr:rowOff>
    </xdr:to>
    <xdr:graphicFrame macro="">
      <xdr:nvGraphicFramePr>
        <xdr:cNvPr id="7171" name="Chart 3">
          <a:extLst>
            <a:ext uri="{FF2B5EF4-FFF2-40B4-BE49-F238E27FC236}">
              <a16:creationId xmlns:a16="http://schemas.microsoft.com/office/drawing/2014/main" id="{49F6CF3F-DF97-6FBC-71E2-23B2FB23A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9525</xdr:colOff>
      <xdr:row>54</xdr:row>
      <xdr:rowOff>76200</xdr:rowOff>
    </xdr:from>
    <xdr:to>
      <xdr:col>18</xdr:col>
      <xdr:colOff>361950</xdr:colOff>
      <xdr:row>73</xdr:row>
      <xdr:rowOff>133350</xdr:rowOff>
    </xdr:to>
    <xdr:graphicFrame macro="">
      <xdr:nvGraphicFramePr>
        <xdr:cNvPr id="7172" name="Chart 4">
          <a:extLst>
            <a:ext uri="{FF2B5EF4-FFF2-40B4-BE49-F238E27FC236}">
              <a16:creationId xmlns:a16="http://schemas.microsoft.com/office/drawing/2014/main" id="{20F171A6-508F-3F00-CF2C-556B7E7B0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28575</xdr:colOff>
      <xdr:row>77</xdr:row>
      <xdr:rowOff>133350</xdr:rowOff>
    </xdr:from>
    <xdr:to>
      <xdr:col>18</xdr:col>
      <xdr:colOff>390525</xdr:colOff>
      <xdr:row>97</xdr:row>
      <xdr:rowOff>38100</xdr:rowOff>
    </xdr:to>
    <xdr:graphicFrame macro="">
      <xdr:nvGraphicFramePr>
        <xdr:cNvPr id="7173" name="Chart 5">
          <a:extLst>
            <a:ext uri="{FF2B5EF4-FFF2-40B4-BE49-F238E27FC236}">
              <a16:creationId xmlns:a16="http://schemas.microsoft.com/office/drawing/2014/main" id="{9F86FC09-037D-E3FD-2E4F-65002B2EA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100</xdr:row>
      <xdr:rowOff>152400</xdr:rowOff>
    </xdr:from>
    <xdr:to>
      <xdr:col>18</xdr:col>
      <xdr:colOff>371475</xdr:colOff>
      <xdr:row>120</xdr:row>
      <xdr:rowOff>66675</xdr:rowOff>
    </xdr:to>
    <xdr:graphicFrame macro="">
      <xdr:nvGraphicFramePr>
        <xdr:cNvPr id="7174" name="Chart 6">
          <a:extLst>
            <a:ext uri="{FF2B5EF4-FFF2-40B4-BE49-F238E27FC236}">
              <a16:creationId xmlns:a16="http://schemas.microsoft.com/office/drawing/2014/main" id="{8E153C32-0DF1-E4D9-DC3C-39BCD2BCA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123</xdr:row>
      <xdr:rowOff>142875</xdr:rowOff>
    </xdr:from>
    <xdr:to>
      <xdr:col>18</xdr:col>
      <xdr:colOff>381000</xdr:colOff>
      <xdr:row>143</xdr:row>
      <xdr:rowOff>66675</xdr:rowOff>
    </xdr:to>
    <xdr:graphicFrame macro="">
      <xdr:nvGraphicFramePr>
        <xdr:cNvPr id="7175" name="Chart 7">
          <a:extLst>
            <a:ext uri="{FF2B5EF4-FFF2-40B4-BE49-F238E27FC236}">
              <a16:creationId xmlns:a16="http://schemas.microsoft.com/office/drawing/2014/main" id="{67AE56F9-524C-B9AC-2089-839B3D323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28575</xdr:colOff>
      <xdr:row>146</xdr:row>
      <xdr:rowOff>152400</xdr:rowOff>
    </xdr:from>
    <xdr:to>
      <xdr:col>18</xdr:col>
      <xdr:colOff>419100</xdr:colOff>
      <xdr:row>166</xdr:row>
      <xdr:rowOff>85725</xdr:rowOff>
    </xdr:to>
    <xdr:graphicFrame macro="">
      <xdr:nvGraphicFramePr>
        <xdr:cNvPr id="7176" name="Chart 8">
          <a:extLst>
            <a:ext uri="{FF2B5EF4-FFF2-40B4-BE49-F238E27FC236}">
              <a16:creationId xmlns:a16="http://schemas.microsoft.com/office/drawing/2014/main" id="{D8BD2E6A-344E-F85B-4613-0216B8264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38100</xdr:colOff>
      <xdr:row>170</xdr:row>
      <xdr:rowOff>28575</xdr:rowOff>
    </xdr:from>
    <xdr:to>
      <xdr:col>18</xdr:col>
      <xdr:colOff>438150</xdr:colOff>
      <xdr:row>189</xdr:row>
      <xdr:rowOff>133350</xdr:rowOff>
    </xdr:to>
    <xdr:graphicFrame macro="">
      <xdr:nvGraphicFramePr>
        <xdr:cNvPr id="7177" name="Chart 9">
          <a:extLst>
            <a:ext uri="{FF2B5EF4-FFF2-40B4-BE49-F238E27FC236}">
              <a16:creationId xmlns:a16="http://schemas.microsoft.com/office/drawing/2014/main" id="{3CAB24D1-357E-1183-FC5E-AAB5B02C5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495300</xdr:colOff>
      <xdr:row>193</xdr:row>
      <xdr:rowOff>0</xdr:rowOff>
    </xdr:from>
    <xdr:to>
      <xdr:col>18</xdr:col>
      <xdr:colOff>295275</xdr:colOff>
      <xdr:row>212</xdr:row>
      <xdr:rowOff>114300</xdr:rowOff>
    </xdr:to>
    <xdr:graphicFrame macro="">
      <xdr:nvGraphicFramePr>
        <xdr:cNvPr id="7178" name="Chart 10">
          <a:extLst>
            <a:ext uri="{FF2B5EF4-FFF2-40B4-BE49-F238E27FC236}">
              <a16:creationId xmlns:a16="http://schemas.microsoft.com/office/drawing/2014/main" id="{F6FB915A-4999-A988-111E-90E3B2B60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542925</xdr:colOff>
      <xdr:row>216</xdr:row>
      <xdr:rowOff>152400</xdr:rowOff>
    </xdr:from>
    <xdr:to>
      <xdr:col>18</xdr:col>
      <xdr:colOff>352425</xdr:colOff>
      <xdr:row>236</xdr:row>
      <xdr:rowOff>114300</xdr:rowOff>
    </xdr:to>
    <xdr:graphicFrame macro="">
      <xdr:nvGraphicFramePr>
        <xdr:cNvPr id="7179" name="Chart 11">
          <a:extLst>
            <a:ext uri="{FF2B5EF4-FFF2-40B4-BE49-F238E27FC236}">
              <a16:creationId xmlns:a16="http://schemas.microsoft.com/office/drawing/2014/main" id="{FDD715D7-2F8E-4852-7012-1B86DD50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561975</xdr:colOff>
      <xdr:row>239</xdr:row>
      <xdr:rowOff>9525</xdr:rowOff>
    </xdr:from>
    <xdr:to>
      <xdr:col>18</xdr:col>
      <xdr:colOff>381000</xdr:colOff>
      <xdr:row>258</xdr:row>
      <xdr:rowOff>142875</xdr:rowOff>
    </xdr:to>
    <xdr:graphicFrame macro="">
      <xdr:nvGraphicFramePr>
        <xdr:cNvPr id="7180" name="Chart 12">
          <a:extLst>
            <a:ext uri="{FF2B5EF4-FFF2-40B4-BE49-F238E27FC236}">
              <a16:creationId xmlns:a16="http://schemas.microsoft.com/office/drawing/2014/main" id="{FAD70313-807D-213E-25A1-F3A343036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262</xdr:row>
      <xdr:rowOff>0</xdr:rowOff>
    </xdr:from>
    <xdr:to>
      <xdr:col>18</xdr:col>
      <xdr:colOff>438150</xdr:colOff>
      <xdr:row>281</xdr:row>
      <xdr:rowOff>142875</xdr:rowOff>
    </xdr:to>
    <xdr:graphicFrame macro="">
      <xdr:nvGraphicFramePr>
        <xdr:cNvPr id="7181" name="Chart 13">
          <a:extLst>
            <a:ext uri="{FF2B5EF4-FFF2-40B4-BE49-F238E27FC236}">
              <a16:creationId xmlns:a16="http://schemas.microsoft.com/office/drawing/2014/main" id="{5668AB27-7A56-5923-7F5C-0CF28C365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285</xdr:row>
      <xdr:rowOff>0</xdr:rowOff>
    </xdr:from>
    <xdr:to>
      <xdr:col>18</xdr:col>
      <xdr:colOff>447675</xdr:colOff>
      <xdr:row>304</xdr:row>
      <xdr:rowOff>152400</xdr:rowOff>
    </xdr:to>
    <xdr:graphicFrame macro="">
      <xdr:nvGraphicFramePr>
        <xdr:cNvPr id="7182" name="Chart 14">
          <a:extLst>
            <a:ext uri="{FF2B5EF4-FFF2-40B4-BE49-F238E27FC236}">
              <a16:creationId xmlns:a16="http://schemas.microsoft.com/office/drawing/2014/main" id="{9D4EA84D-F6AD-0BE2-27EC-A056D7B31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571500</xdr:colOff>
      <xdr:row>308</xdr:row>
      <xdr:rowOff>76200</xdr:rowOff>
    </xdr:from>
    <xdr:to>
      <xdr:col>18</xdr:col>
      <xdr:colOff>419100</xdr:colOff>
      <xdr:row>328</xdr:row>
      <xdr:rowOff>76200</xdr:rowOff>
    </xdr:to>
    <xdr:graphicFrame macro="">
      <xdr:nvGraphicFramePr>
        <xdr:cNvPr id="7183" name="Chart 15">
          <a:extLst>
            <a:ext uri="{FF2B5EF4-FFF2-40B4-BE49-F238E27FC236}">
              <a16:creationId xmlns:a16="http://schemas.microsoft.com/office/drawing/2014/main" id="{33D3F57A-6180-A4EC-34D3-1635ABED7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331</xdr:row>
      <xdr:rowOff>0</xdr:rowOff>
    </xdr:from>
    <xdr:to>
      <xdr:col>18</xdr:col>
      <xdr:colOff>466725</xdr:colOff>
      <xdr:row>351</xdr:row>
      <xdr:rowOff>9525</xdr:rowOff>
    </xdr:to>
    <xdr:graphicFrame macro="">
      <xdr:nvGraphicFramePr>
        <xdr:cNvPr id="7184" name="Chart 16">
          <a:extLst>
            <a:ext uri="{FF2B5EF4-FFF2-40B4-BE49-F238E27FC236}">
              <a16:creationId xmlns:a16="http://schemas.microsoft.com/office/drawing/2014/main" id="{6E729A13-369B-6485-D32E-7B7548EFD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123825</xdr:colOff>
      <xdr:row>491</xdr:row>
      <xdr:rowOff>152400</xdr:rowOff>
    </xdr:from>
    <xdr:to>
      <xdr:col>18</xdr:col>
      <xdr:colOff>600075</xdr:colOff>
      <xdr:row>512</xdr:row>
      <xdr:rowOff>9525</xdr:rowOff>
    </xdr:to>
    <xdr:graphicFrame macro="">
      <xdr:nvGraphicFramePr>
        <xdr:cNvPr id="7185" name="Chart 17">
          <a:extLst>
            <a:ext uri="{FF2B5EF4-FFF2-40B4-BE49-F238E27FC236}">
              <a16:creationId xmlns:a16="http://schemas.microsoft.com/office/drawing/2014/main" id="{0CD4C4F5-134F-78BF-A9B8-8AF997A6B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469</xdr:row>
      <xdr:rowOff>0</xdr:rowOff>
    </xdr:from>
    <xdr:to>
      <xdr:col>18</xdr:col>
      <xdr:colOff>485775</xdr:colOff>
      <xdr:row>489</xdr:row>
      <xdr:rowOff>28575</xdr:rowOff>
    </xdr:to>
    <xdr:graphicFrame macro="">
      <xdr:nvGraphicFramePr>
        <xdr:cNvPr id="7186" name="Chart 18">
          <a:extLst>
            <a:ext uri="{FF2B5EF4-FFF2-40B4-BE49-F238E27FC236}">
              <a16:creationId xmlns:a16="http://schemas.microsoft.com/office/drawing/2014/main" id="{E47270D4-E740-8B5B-2678-98812C38E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446</xdr:row>
      <xdr:rowOff>0</xdr:rowOff>
    </xdr:from>
    <xdr:to>
      <xdr:col>18</xdr:col>
      <xdr:colOff>495300</xdr:colOff>
      <xdr:row>466</xdr:row>
      <xdr:rowOff>38100</xdr:rowOff>
    </xdr:to>
    <xdr:graphicFrame macro="">
      <xdr:nvGraphicFramePr>
        <xdr:cNvPr id="7187" name="Chart 19">
          <a:extLst>
            <a:ext uri="{FF2B5EF4-FFF2-40B4-BE49-F238E27FC236}">
              <a16:creationId xmlns:a16="http://schemas.microsoft.com/office/drawing/2014/main" id="{110F3CA7-D660-91A5-22F2-F7D770D64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423</xdr:row>
      <xdr:rowOff>0</xdr:rowOff>
    </xdr:from>
    <xdr:to>
      <xdr:col>18</xdr:col>
      <xdr:colOff>504825</xdr:colOff>
      <xdr:row>443</xdr:row>
      <xdr:rowOff>47625</xdr:rowOff>
    </xdr:to>
    <xdr:graphicFrame macro="">
      <xdr:nvGraphicFramePr>
        <xdr:cNvPr id="7188" name="Chart 20">
          <a:extLst>
            <a:ext uri="{FF2B5EF4-FFF2-40B4-BE49-F238E27FC236}">
              <a16:creationId xmlns:a16="http://schemas.microsoft.com/office/drawing/2014/main" id="{407D2A27-1F74-01C6-67B8-DA2B4BD10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400</xdr:row>
      <xdr:rowOff>0</xdr:rowOff>
    </xdr:from>
    <xdr:to>
      <xdr:col>18</xdr:col>
      <xdr:colOff>514350</xdr:colOff>
      <xdr:row>420</xdr:row>
      <xdr:rowOff>57150</xdr:rowOff>
    </xdr:to>
    <xdr:graphicFrame macro="">
      <xdr:nvGraphicFramePr>
        <xdr:cNvPr id="7189" name="Chart 21">
          <a:extLst>
            <a:ext uri="{FF2B5EF4-FFF2-40B4-BE49-F238E27FC236}">
              <a16:creationId xmlns:a16="http://schemas.microsoft.com/office/drawing/2014/main" id="{505C7FD0-91AC-5E78-2DB0-387DC35B0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378</xdr:row>
      <xdr:rowOff>0</xdr:rowOff>
    </xdr:from>
    <xdr:to>
      <xdr:col>18</xdr:col>
      <xdr:colOff>523875</xdr:colOff>
      <xdr:row>398</xdr:row>
      <xdr:rowOff>66675</xdr:rowOff>
    </xdr:to>
    <xdr:graphicFrame macro="">
      <xdr:nvGraphicFramePr>
        <xdr:cNvPr id="7190" name="Chart 22">
          <a:extLst>
            <a:ext uri="{FF2B5EF4-FFF2-40B4-BE49-F238E27FC236}">
              <a16:creationId xmlns:a16="http://schemas.microsoft.com/office/drawing/2014/main" id="{79D2D092-05AE-73D6-369C-E6C3C6E05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590550</xdr:colOff>
      <xdr:row>353</xdr:row>
      <xdr:rowOff>114300</xdr:rowOff>
    </xdr:from>
    <xdr:to>
      <xdr:col>18</xdr:col>
      <xdr:colOff>514350</xdr:colOff>
      <xdr:row>374</xdr:row>
      <xdr:rowOff>28575</xdr:rowOff>
    </xdr:to>
    <xdr:graphicFrame macro="">
      <xdr:nvGraphicFramePr>
        <xdr:cNvPr id="7191" name="Chart 23">
          <a:extLst>
            <a:ext uri="{FF2B5EF4-FFF2-40B4-BE49-F238E27FC236}">
              <a16:creationId xmlns:a16="http://schemas.microsoft.com/office/drawing/2014/main" id="{1C1A3E58-8985-F2AE-4ADA-186BCDC3D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0.08644</cdr:x>
      <cdr:y>0.20721</cdr:y>
    </cdr:from>
    <cdr:to>
      <cdr:x>0.81122</cdr:x>
      <cdr:y>0.8626</cdr:y>
    </cdr:to>
    <cdr:sp macro="" textlink="">
      <cdr:nvSpPr>
        <cdr:cNvPr id="8193" name="Line 1">
          <a:extLst xmlns:a="http://schemas.openxmlformats.org/drawingml/2006/main">
            <a:ext uri="{FF2B5EF4-FFF2-40B4-BE49-F238E27FC236}">
              <a16:creationId xmlns:a16="http://schemas.microsoft.com/office/drawing/2014/main" id="{DE56C5FE-9891-2377-3DCB-C3E4463E7D34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350" y="650532"/>
          <a:ext cx="3783126" cy="204757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0.08642</cdr:x>
      <cdr:y>0.20669</cdr:y>
    </cdr:from>
    <cdr:to>
      <cdr:x>0.81147</cdr:x>
      <cdr:y>0.86312</cdr:y>
    </cdr:to>
    <cdr:sp macro="" textlink="">
      <cdr:nvSpPr>
        <cdr:cNvPr id="11265" name="Line 1">
          <a:extLst xmlns:a="http://schemas.openxmlformats.org/drawingml/2006/main">
            <a:ext uri="{FF2B5EF4-FFF2-40B4-BE49-F238E27FC236}">
              <a16:creationId xmlns:a16="http://schemas.microsoft.com/office/drawing/2014/main" id="{51AF809D-51E0-4F0F-25E9-661B197375E3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101" y="650899"/>
          <a:ext cx="3791440" cy="205704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0.08616</cdr:x>
      <cdr:y>0.20618</cdr:y>
    </cdr:from>
    <cdr:to>
      <cdr:x>0.81173</cdr:x>
      <cdr:y>0.86364</cdr:y>
    </cdr:to>
    <cdr:sp macro="" textlink="">
      <cdr:nvSpPr>
        <cdr:cNvPr id="12289" name="Line 1">
          <a:extLst xmlns:a="http://schemas.openxmlformats.org/drawingml/2006/main">
            <a:ext uri="{FF2B5EF4-FFF2-40B4-BE49-F238E27FC236}">
              <a16:creationId xmlns:a16="http://schemas.microsoft.com/office/drawing/2014/main" id="{8F5A1407-2248-8025-5A45-135F551F5024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65" y="651256"/>
          <a:ext cx="3801046" cy="206654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0.08615</cdr:x>
      <cdr:y>0.20543</cdr:y>
    </cdr:from>
    <cdr:to>
      <cdr:x>0.81223</cdr:x>
      <cdr:y>0.86391</cdr:y>
    </cdr:to>
    <cdr:sp macro="" textlink="">
      <cdr:nvSpPr>
        <cdr:cNvPr id="13313" name="Line 1">
          <a:extLst xmlns:a="http://schemas.openxmlformats.org/drawingml/2006/main">
            <a:ext uri="{FF2B5EF4-FFF2-40B4-BE49-F238E27FC236}">
              <a16:creationId xmlns:a16="http://schemas.microsoft.com/office/drawing/2014/main" id="{CDBE3ED2-FC1C-E462-D039-2684F9E7C1B0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312" y="650839"/>
          <a:ext cx="3810662" cy="207606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0.08589</cdr:x>
      <cdr:y>0.20491</cdr:y>
    </cdr:from>
    <cdr:to>
      <cdr:x>0.81248</cdr:x>
      <cdr:y>0.86443</cdr:y>
    </cdr:to>
    <cdr:sp macro="" textlink="">
      <cdr:nvSpPr>
        <cdr:cNvPr id="14337" name="Line 1">
          <a:extLst xmlns:a="http://schemas.openxmlformats.org/drawingml/2006/main">
            <a:ext uri="{FF2B5EF4-FFF2-40B4-BE49-F238E27FC236}">
              <a16:creationId xmlns:a16="http://schemas.microsoft.com/office/drawing/2014/main" id="{E3EB9101-8DE1-06AA-D535-F56044EAB064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770" y="651175"/>
          <a:ext cx="3820287" cy="208559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0.08588</cdr:x>
      <cdr:y>0.20416</cdr:y>
    </cdr:from>
    <cdr:to>
      <cdr:x>0.81299</cdr:x>
      <cdr:y>0.86471</cdr:y>
    </cdr:to>
    <cdr:sp macro="" textlink="">
      <cdr:nvSpPr>
        <cdr:cNvPr id="15361" name="Line 1">
          <a:extLst xmlns:a="http://schemas.openxmlformats.org/drawingml/2006/main">
            <a:ext uri="{FF2B5EF4-FFF2-40B4-BE49-F238E27FC236}">
              <a16:creationId xmlns:a16="http://schemas.microsoft.com/office/drawing/2014/main" id="{BAAD548D-A013-8D5A-FD18-B86A1A940C4F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515" y="650732"/>
          <a:ext cx="3829921" cy="209514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0.08562</cdr:x>
      <cdr:y>0.20365</cdr:y>
    </cdr:from>
    <cdr:to>
      <cdr:x>0.81152</cdr:x>
      <cdr:y>0.86523</cdr:y>
    </cdr:to>
    <cdr:sp macro="" textlink="">
      <cdr:nvSpPr>
        <cdr:cNvPr id="16385" name="Line 1">
          <a:extLst xmlns:a="http://schemas.openxmlformats.org/drawingml/2006/main">
            <a:ext uri="{FF2B5EF4-FFF2-40B4-BE49-F238E27FC236}">
              <a16:creationId xmlns:a16="http://schemas.microsoft.com/office/drawing/2014/main" id="{56C3FAA5-B413-3D76-3481-C97AC58855AE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965" y="651046"/>
          <a:ext cx="3830498" cy="210472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0.0856</cdr:x>
      <cdr:y>0.20289</cdr:y>
    </cdr:from>
    <cdr:to>
      <cdr:x>0.81178</cdr:x>
      <cdr:y>0.8655</cdr:y>
    </cdr:to>
    <cdr:sp macro="" textlink="">
      <cdr:nvSpPr>
        <cdr:cNvPr id="17409" name="Line 1">
          <a:extLst xmlns:a="http://schemas.openxmlformats.org/drawingml/2006/main">
            <a:ext uri="{FF2B5EF4-FFF2-40B4-BE49-F238E27FC236}">
              <a16:creationId xmlns:a16="http://schemas.microsoft.com/office/drawing/2014/main" id="{EE77C9F8-9D44-BEF2-3B1C-524845A48C73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708" y="650577"/>
          <a:ext cx="3838837" cy="211431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0.08534</cdr:x>
      <cdr:y>0.20238</cdr:y>
    </cdr:from>
    <cdr:to>
      <cdr:x>0.81204</cdr:x>
      <cdr:y>0.86602</cdr:y>
    </cdr:to>
    <cdr:sp macro="" textlink="">
      <cdr:nvSpPr>
        <cdr:cNvPr id="18433" name="Line 1">
          <a:extLst xmlns:a="http://schemas.openxmlformats.org/drawingml/2006/main">
            <a:ext uri="{FF2B5EF4-FFF2-40B4-BE49-F238E27FC236}">
              <a16:creationId xmlns:a16="http://schemas.microsoft.com/office/drawing/2014/main" id="{184A9C12-30B7-EB52-72B7-4EA0DAC841F9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151" y="650870"/>
          <a:ext cx="3848481" cy="212392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0.08533</cdr:x>
      <cdr:y>0.20162</cdr:y>
    </cdr:from>
    <cdr:to>
      <cdr:x>0.81254</cdr:x>
      <cdr:y>0.8663</cdr:y>
    </cdr:to>
    <cdr:sp macro="" textlink="">
      <cdr:nvSpPr>
        <cdr:cNvPr id="19457" name="Line 1">
          <a:extLst xmlns:a="http://schemas.openxmlformats.org/drawingml/2006/main">
            <a:ext uri="{FF2B5EF4-FFF2-40B4-BE49-F238E27FC236}">
              <a16:creationId xmlns:a16="http://schemas.microsoft.com/office/drawing/2014/main" id="{F7BA66B7-EADC-E26D-9B31-4085184E4117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891" y="650375"/>
          <a:ext cx="3858135" cy="213355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0.08507</cdr:x>
      <cdr:y>0.20111</cdr:y>
    </cdr:from>
    <cdr:to>
      <cdr:x>0.81279</cdr:x>
      <cdr:y>0.86682</cdr:y>
    </cdr:to>
    <cdr:sp macro="" textlink="">
      <cdr:nvSpPr>
        <cdr:cNvPr id="20481" name="Line 1">
          <a:extLst xmlns:a="http://schemas.openxmlformats.org/drawingml/2006/main">
            <a:ext uri="{FF2B5EF4-FFF2-40B4-BE49-F238E27FC236}">
              <a16:creationId xmlns:a16="http://schemas.microsoft.com/office/drawing/2014/main" id="{BE3F5288-AA24-5E3C-4528-E0F3C19F202B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327" y="650646"/>
          <a:ext cx="3867797" cy="214320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0.08481</cdr:x>
      <cdr:y>0.2006</cdr:y>
    </cdr:from>
    <cdr:to>
      <cdr:x>0.81305</cdr:x>
      <cdr:y>0.86733</cdr:y>
    </cdr:to>
    <cdr:sp macro="" textlink="">
      <cdr:nvSpPr>
        <cdr:cNvPr id="21505" name="Line 1">
          <a:extLst xmlns:a="http://schemas.openxmlformats.org/drawingml/2006/main">
            <a:ext uri="{FF2B5EF4-FFF2-40B4-BE49-F238E27FC236}">
              <a16:creationId xmlns:a16="http://schemas.microsoft.com/office/drawing/2014/main" id="{A4E7C4D8-0DFD-201D-CEFF-1A4904E5E445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758" y="650908"/>
          <a:ext cx="3877470" cy="2152869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0.0848</cdr:x>
      <cdr:y>0.20009</cdr:y>
    </cdr:from>
    <cdr:to>
      <cdr:x>0.81355</cdr:x>
      <cdr:y>0.86761</cdr:y>
    </cdr:to>
    <cdr:sp macro="" textlink="">
      <cdr:nvSpPr>
        <cdr:cNvPr id="22529" name="Line 1">
          <a:extLst xmlns:a="http://schemas.openxmlformats.org/drawingml/2006/main">
            <a:ext uri="{FF2B5EF4-FFF2-40B4-BE49-F238E27FC236}">
              <a16:creationId xmlns:a16="http://schemas.microsoft.com/office/drawing/2014/main" id="{82457F50-46E9-40C7-5440-EE6CF30FFF2A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493" y="651161"/>
          <a:ext cx="3887153" cy="216177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0.08454</cdr:x>
      <cdr:y>0.19958</cdr:y>
    </cdr:from>
    <cdr:to>
      <cdr:x>0.81184</cdr:x>
      <cdr:y>0.86813</cdr:y>
    </cdr:to>
    <cdr:sp macro="" textlink="">
      <cdr:nvSpPr>
        <cdr:cNvPr id="23553" name="Line 1">
          <a:extLst xmlns:a="http://schemas.openxmlformats.org/drawingml/2006/main">
            <a:ext uri="{FF2B5EF4-FFF2-40B4-BE49-F238E27FC236}">
              <a16:creationId xmlns:a16="http://schemas.microsoft.com/office/drawing/2014/main" id="{A3727220-FF41-7AA8-6409-0B273177EB65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917" y="651404"/>
          <a:ext cx="3886348" cy="217147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0.08453</cdr:x>
      <cdr:y>0.19882</cdr:y>
    </cdr:from>
    <cdr:to>
      <cdr:x>0.81234</cdr:x>
      <cdr:y>0.8684</cdr:y>
    </cdr:to>
    <cdr:sp macro="" textlink="">
      <cdr:nvSpPr>
        <cdr:cNvPr id="24577" name="Line 1">
          <a:extLst xmlns:a="http://schemas.openxmlformats.org/drawingml/2006/main">
            <a:ext uri="{FF2B5EF4-FFF2-40B4-BE49-F238E27FC236}">
              <a16:creationId xmlns:a16="http://schemas.microsoft.com/office/drawing/2014/main" id="{35181146-85D6-DE60-6017-BA50D0C43DAA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651" y="650846"/>
          <a:ext cx="3896029" cy="21811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0.08795</cdr:x>
      <cdr:y>0.20098</cdr:y>
    </cdr:from>
    <cdr:to>
      <cdr:x>0.81088</cdr:x>
      <cdr:y>0.86577</cdr:y>
    </cdr:to>
    <cdr:sp macro="" textlink="">
      <cdr:nvSpPr>
        <cdr:cNvPr id="25601" name="Line 1">
          <a:extLst xmlns:a="http://schemas.openxmlformats.org/drawingml/2006/main">
            <a:ext uri="{FF2B5EF4-FFF2-40B4-BE49-F238E27FC236}">
              <a16:creationId xmlns:a16="http://schemas.microsoft.com/office/drawing/2014/main" id="{1FEBB0B5-90BB-2923-D8E7-10DD914F646F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820" y="659790"/>
          <a:ext cx="3876751" cy="217190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0.08769</cdr:x>
      <cdr:y>0.20047</cdr:y>
    </cdr:from>
    <cdr:to>
      <cdr:x>0.81113</cdr:x>
      <cdr:y>0.86628</cdr:y>
    </cdr:to>
    <cdr:sp macro="" textlink="">
      <cdr:nvSpPr>
        <cdr:cNvPr id="26625" name="Line 1">
          <a:extLst xmlns:a="http://schemas.openxmlformats.org/drawingml/2006/main">
            <a:ext uri="{FF2B5EF4-FFF2-40B4-BE49-F238E27FC236}">
              <a16:creationId xmlns:a16="http://schemas.microsoft.com/office/drawing/2014/main" id="{728BE808-364D-4E10-D807-B580F57EECE2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267" y="660029"/>
          <a:ext cx="3886400" cy="218161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0.08768</cdr:x>
      <cdr:y>0.2002</cdr:y>
    </cdr:from>
    <cdr:to>
      <cdr:x>0.81163</cdr:x>
      <cdr:y>0.8668</cdr:y>
    </cdr:to>
    <cdr:sp macro="" textlink="">
      <cdr:nvSpPr>
        <cdr:cNvPr id="27649" name="Line 1">
          <a:extLst xmlns:a="http://schemas.openxmlformats.org/drawingml/2006/main">
            <a:ext uri="{FF2B5EF4-FFF2-40B4-BE49-F238E27FC236}">
              <a16:creationId xmlns:a16="http://schemas.microsoft.com/office/drawing/2014/main" id="{BA4DF78C-B4F0-68ED-43E0-2C1E8211DAE0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5032" y="661055"/>
          <a:ext cx="3896058" cy="2190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0.08742</cdr:x>
      <cdr:y>0.19945</cdr:y>
    </cdr:from>
    <cdr:to>
      <cdr:x>0.81189</cdr:x>
      <cdr:y>0.86708</cdr:y>
    </cdr:to>
    <cdr:sp macro="" textlink="">
      <cdr:nvSpPr>
        <cdr:cNvPr id="28673" name="Line 1">
          <a:extLst xmlns:a="http://schemas.openxmlformats.org/drawingml/2006/main">
            <a:ext uri="{FF2B5EF4-FFF2-40B4-BE49-F238E27FC236}">
              <a16:creationId xmlns:a16="http://schemas.microsoft.com/office/drawing/2014/main" id="{3429281C-92D5-2DEB-C6FD-4694DECE72F9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472" y="660476"/>
          <a:ext cx="3905726" cy="220027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0.08741</cdr:x>
      <cdr:y>0.19869</cdr:y>
    </cdr:from>
    <cdr:to>
      <cdr:x>0.81067</cdr:x>
      <cdr:y>0.86735</cdr:y>
    </cdr:to>
    <cdr:sp macro="" textlink="">
      <cdr:nvSpPr>
        <cdr:cNvPr id="29697" name="Line 1">
          <a:extLst xmlns:a="http://schemas.openxmlformats.org/drawingml/2006/main">
            <a:ext uri="{FF2B5EF4-FFF2-40B4-BE49-F238E27FC236}">
              <a16:creationId xmlns:a16="http://schemas.microsoft.com/office/drawing/2014/main" id="{E389A2E1-5CB5-2269-B9C6-6F9BC88A87FA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5234" y="659883"/>
          <a:ext cx="3906119" cy="221003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0.08715</cdr:x>
      <cdr:y>0.20109</cdr:y>
    </cdr:from>
    <cdr:to>
      <cdr:x>0.81093</cdr:x>
      <cdr:y>0.86787</cdr:y>
    </cdr:to>
    <cdr:sp macro="" textlink="">
      <cdr:nvSpPr>
        <cdr:cNvPr id="30721" name="Line 1">
          <a:extLst xmlns:a="http://schemas.openxmlformats.org/drawingml/2006/main">
            <a:ext uri="{FF2B5EF4-FFF2-40B4-BE49-F238E27FC236}">
              <a16:creationId xmlns:a16="http://schemas.microsoft.com/office/drawing/2014/main" id="{1AE02E73-C4BB-9F66-0369-A31A808C2D0C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667" y="669739"/>
          <a:ext cx="3915790" cy="221015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0.08714</cdr:x>
      <cdr:y>0.20058</cdr:y>
    </cdr:from>
    <cdr:to>
      <cdr:x>0.81118</cdr:x>
      <cdr:y>0.86814</cdr:y>
    </cdr:to>
    <cdr:sp macro="" textlink="">
      <cdr:nvSpPr>
        <cdr:cNvPr id="31745" name="Line 1">
          <a:extLst xmlns:a="http://schemas.openxmlformats.org/drawingml/2006/main">
            <a:ext uri="{FF2B5EF4-FFF2-40B4-BE49-F238E27FC236}">
              <a16:creationId xmlns:a16="http://schemas.microsoft.com/office/drawing/2014/main" id="{57A3A6C9-CCF7-D487-0F7A-55AB5E34E1C4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5427" y="669956"/>
          <a:ext cx="3924138" cy="221911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topLeftCell="A8" workbookViewId="0">
      <selection activeCell="C35" sqref="C35"/>
    </sheetView>
  </sheetViews>
  <sheetFormatPr defaultRowHeight="12.75" x14ac:dyDescent="0.2"/>
  <cols>
    <col min="1" max="1" width="2.28515625" style="59" customWidth="1"/>
    <col min="2" max="2" width="22.28515625" style="59" customWidth="1"/>
    <col min="3" max="3" width="26.28515625" style="59" customWidth="1"/>
    <col min="4" max="4" width="14" style="59" customWidth="1"/>
    <col min="5" max="5" width="19.85546875" style="59" customWidth="1"/>
    <col min="6" max="7" width="19.140625" style="59" customWidth="1"/>
    <col min="8" max="8" width="11.140625" style="59" customWidth="1"/>
    <col min="9" max="9" width="14.85546875" style="59" customWidth="1"/>
    <col min="10" max="10" width="25" style="59" customWidth="1"/>
    <col min="11" max="11" width="7.28515625" style="59" customWidth="1"/>
    <col min="12" max="12" width="4.140625" style="59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4">
      <c r="C2" s="58" t="s">
        <v>53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57</v>
      </c>
      <c r="N4" s="1"/>
      <c r="O4" s="1"/>
      <c r="P4" s="74"/>
      <c r="Q4" s="74"/>
      <c r="R4" s="74"/>
      <c r="S4" s="1"/>
      <c r="T4" s="1"/>
      <c r="U4" s="55" t="s">
        <v>62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36649</v>
      </c>
      <c r="D6" s="1"/>
      <c r="E6" s="66" t="s">
        <v>64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6" t="s">
        <v>3</v>
      </c>
      <c r="R6" s="76" t="s">
        <v>81</v>
      </c>
      <c r="S6" s="76" t="s">
        <v>79</v>
      </c>
      <c r="T6" s="76" t="s">
        <v>78</v>
      </c>
      <c r="U6" s="4" t="s">
        <v>59</v>
      </c>
      <c r="V6" s="4" t="s">
        <v>60</v>
      </c>
      <c r="W6" s="4" t="s">
        <v>61</v>
      </c>
    </row>
    <row r="7" spans="1:23" ht="12.75" customHeight="1" x14ac:dyDescent="0.2">
      <c r="A7" s="1"/>
      <c r="B7" s="47" t="s">
        <v>36</v>
      </c>
      <c r="C7" s="48">
        <f ca="1">IF(WEEKDAY(ValDate)=2,ValDate-3,ValDate-1)</f>
        <v>36648</v>
      </c>
      <c r="D7" s="1"/>
      <c r="E7" s="67" t="s">
        <v>65</v>
      </c>
      <c r="F7" s="1"/>
      <c r="G7" s="1"/>
      <c r="H7" s="56"/>
      <c r="I7" s="1"/>
      <c r="J7" s="1"/>
      <c r="K7" s="1"/>
      <c r="L7" s="1" t="str">
        <f t="shared" ref="L7:L38" si="0">IF(M7&lt;=$C$18,"*","")</f>
        <v>*</v>
      </c>
      <c r="M7" s="6">
        <v>1</v>
      </c>
      <c r="N7" s="7">
        <f ca="1">Prompt</f>
        <v>36678</v>
      </c>
      <c r="O7" s="10">
        <f ca="1">VLOOKUP(N7,CURVES!$B$13:$C$312,2)</f>
        <v>3.2170000000000001</v>
      </c>
      <c r="P7" s="10">
        <f ca="1">PriceMod!O7+VLOOKUP(N7,CURVES!$B$13:$D$312,3)</f>
        <v>3.2170000000000001</v>
      </c>
      <c r="Q7" s="63">
        <f ca="1">VLOOKUP(N7,CURVES!$B$13:$J$312,6)</f>
        <v>0.36</v>
      </c>
      <c r="R7" s="10">
        <f ca="1">VLOOKUP(N7,CURVES!$B$13:$J$312,9)</f>
        <v>0.4</v>
      </c>
      <c r="S7" s="10">
        <f ca="1">VLOOKUP(MONTH(N7),$Z$38:$AA$49,2)</f>
        <v>-0.01</v>
      </c>
      <c r="T7" s="10">
        <f ca="1">VLOOKUP(MONTH(N7),$Z$38:$AB$49,3)</f>
        <v>0.9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">
      <c r="A8" s="1"/>
      <c r="B8" s="47" t="s">
        <v>63</v>
      </c>
      <c r="C8" s="65" t="s">
        <v>83</v>
      </c>
      <c r="D8" s="1"/>
      <c r="E8" s="67" t="s">
        <v>80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ca="1" si="1">DATE(YEAR(N7),MONTH(N7)+1,1)</f>
        <v>36708</v>
      </c>
      <c r="O8" s="10">
        <f ca="1">VLOOKUP(N8,CURVES!$B$13:$C$312,2)</f>
        <v>3.2349999999999999</v>
      </c>
      <c r="P8" s="10">
        <f ca="1">PriceMod!O8+VLOOKUP(N8,CURVES!$B$13:$D$312,3)</f>
        <v>3.2399999999999998</v>
      </c>
      <c r="Q8" s="63">
        <f ca="1">VLOOKUP(N8,CURVES!$B$13:$J$312,6)</f>
        <v>0.375</v>
      </c>
      <c r="R8" s="10">
        <f ca="1">VLOOKUP(N8,CURVES!$B$13:$J$312,9)</f>
        <v>0.4</v>
      </c>
      <c r="S8" s="10">
        <f t="shared" ref="S8:S71" ca="1" si="2">VLOOKUP(MONTH(N8),$Z$38:$AA$49,2)</f>
        <v>-0.01</v>
      </c>
      <c r="T8" s="10">
        <f t="shared" ref="T8:T71" ca="1" si="3">VLOOKUP(MONTH(N8),$Z$38:$AB$49,3)</f>
        <v>0.9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ca="1" si="1"/>
        <v>36739</v>
      </c>
      <c r="O9" s="10">
        <f ca="1">VLOOKUP(N9,CURVES!$B$13:$C$312,2)</f>
        <v>3.2440000000000002</v>
      </c>
      <c r="P9" s="10">
        <f ca="1">PriceMod!O9+VLOOKUP(N9,CURVES!$B$13:$D$312,3)</f>
        <v>3.2490000000000001</v>
      </c>
      <c r="Q9" s="63">
        <f ca="1">VLOOKUP(N9,CURVES!$B$13:$J$312,6)</f>
        <v>0.39500000000000002</v>
      </c>
      <c r="R9" s="10">
        <f ca="1">VLOOKUP(N9,CURVES!$B$13:$J$312,9)</f>
        <v>0.55000000000000004</v>
      </c>
      <c r="S9" s="10">
        <f t="shared" ca="1" si="2"/>
        <v>-0.01</v>
      </c>
      <c r="T9" s="10">
        <f t="shared" ca="1" si="3"/>
        <v>0.9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ca="1" si="1"/>
        <v>36770</v>
      </c>
      <c r="O10" s="10">
        <f ca="1">VLOOKUP(N10,CURVES!$B$13:$C$312,2)</f>
        <v>3.2390000000000003</v>
      </c>
      <c r="P10" s="10">
        <f ca="1">PriceMod!O10+VLOOKUP(N10,CURVES!$B$13:$D$312,3)</f>
        <v>3.2440000000000002</v>
      </c>
      <c r="Q10" s="63">
        <f ca="1">VLOOKUP(N10,CURVES!$B$13:$J$312,6)</f>
        <v>0.40749999999999997</v>
      </c>
      <c r="R10" s="10">
        <f ca="1">VLOOKUP(N10,CURVES!$B$13:$J$312,9)</f>
        <v>0.6</v>
      </c>
      <c r="S10" s="10">
        <f t="shared" ca="1" si="2"/>
        <v>-0.01</v>
      </c>
      <c r="T10" s="10">
        <f t="shared" ca="1" si="3"/>
        <v>0.9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">
      <c r="A11" s="1"/>
      <c r="B11" s="51"/>
      <c r="C11" s="51"/>
      <c r="D11" s="1"/>
      <c r="E11" s="1"/>
      <c r="F11" s="1"/>
      <c r="G11" s="53" t="s">
        <v>74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ca="1" si="1"/>
        <v>36800</v>
      </c>
      <c r="O11" s="10">
        <f ca="1">VLOOKUP(N11,CURVES!$B$13:$C$312,2)</f>
        <v>3.2490000000000006</v>
      </c>
      <c r="P11" s="10">
        <f ca="1">PriceMod!O11+VLOOKUP(N11,CURVES!$B$13:$D$312,3)</f>
        <v>3.2540000000000004</v>
      </c>
      <c r="Q11" s="63">
        <f ca="1">VLOOKUP(N11,CURVES!$B$13:$J$312,6)</f>
        <v>0.42</v>
      </c>
      <c r="R11" s="10">
        <f ca="1">VLOOKUP(N11,CURVES!$B$13:$J$312,9)</f>
        <v>0.6</v>
      </c>
      <c r="S11" s="10">
        <f t="shared" ca="1" si="2"/>
        <v>0</v>
      </c>
      <c r="T11" s="10">
        <f t="shared" ca="1" si="3"/>
        <v>0.85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">
      <c r="A12" s="1"/>
      <c r="B12" s="1"/>
      <c r="C12" s="1"/>
      <c r="D12" s="1"/>
      <c r="E12" s="55" t="s">
        <v>70</v>
      </c>
      <c r="F12" s="55"/>
      <c r="G12" s="52">
        <v>3</v>
      </c>
      <c r="H12" s="1"/>
      <c r="I12" s="55" t="s">
        <v>49</v>
      </c>
      <c r="J12" s="1"/>
      <c r="K12" s="1"/>
      <c r="L12" s="1" t="str">
        <f t="shared" si="0"/>
        <v>*</v>
      </c>
      <c r="M12" s="6">
        <v>6</v>
      </c>
      <c r="N12" s="7">
        <f t="shared" ca="1" si="1"/>
        <v>36831</v>
      </c>
      <c r="O12" s="10">
        <f ca="1">VLOOKUP(N12,CURVES!$B$13:$C$312,2)</f>
        <v>3.3369999999999997</v>
      </c>
      <c r="P12" s="10">
        <f ca="1">PriceMod!O12+VLOOKUP(N12,CURVES!$B$13:$D$312,3)</f>
        <v>3.3419999999999996</v>
      </c>
      <c r="Q12" s="63">
        <f ca="1">VLOOKUP(N12,CURVES!$B$13:$J$312,6)</f>
        <v>0.435</v>
      </c>
      <c r="R12" s="10">
        <f ca="1">VLOOKUP(N12,CURVES!$B$13:$J$312,9)</f>
        <v>0.6</v>
      </c>
      <c r="S12" s="10">
        <f t="shared" ca="1" si="2"/>
        <v>0.02</v>
      </c>
      <c r="T12" s="10">
        <f t="shared" ca="1" si="3"/>
        <v>0.8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ca="1" si="1"/>
        <v>36861</v>
      </c>
      <c r="O13" s="10">
        <f ca="1">VLOOKUP(N13,CURVES!$B$13:$C$312,2)</f>
        <v>3.427</v>
      </c>
      <c r="P13" s="10">
        <f ca="1">PriceMod!O13+VLOOKUP(N13,CURVES!$B$13:$D$312,3)</f>
        <v>3.4319999999999999</v>
      </c>
      <c r="Q13" s="63">
        <f ca="1">VLOOKUP(N13,CURVES!$B$13:$J$312,6)</f>
        <v>0.4375</v>
      </c>
      <c r="R13" s="10">
        <f ca="1">VLOOKUP(N13,CURVES!$B$13:$J$312,9)</f>
        <v>1.05</v>
      </c>
      <c r="S13" s="10">
        <f t="shared" ca="1" si="2"/>
        <v>0.02</v>
      </c>
      <c r="T13" s="10">
        <f t="shared" ca="1" si="3"/>
        <v>0.8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">
      <c r="A14" s="1"/>
      <c r="B14" s="55" t="s">
        <v>48</v>
      </c>
      <c r="C14" s="1"/>
      <c r="D14" s="1"/>
      <c r="E14" s="53" t="s">
        <v>71</v>
      </c>
      <c r="F14" s="53" t="s">
        <v>72</v>
      </c>
      <c r="G14" s="53" t="s">
        <v>73</v>
      </c>
      <c r="H14" s="1"/>
      <c r="I14" s="53" t="s">
        <v>46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ca="1" si="1"/>
        <v>36892</v>
      </c>
      <c r="O14" s="10">
        <f ca="1">VLOOKUP(N14,CURVES!$B$13:$C$312,2)</f>
        <v>3.44</v>
      </c>
      <c r="P14" s="10">
        <f ca="1">PriceMod!O14+VLOOKUP(N14,CURVES!$B$13:$D$312,3)</f>
        <v>3.4449999999999998</v>
      </c>
      <c r="Q14" s="63">
        <f ca="1">VLOOKUP(N14,CURVES!$B$13:$J$312,6)</f>
        <v>0.44</v>
      </c>
      <c r="R14" s="10">
        <f ca="1">VLOOKUP(N14,CURVES!$B$13:$J$312,9)</f>
        <v>1.05</v>
      </c>
      <c r="S14" s="10">
        <f t="shared" ca="1" si="2"/>
        <v>0.02</v>
      </c>
      <c r="T14" s="10">
        <f t="shared" ca="1" si="3"/>
        <v>0.8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">
      <c r="A15" s="1"/>
      <c r="B15" s="1"/>
      <c r="C15" s="1"/>
      <c r="D15" s="1"/>
      <c r="E15" s="52">
        <v>0</v>
      </c>
      <c r="F15" s="63">
        <v>0.2</v>
      </c>
      <c r="G15" s="63">
        <v>0.4</v>
      </c>
      <c r="H15" s="1"/>
      <c r="I15" s="6" t="s">
        <v>47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ca="1" si="1"/>
        <v>36923</v>
      </c>
      <c r="O15" s="10">
        <f ca="1">VLOOKUP(N15,CURVES!$B$13:$C$312,2)</f>
        <v>3.27</v>
      </c>
      <c r="P15" s="10">
        <f ca="1">PriceMod!O15+VLOOKUP(N15,CURVES!$B$13:$D$312,3)</f>
        <v>3.2749999999999999</v>
      </c>
      <c r="Q15" s="63">
        <f ca="1">VLOOKUP(N15,CURVES!$B$13:$J$312,6)</f>
        <v>0.43</v>
      </c>
      <c r="R15" s="10">
        <f ca="1">VLOOKUP(N15,CURVES!$B$13:$J$312,9)</f>
        <v>1.05</v>
      </c>
      <c r="S15" s="10">
        <f t="shared" ca="1" si="2"/>
        <v>0.02</v>
      </c>
      <c r="T15" s="10">
        <f t="shared" ca="1" si="3"/>
        <v>0.8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">
      <c r="A16" s="1"/>
      <c r="B16" s="68"/>
      <c r="C16" s="68"/>
      <c r="D16" s="1"/>
      <c r="E16" s="77">
        <v>2</v>
      </c>
      <c r="F16" s="63">
        <v>0.2</v>
      </c>
      <c r="G16" s="63">
        <v>0.4</v>
      </c>
      <c r="H16" s="1"/>
      <c r="I16" s="6" t="s">
        <v>38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ca="1" si="1"/>
        <v>36951</v>
      </c>
      <c r="O16" s="10">
        <f ca="1">VLOOKUP(N16,CURVES!$B$13:$C$312,2)</f>
        <v>3.1</v>
      </c>
      <c r="P16" s="10">
        <f ca="1">PriceMod!O16+VLOOKUP(N16,CURVES!$B$13:$D$312,3)</f>
        <v>3.105</v>
      </c>
      <c r="Q16" s="63">
        <f ca="1">VLOOKUP(N16,CURVES!$B$13:$J$312,6)</f>
        <v>0.38250000000000001</v>
      </c>
      <c r="R16" s="10">
        <f ca="1">VLOOKUP(N16,CURVES!$B$13:$J$312,9)</f>
        <v>0.55000000000000004</v>
      </c>
      <c r="S16" s="10">
        <f t="shared" ca="1" si="2"/>
        <v>0.02</v>
      </c>
      <c r="T16" s="10">
        <f t="shared" ca="1" si="3"/>
        <v>0.8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">
      <c r="A17" s="1"/>
      <c r="B17" s="53" t="s">
        <v>84</v>
      </c>
      <c r="C17" s="52">
        <v>1</v>
      </c>
      <c r="D17" s="1"/>
      <c r="E17" s="52">
        <v>4</v>
      </c>
      <c r="F17" s="63">
        <v>0.2</v>
      </c>
      <c r="G17" s="63">
        <v>0.4</v>
      </c>
      <c r="H17" s="1"/>
      <c r="I17" s="6" t="s">
        <v>58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ca="1" si="1"/>
        <v>36982</v>
      </c>
      <c r="O17" s="10">
        <f ca="1">VLOOKUP(N17,CURVES!$B$13:$C$312,2)</f>
        <v>2.93</v>
      </c>
      <c r="P17" s="10">
        <f ca="1">PriceMod!O17+VLOOKUP(N17,CURVES!$B$13:$D$312,3)</f>
        <v>2.9350000000000001</v>
      </c>
      <c r="Q17" s="63">
        <f ca="1">VLOOKUP(N17,CURVES!$B$13:$J$312,6)</f>
        <v>0.3</v>
      </c>
      <c r="R17" s="10">
        <f ca="1">VLOOKUP(N17,CURVES!$B$13:$J$312,9)</f>
        <v>0.4</v>
      </c>
      <c r="S17" s="10">
        <f t="shared" ca="1" si="2"/>
        <v>0</v>
      </c>
      <c r="T17" s="10">
        <f t="shared" ca="1" si="3"/>
        <v>0.85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">
      <c r="A18" s="1"/>
      <c r="B18" s="53" t="s">
        <v>43</v>
      </c>
      <c r="C18" s="52">
        <v>12</v>
      </c>
      <c r="D18" s="1"/>
      <c r="E18" s="1"/>
      <c r="F18" s="1"/>
      <c r="G18" s="1"/>
      <c r="H18" s="1"/>
      <c r="I18" s="6" t="s">
        <v>56</v>
      </c>
      <c r="J18" s="52">
        <v>50</v>
      </c>
      <c r="K18" s="1"/>
      <c r="L18" s="1" t="str">
        <f t="shared" si="0"/>
        <v>*</v>
      </c>
      <c r="M18" s="6">
        <v>12</v>
      </c>
      <c r="N18" s="7">
        <f t="shared" ca="1" si="1"/>
        <v>37012</v>
      </c>
      <c r="O18" s="10">
        <f ca="1">VLOOKUP(N18,CURVES!$B$13:$C$312,2)</f>
        <v>2.8849999999999998</v>
      </c>
      <c r="P18" s="10">
        <f ca="1">PriceMod!O18+VLOOKUP(N18,CURVES!$B$13:$D$312,3)</f>
        <v>2.8899999999999997</v>
      </c>
      <c r="Q18" s="63">
        <f ca="1">VLOOKUP(N18,CURVES!$B$13:$J$312,6)</f>
        <v>0.26500000000000001</v>
      </c>
      <c r="R18" s="10">
        <f ca="1">VLOOKUP(N18,CURVES!$B$13:$J$312,9)</f>
        <v>0.35</v>
      </c>
      <c r="S18" s="10">
        <f t="shared" ca="1" si="2"/>
        <v>-0.01</v>
      </c>
      <c r="T18" s="10">
        <f t="shared" ca="1" si="3"/>
        <v>0.9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">
      <c r="A19" s="1"/>
      <c r="B19" s="6" t="s">
        <v>37</v>
      </c>
      <c r="C19" s="10">
        <v>3.35</v>
      </c>
      <c r="D19" s="1"/>
      <c r="E19" s="1"/>
      <c r="F19" s="1"/>
      <c r="G19" s="1"/>
      <c r="H19" s="1"/>
      <c r="I19" s="6" t="s">
        <v>55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ca="1" si="1"/>
        <v>37043</v>
      </c>
      <c r="O19" s="10">
        <f ca="1">VLOOKUP(N19,CURVES!$B$13:$C$312,2)</f>
        <v>2.883</v>
      </c>
      <c r="P19" s="10">
        <f ca="1">PriceMod!O19+VLOOKUP(N19,CURVES!$B$13:$D$312,3)</f>
        <v>2.8879999999999999</v>
      </c>
      <c r="Q19" s="63">
        <f ca="1">VLOOKUP(N19,CURVES!$B$13:$J$312,6)</f>
        <v>0.25750000000000001</v>
      </c>
      <c r="R19" s="10">
        <f ca="1">VLOOKUP(N19,CURVES!$B$13:$J$312,9)</f>
        <v>0.4</v>
      </c>
      <c r="S19" s="10">
        <f t="shared" ca="1" si="2"/>
        <v>-0.01</v>
      </c>
      <c r="T19" s="10">
        <f t="shared" ca="1" si="3"/>
        <v>0.9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">
      <c r="A20" s="1"/>
      <c r="B20" s="6" t="s">
        <v>39</v>
      </c>
      <c r="C20" s="54">
        <v>0.1</v>
      </c>
      <c r="D20" s="1"/>
      <c r="E20" s="1"/>
      <c r="F20" s="1"/>
      <c r="G20" s="1"/>
      <c r="H20" s="1"/>
      <c r="I20" s="6" t="s">
        <v>51</v>
      </c>
      <c r="J20" s="61" t="s">
        <v>98</v>
      </c>
      <c r="K20" s="1"/>
      <c r="L20" s="1" t="str">
        <f t="shared" si="0"/>
        <v/>
      </c>
      <c r="M20" s="6">
        <v>14</v>
      </c>
      <c r="N20" s="7">
        <f t="shared" ca="1" si="1"/>
        <v>37073</v>
      </c>
      <c r="O20" s="10">
        <f ca="1">VLOOKUP(N20,CURVES!$B$13:$C$312,2)</f>
        <v>2.883</v>
      </c>
      <c r="P20" s="10">
        <f ca="1">PriceMod!O20+VLOOKUP(N20,CURVES!$B$13:$D$312,3)</f>
        <v>2.8879999999999999</v>
      </c>
      <c r="Q20" s="63">
        <f ca="1">VLOOKUP(N20,CURVES!$B$13:$J$312,6)</f>
        <v>0.255</v>
      </c>
      <c r="R20" s="10">
        <f ca="1">VLOOKUP(N20,CURVES!$B$13:$J$312,9)</f>
        <v>0.4</v>
      </c>
      <c r="S20" s="10">
        <f t="shared" ca="1" si="2"/>
        <v>-0.01</v>
      </c>
      <c r="T20" s="10">
        <f t="shared" ca="1" si="3"/>
        <v>0.9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">
      <c r="A21" s="1"/>
      <c r="B21" s="6" t="s">
        <v>45</v>
      </c>
      <c r="C21" s="10">
        <v>3</v>
      </c>
      <c r="D21" s="1"/>
      <c r="E21" s="1"/>
      <c r="F21" s="1"/>
      <c r="G21" s="1"/>
      <c r="H21" s="1"/>
      <c r="I21" s="6" t="s">
        <v>50</v>
      </c>
      <c r="J21" s="52" t="s">
        <v>54</v>
      </c>
      <c r="K21" s="1"/>
      <c r="L21" s="1" t="str">
        <f t="shared" si="0"/>
        <v/>
      </c>
      <c r="M21" s="6">
        <v>15</v>
      </c>
      <c r="N21" s="7">
        <f t="shared" ca="1" si="1"/>
        <v>37104</v>
      </c>
      <c r="O21" s="10">
        <f ca="1">VLOOKUP(N21,CURVES!$B$13:$C$312,2)</f>
        <v>2.883</v>
      </c>
      <c r="P21" s="10">
        <f ca="1">PriceMod!O21+VLOOKUP(N21,CURVES!$B$13:$D$312,3)</f>
        <v>2.8879999999999999</v>
      </c>
      <c r="Q21" s="63">
        <f ca="1">VLOOKUP(N21,CURVES!$B$13:$J$312,6)</f>
        <v>0.255</v>
      </c>
      <c r="R21" s="10">
        <f ca="1">VLOOKUP(N21,CURVES!$B$13:$J$312,9)</f>
        <v>0.55000000000000004</v>
      </c>
      <c r="S21" s="10">
        <f t="shared" ca="1" si="2"/>
        <v>-0.01</v>
      </c>
      <c r="T21" s="10">
        <f t="shared" ca="1" si="3"/>
        <v>0.9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">
      <c r="A22" s="1"/>
      <c r="B22" s="53" t="s">
        <v>40</v>
      </c>
      <c r="C22" s="10">
        <v>5</v>
      </c>
      <c r="D22" s="1"/>
      <c r="E22" s="1"/>
      <c r="F22" s="1"/>
      <c r="G22" s="1"/>
      <c r="H22" s="1"/>
      <c r="I22" s="6" t="s">
        <v>52</v>
      </c>
      <c r="J22" s="69" t="s">
        <v>85</v>
      </c>
      <c r="K22" s="1"/>
      <c r="L22" s="1" t="str">
        <f t="shared" si="0"/>
        <v/>
      </c>
      <c r="M22" s="6">
        <v>16</v>
      </c>
      <c r="N22" s="7">
        <f t="shared" ca="1" si="1"/>
        <v>37135</v>
      </c>
      <c r="O22" s="10">
        <f ca="1">VLOOKUP(N22,CURVES!$B$13:$C$312,2)</f>
        <v>2.88</v>
      </c>
      <c r="P22" s="10">
        <f ca="1">PriceMod!O22+VLOOKUP(N22,CURVES!$B$13:$D$312,3)</f>
        <v>2.8849999999999998</v>
      </c>
      <c r="Q22" s="63">
        <f ca="1">VLOOKUP(N22,CURVES!$B$13:$J$312,6)</f>
        <v>0.25750000000000001</v>
      </c>
      <c r="R22" s="10">
        <f ca="1">VLOOKUP(N22,CURVES!$B$13:$J$312,9)</f>
        <v>0.6</v>
      </c>
      <c r="S22" s="10">
        <f t="shared" ca="1" si="2"/>
        <v>-0.01</v>
      </c>
      <c r="T22" s="10">
        <f t="shared" ca="1" si="3"/>
        <v>0.9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">
      <c r="A23" s="1"/>
      <c r="B23" s="6" t="s">
        <v>41</v>
      </c>
      <c r="C23" s="63">
        <v>3.5000000000000003E-2</v>
      </c>
      <c r="D23" s="1"/>
      <c r="E23" s="1"/>
      <c r="F23" s="1"/>
      <c r="G23" s="1"/>
      <c r="H23" s="1"/>
      <c r="I23" s="6" t="s">
        <v>66</v>
      </c>
      <c r="J23" s="52">
        <f>IF($AH$24=TRUE,1,0)</f>
        <v>1</v>
      </c>
      <c r="K23" s="1"/>
      <c r="L23" s="1" t="str">
        <f t="shared" si="0"/>
        <v/>
      </c>
      <c r="M23" s="6">
        <v>17</v>
      </c>
      <c r="N23" s="7">
        <f t="shared" ca="1" si="1"/>
        <v>37165</v>
      </c>
      <c r="O23" s="10">
        <f ca="1">VLOOKUP(N23,CURVES!$B$13:$C$312,2)</f>
        <v>2.9</v>
      </c>
      <c r="P23" s="10">
        <f ca="1">PriceMod!O23+VLOOKUP(N23,CURVES!$B$13:$D$312,3)</f>
        <v>2.9049999999999998</v>
      </c>
      <c r="Q23" s="63">
        <f ca="1">VLOOKUP(N23,CURVES!$B$13:$J$312,6)</f>
        <v>0.26250000000000001</v>
      </c>
      <c r="R23" s="10">
        <f ca="1">VLOOKUP(N23,CURVES!$B$13:$J$312,9)</f>
        <v>0.6</v>
      </c>
      <c r="S23" s="10">
        <f t="shared" ca="1" si="2"/>
        <v>0</v>
      </c>
      <c r="T23" s="10">
        <f t="shared" ca="1" si="3"/>
        <v>0.85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">
      <c r="A24" s="1"/>
      <c r="B24" s="53" t="s">
        <v>42</v>
      </c>
      <c r="C24" s="63">
        <v>3.5000000000000003E-2</v>
      </c>
      <c r="D24" s="1"/>
      <c r="E24" s="1"/>
      <c r="F24" s="1"/>
      <c r="G24" s="1"/>
      <c r="H24" s="1"/>
      <c r="I24" s="6" t="s">
        <v>67</v>
      </c>
      <c r="J24" s="52">
        <f>IF($AH$25=TRUE,1,0)</f>
        <v>1</v>
      </c>
      <c r="K24" s="1"/>
      <c r="L24" s="1" t="str">
        <f t="shared" si="0"/>
        <v/>
      </c>
      <c r="M24" s="6">
        <v>18</v>
      </c>
      <c r="N24" s="7">
        <f t="shared" ca="1" si="1"/>
        <v>37196</v>
      </c>
      <c r="O24" s="10">
        <f ca="1">VLOOKUP(N24,CURVES!$B$13:$C$312,2)</f>
        <v>3.0090000000000003</v>
      </c>
      <c r="P24" s="10">
        <f ca="1">PriceMod!O24+VLOOKUP(N24,CURVES!$B$13:$D$312,3)</f>
        <v>3.0140000000000002</v>
      </c>
      <c r="Q24" s="63">
        <f ca="1">VLOOKUP(N24,CURVES!$B$13:$J$312,6)</f>
        <v>0.27150000000000002</v>
      </c>
      <c r="R24" s="10">
        <f ca="1">VLOOKUP(N24,CURVES!$B$13:$J$312,9)</f>
        <v>0.6</v>
      </c>
      <c r="S24" s="10">
        <f t="shared" ca="1" si="2"/>
        <v>0.02</v>
      </c>
      <c r="T24" s="10">
        <f t="shared" ca="1" si="3"/>
        <v>0.8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">
      <c r="A25" s="1"/>
      <c r="B25" s="53" t="s">
        <v>68</v>
      </c>
      <c r="C25" s="72">
        <v>0.05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ca="1" si="1"/>
        <v>37226</v>
      </c>
      <c r="O25" s="10">
        <f ca="1">VLOOKUP(N25,CURVES!$B$13:$C$312,2)</f>
        <v>3.1080000000000001</v>
      </c>
      <c r="P25" s="10">
        <f ca="1">PriceMod!O25+VLOOKUP(N25,CURVES!$B$13:$D$312,3)</f>
        <v>3.113</v>
      </c>
      <c r="Q25" s="63">
        <f ca="1">VLOOKUP(N25,CURVES!$B$13:$J$312,6)</f>
        <v>0.27650000000000002</v>
      </c>
      <c r="R25" s="10">
        <f ca="1">VLOOKUP(N25,CURVES!$B$13:$J$312,9)</f>
        <v>1.05</v>
      </c>
      <c r="S25" s="10">
        <f t="shared" ca="1" si="2"/>
        <v>0.02</v>
      </c>
      <c r="T25" s="10">
        <f t="shared" ca="1" si="3"/>
        <v>0.8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">
      <c r="A26" s="1"/>
      <c r="B26" s="53" t="s">
        <v>69</v>
      </c>
      <c r="C26" s="72">
        <v>0.05</v>
      </c>
      <c r="D26" s="1"/>
      <c r="E26" s="3"/>
      <c r="F26" s="3"/>
      <c r="G26" s="3"/>
      <c r="H26" s="1"/>
      <c r="I26" s="70"/>
      <c r="J26" s="1"/>
      <c r="K26" s="1"/>
      <c r="L26" s="1" t="str">
        <f t="shared" si="0"/>
        <v/>
      </c>
      <c r="M26" s="6">
        <v>20</v>
      </c>
      <c r="N26" s="7">
        <f t="shared" ca="1" si="1"/>
        <v>37257</v>
      </c>
      <c r="O26" s="10">
        <f ca="1">VLOOKUP(N26,CURVES!$B$13:$C$312,2)</f>
        <v>3.1230000000000002</v>
      </c>
      <c r="P26" s="10">
        <f ca="1">PriceMod!O26+VLOOKUP(N26,CURVES!$B$13:$D$312,3)</f>
        <v>3.1280000000000001</v>
      </c>
      <c r="Q26" s="63">
        <f ca="1">VLOOKUP(N26,CURVES!$B$13:$J$312,6)</f>
        <v>0.27900000000000003</v>
      </c>
      <c r="R26" s="10">
        <f ca="1">VLOOKUP(N26,CURVES!$B$13:$J$312,9)</f>
        <v>1.05</v>
      </c>
      <c r="S26" s="10">
        <f t="shared" ca="1" si="2"/>
        <v>0.02</v>
      </c>
      <c r="T26" s="10">
        <f t="shared" ca="1" si="3"/>
        <v>0.8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">
      <c r="A27" s="1"/>
      <c r="B27" s="1"/>
      <c r="C27" s="1"/>
      <c r="D27" s="1"/>
      <c r="E27" s="1"/>
      <c r="F27" s="1"/>
      <c r="G27" s="1"/>
      <c r="H27" s="1"/>
      <c r="I27" s="71"/>
      <c r="J27" s="74">
        <f ca="1">REGISTER.ID(DLL,Module,format)</f>
        <v>528351581</v>
      </c>
      <c r="K27" s="5"/>
      <c r="L27" s="1" t="str">
        <f t="shared" si="0"/>
        <v/>
      </c>
      <c r="M27" s="6">
        <v>21</v>
      </c>
      <c r="N27" s="7">
        <f t="shared" ca="1" si="1"/>
        <v>37288</v>
      </c>
      <c r="O27" s="10">
        <f ca="1">VLOOKUP(N27,CURVES!$B$13:$C$312,2)</f>
        <v>3</v>
      </c>
      <c r="P27" s="10">
        <f ca="1">PriceMod!O27+VLOOKUP(N27,CURVES!$B$13:$D$312,3)</f>
        <v>3.0049999999999999</v>
      </c>
      <c r="Q27" s="63">
        <f ca="1">VLOOKUP(N27,CURVES!$B$13:$J$312,6)</f>
        <v>0.27400000000000002</v>
      </c>
      <c r="R27" s="10">
        <f ca="1">VLOOKUP(N27,CURVES!$B$13:$J$312,9)</f>
        <v>1.05</v>
      </c>
      <c r="S27" s="10">
        <f t="shared" ca="1" si="2"/>
        <v>0.02</v>
      </c>
      <c r="T27" s="10">
        <f t="shared" ca="1" si="3"/>
        <v>0.8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ca="1" si="1"/>
        <v>37316</v>
      </c>
      <c r="O28" s="10">
        <f ca="1">VLOOKUP(N28,CURVES!$B$13:$C$312,2)</f>
        <v>2.8530000000000002</v>
      </c>
      <c r="P28" s="10">
        <f ca="1">PriceMod!O28+VLOOKUP(N28,CURVES!$B$13:$D$312,3)</f>
        <v>2.8580000000000001</v>
      </c>
      <c r="Q28" s="63">
        <f ca="1">VLOOKUP(N28,CURVES!$B$13:$J$312,6)</f>
        <v>0.2515</v>
      </c>
      <c r="R28" s="10">
        <f ca="1">VLOOKUP(N28,CURVES!$B$13:$J$312,9)</f>
        <v>0.55000000000000004</v>
      </c>
      <c r="S28" s="10">
        <f t="shared" ca="1" si="2"/>
        <v>0.02</v>
      </c>
      <c r="T28" s="10">
        <f t="shared" ca="1" si="3"/>
        <v>0.8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">
      <c r="A29" s="1"/>
      <c r="B29" s="53" t="s">
        <v>44</v>
      </c>
      <c r="C29" s="63">
        <v>0.96821713343781246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ca="1" si="1"/>
        <v>37347</v>
      </c>
      <c r="O29" s="10">
        <f ca="1">VLOOKUP(N29,CURVES!$B$13:$C$312,2)</f>
        <v>2.7549999999999999</v>
      </c>
      <c r="P29" s="10">
        <f ca="1">PriceMod!O29+VLOOKUP(N29,CURVES!$B$13:$D$312,3)</f>
        <v>2.7609999999999997</v>
      </c>
      <c r="Q29" s="63">
        <f ca="1">VLOOKUP(N29,CURVES!$B$13:$J$312,6)</f>
        <v>0.22</v>
      </c>
      <c r="R29" s="10">
        <f ca="1">VLOOKUP(N29,CURVES!$B$13:$J$312,9)</f>
        <v>0.4</v>
      </c>
      <c r="S29" s="10">
        <f t="shared" ca="1" si="2"/>
        <v>0</v>
      </c>
      <c r="T29" s="10">
        <f t="shared" ca="1" si="3"/>
        <v>0.85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ca="1" si="1"/>
        <v>37377</v>
      </c>
      <c r="O30" s="10">
        <f ca="1">VLOOKUP(N30,CURVES!$B$13:$C$312,2)</f>
        <v>2.7230000000000003</v>
      </c>
      <c r="P30" s="10">
        <f ca="1">PriceMod!O30+VLOOKUP(N30,CURVES!$B$13:$D$312,3)</f>
        <v>2.7290000000000001</v>
      </c>
      <c r="Q30" s="63">
        <f ca="1">VLOOKUP(N30,CURVES!$B$13:$J$312,6)</f>
        <v>0.217</v>
      </c>
      <c r="R30" s="10">
        <f ca="1">VLOOKUP(N30,CURVES!$B$13:$J$312,9)</f>
        <v>0.35</v>
      </c>
      <c r="S30" s="10">
        <f t="shared" ca="1" si="2"/>
        <v>-0.01</v>
      </c>
      <c r="T30" s="10">
        <f t="shared" ca="1" si="3"/>
        <v>0.9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">
      <c r="A31" s="1"/>
      <c r="B31" s="53" t="s">
        <v>82</v>
      </c>
      <c r="C31" s="63">
        <f>C29/12</f>
        <v>8.0684761119817705E-2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ca="1" si="1"/>
        <v>37408</v>
      </c>
      <c r="O31" s="10">
        <f ca="1">VLOOKUP(N31,CURVES!$B$13:$C$312,2)</f>
        <v>2.718</v>
      </c>
      <c r="P31" s="10">
        <f ca="1">PriceMod!O31+VLOOKUP(N31,CURVES!$B$13:$D$312,3)</f>
        <v>2.7239999999999998</v>
      </c>
      <c r="Q31" s="63">
        <f ca="1">VLOOKUP(N31,CURVES!$B$13:$J$312,6)</f>
        <v>0.21600000000000003</v>
      </c>
      <c r="R31" s="10">
        <f ca="1">VLOOKUP(N31,CURVES!$B$13:$J$312,9)</f>
        <v>0.4</v>
      </c>
      <c r="S31" s="10">
        <f t="shared" ca="1" si="2"/>
        <v>-0.01</v>
      </c>
      <c r="T31" s="10">
        <f t="shared" ca="1" si="3"/>
        <v>0.9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ca="1" si="1"/>
        <v>37438</v>
      </c>
      <c r="O32" s="10">
        <f ca="1">VLOOKUP(N32,CURVES!$B$13:$C$312,2)</f>
        <v>2.72</v>
      </c>
      <c r="P32" s="10">
        <f ca="1">PriceMod!O32+VLOOKUP(N32,CURVES!$B$13:$D$312,3)</f>
        <v>2.726</v>
      </c>
      <c r="Q32" s="63">
        <f ca="1">VLOOKUP(N32,CURVES!$B$13:$J$312,6)</f>
        <v>0.215</v>
      </c>
      <c r="R32" s="10">
        <f ca="1">VLOOKUP(N32,CURVES!$B$13:$J$312,9)</f>
        <v>0.4</v>
      </c>
      <c r="S32" s="10">
        <f t="shared" ca="1" si="2"/>
        <v>-0.01</v>
      </c>
      <c r="T32" s="10">
        <f t="shared" ca="1" si="3"/>
        <v>0.9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">
      <c r="A33" s="1"/>
      <c r="B33" s="1"/>
      <c r="C33" s="70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ca="1" si="1"/>
        <v>37469</v>
      </c>
      <c r="O33" s="10">
        <f ca="1">VLOOKUP(N33,CURVES!$B$13:$C$312,2)</f>
        <v>2.7280000000000002</v>
      </c>
      <c r="P33" s="10">
        <f ca="1">PriceMod!O33+VLOOKUP(N33,CURVES!$B$13:$D$312,3)</f>
        <v>2.734</v>
      </c>
      <c r="Q33" s="63">
        <f ca="1">VLOOKUP(N33,CURVES!$B$13:$J$312,6)</f>
        <v>0.21400000000000002</v>
      </c>
      <c r="R33" s="10">
        <f ca="1">VLOOKUP(N33,CURVES!$B$13:$J$312,9)</f>
        <v>0.55000000000000004</v>
      </c>
      <c r="S33" s="10">
        <f t="shared" ca="1" si="2"/>
        <v>-0.01</v>
      </c>
      <c r="T33" s="10">
        <f t="shared" ca="1" si="3"/>
        <v>0.9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ca="1" si="1"/>
        <v>37500</v>
      </c>
      <c r="O34" s="10">
        <f ca="1">VLOOKUP(N34,CURVES!$B$13:$C$312,2)</f>
        <v>2.7239999999999998</v>
      </c>
      <c r="P34" s="10">
        <f ca="1">PriceMod!O34+VLOOKUP(N34,CURVES!$B$13:$D$312,3)</f>
        <v>2.7299999999999995</v>
      </c>
      <c r="Q34" s="63">
        <f ca="1">VLOOKUP(N34,CURVES!$B$13:$J$312,6)</f>
        <v>0.21300000000000002</v>
      </c>
      <c r="R34" s="10">
        <f ca="1">VLOOKUP(N34,CURVES!$B$13:$J$312,9)</f>
        <v>0.6</v>
      </c>
      <c r="S34" s="10">
        <f t="shared" ca="1" si="2"/>
        <v>-0.01</v>
      </c>
      <c r="T34" s="10">
        <f t="shared" ca="1" si="3"/>
        <v>0.9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ca="1" si="1"/>
        <v>37530</v>
      </c>
      <c r="O35" s="10">
        <f ca="1">VLOOKUP(N35,CURVES!$B$13:$C$312,2)</f>
        <v>2.7480000000000002</v>
      </c>
      <c r="P35" s="10">
        <f ca="1">PriceMod!O35+VLOOKUP(N35,CURVES!$B$13:$D$312,3)</f>
        <v>2.754</v>
      </c>
      <c r="Q35" s="63">
        <f ca="1">VLOOKUP(N35,CURVES!$B$13:$J$312,6)</f>
        <v>0.21400000000000002</v>
      </c>
      <c r="R35" s="10">
        <f ca="1">VLOOKUP(N35,CURVES!$B$13:$J$312,9)</f>
        <v>0.6</v>
      </c>
      <c r="S35" s="10">
        <f t="shared" ca="1" si="2"/>
        <v>0</v>
      </c>
      <c r="T35" s="10">
        <f t="shared" ca="1" si="3"/>
        <v>0.85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ca="1" si="1"/>
        <v>37561</v>
      </c>
      <c r="O36" s="10">
        <f ca="1">VLOOKUP(N36,CURVES!$B$13:$C$312,2)</f>
        <v>2.88</v>
      </c>
      <c r="P36" s="10">
        <f ca="1">PriceMod!O36+VLOOKUP(N36,CURVES!$B$13:$D$312,3)</f>
        <v>2.8859999999999997</v>
      </c>
      <c r="Q36" s="63">
        <f ca="1">VLOOKUP(N36,CURVES!$B$13:$J$312,6)</f>
        <v>0.22</v>
      </c>
      <c r="R36" s="10">
        <f ca="1">VLOOKUP(N36,CURVES!$B$13:$J$312,9)</f>
        <v>0.6</v>
      </c>
      <c r="S36" s="10">
        <f t="shared" ca="1" si="2"/>
        <v>0.02</v>
      </c>
      <c r="T36" s="10">
        <f t="shared" ca="1" si="3"/>
        <v>0.8</v>
      </c>
      <c r="U36" s="62">
        <v>3.1289999999999998E-3</v>
      </c>
      <c r="V36" s="62">
        <v>1.902E-3</v>
      </c>
      <c r="W36" s="62">
        <v>1.1659999999999999E-3</v>
      </c>
      <c r="Z36" s="75" t="s">
        <v>75</v>
      </c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ca="1" si="1"/>
        <v>37591</v>
      </c>
      <c r="O37" s="10">
        <f ca="1">VLOOKUP(N37,CURVES!$B$13:$C$312,2)</f>
        <v>3.0030000000000001</v>
      </c>
      <c r="P37" s="10">
        <f ca="1">PriceMod!O37+VLOOKUP(N37,CURVES!$B$13:$D$312,3)</f>
        <v>3.0089999999999999</v>
      </c>
      <c r="Q37" s="63">
        <f ca="1">VLOOKUP(N37,CURVES!$B$13:$J$312,6)</f>
        <v>0.2225</v>
      </c>
      <c r="R37" s="10">
        <f ca="1">VLOOKUP(N37,CURVES!$B$13:$J$312,9)</f>
        <v>1.05</v>
      </c>
      <c r="S37" s="10">
        <f t="shared" ca="1" si="2"/>
        <v>0.02</v>
      </c>
      <c r="T37" s="10">
        <f t="shared" ca="1" si="3"/>
        <v>0.8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76</v>
      </c>
      <c r="AB37" t="s">
        <v>77</v>
      </c>
    </row>
    <row r="38" spans="1:28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ca="1" si="1"/>
        <v>37622</v>
      </c>
      <c r="O38" s="10">
        <f ca="1">VLOOKUP(N38,CURVES!$B$13:$C$312,2)</f>
        <v>3.03</v>
      </c>
      <c r="P38" s="10">
        <f ca="1">PriceMod!O38+VLOOKUP(N38,CURVES!$B$13:$D$312,3)</f>
        <v>3.0349999999999997</v>
      </c>
      <c r="Q38" s="63">
        <f ca="1">VLOOKUP(N38,CURVES!$B$13:$J$312,6)</f>
        <v>0.23</v>
      </c>
      <c r="R38" s="10">
        <f ca="1">VLOOKUP(N38,CURVES!$B$13:$J$312,9)</f>
        <v>1.05</v>
      </c>
      <c r="S38" s="10">
        <f t="shared" ca="1" si="2"/>
        <v>0.02</v>
      </c>
      <c r="T38" s="10">
        <f t="shared" ca="1" si="3"/>
        <v>0.8</v>
      </c>
      <c r="U38" s="62">
        <v>3.0980000000000001E-3</v>
      </c>
      <c r="V38" s="62">
        <v>1.8439999999999999E-3</v>
      </c>
      <c r="W38" s="62">
        <v>1.1609999999999999E-3</v>
      </c>
      <c r="Z38" s="73">
        <v>1</v>
      </c>
      <c r="AA38" s="73">
        <v>0.02</v>
      </c>
      <c r="AB38" s="73">
        <v>0.8</v>
      </c>
    </row>
    <row r="39" spans="1:28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IF(M39&lt;=$C$18,"*","")</f>
        <v/>
      </c>
      <c r="M39" s="6">
        <v>33</v>
      </c>
      <c r="N39" s="7">
        <f t="shared" ca="1" si="1"/>
        <v>37653</v>
      </c>
      <c r="O39" s="10">
        <f ca="1">VLOOKUP(N39,CURVES!$B$13:$C$312,2)</f>
        <v>2.915</v>
      </c>
      <c r="P39" s="10">
        <f ca="1">PriceMod!O39+VLOOKUP(N39,CURVES!$B$13:$D$312,3)</f>
        <v>2.92</v>
      </c>
      <c r="Q39" s="63">
        <f ca="1">VLOOKUP(N39,CURVES!$B$13:$J$312,6)</f>
        <v>0.2225</v>
      </c>
      <c r="R39" s="10">
        <f ca="1">VLOOKUP(N39,CURVES!$B$13:$J$312,9)</f>
        <v>1.05</v>
      </c>
      <c r="S39" s="10">
        <f t="shared" ca="1" si="2"/>
        <v>0.02</v>
      </c>
      <c r="T39" s="10">
        <f t="shared" ca="1" si="3"/>
        <v>0.8</v>
      </c>
      <c r="U39" s="62">
        <v>3.0820000000000001E-3</v>
      </c>
      <c r="V39" s="62">
        <v>1.815E-3</v>
      </c>
      <c r="W39" s="62">
        <v>1.1590000000000001E-3</v>
      </c>
      <c r="Z39" s="73">
        <v>2</v>
      </c>
      <c r="AA39" s="73">
        <v>0.02</v>
      </c>
      <c r="AB39" s="73">
        <v>0.8</v>
      </c>
    </row>
    <row r="40" spans="1:2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ca="1" si="5">DATE(YEAR(N39),MONTH(N39)+1,1)</f>
        <v>37681</v>
      </c>
      <c r="O40" s="10">
        <f ca="1">VLOOKUP(N40,CURVES!$B$13:$C$312,2)</f>
        <v>2.8</v>
      </c>
      <c r="P40" s="10">
        <f ca="1">PriceMod!O40+VLOOKUP(N40,CURVES!$B$13:$D$312,3)</f>
        <v>2.8049999999999997</v>
      </c>
      <c r="Q40" s="63">
        <f ca="1">VLOOKUP(N40,CURVES!$B$13:$J$312,6)</f>
        <v>0.21249999999999999</v>
      </c>
      <c r="R40" s="10">
        <f ca="1">VLOOKUP(N40,CURVES!$B$13:$J$312,9)</f>
        <v>0.55000000000000004</v>
      </c>
      <c r="S40" s="10">
        <f t="shared" ca="1" si="2"/>
        <v>0.02</v>
      </c>
      <c r="T40" s="10">
        <f t="shared" ca="1" si="3"/>
        <v>0.8</v>
      </c>
      <c r="U40" s="62">
        <v>3.0660000000000001E-3</v>
      </c>
      <c r="V40" s="62">
        <v>1.7849999999999999E-3</v>
      </c>
      <c r="W40" s="62">
        <v>1.157E-3</v>
      </c>
      <c r="Z40" s="73">
        <v>3</v>
      </c>
      <c r="AA40" s="73">
        <v>0.02</v>
      </c>
      <c r="AB40" s="73">
        <v>0.8</v>
      </c>
    </row>
    <row r="41" spans="1:2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ca="1" si="5"/>
        <v>37712</v>
      </c>
      <c r="O41" s="10">
        <f ca="1">VLOOKUP(N41,CURVES!$B$13:$C$312,2)</f>
        <v>2.7</v>
      </c>
      <c r="P41" s="10">
        <f ca="1">PriceMod!O41+VLOOKUP(N41,CURVES!$B$13:$D$312,3)</f>
        <v>2.7050000000000001</v>
      </c>
      <c r="Q41" s="63">
        <f ca="1">VLOOKUP(N41,CURVES!$B$13:$J$312,6)</f>
        <v>0.20250000000000001</v>
      </c>
      <c r="R41" s="10">
        <f ca="1">VLOOKUP(N41,CURVES!$B$13:$J$312,9)</f>
        <v>0.4</v>
      </c>
      <c r="S41" s="10">
        <f t="shared" ca="1" si="2"/>
        <v>0</v>
      </c>
      <c r="T41" s="10">
        <f t="shared" ca="1" si="3"/>
        <v>0.85</v>
      </c>
      <c r="U41" s="62">
        <v>3.0509999999999999E-3</v>
      </c>
      <c r="V41" s="62">
        <v>1.756E-3</v>
      </c>
      <c r="W41" s="62">
        <v>1.155E-3</v>
      </c>
      <c r="Z41" s="73">
        <v>4</v>
      </c>
      <c r="AA41" s="73">
        <v>0</v>
      </c>
      <c r="AB41" s="73">
        <v>0.85</v>
      </c>
    </row>
    <row r="42" spans="1:28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ca="1" si="5"/>
        <v>37742</v>
      </c>
      <c r="O42" s="10">
        <f ca="1">VLOOKUP(N42,CURVES!$B$13:$C$312,2)</f>
        <v>2.69</v>
      </c>
      <c r="P42" s="10">
        <f ca="1">PriceMod!O42+VLOOKUP(N42,CURVES!$B$13:$D$312,3)</f>
        <v>2.6949999999999998</v>
      </c>
      <c r="Q42" s="63">
        <f ca="1">VLOOKUP(N42,CURVES!$B$13:$J$312,6)</f>
        <v>0.20150000000000001</v>
      </c>
      <c r="R42" s="10">
        <f ca="1">VLOOKUP(N42,CURVES!$B$13:$J$312,9)</f>
        <v>0.35</v>
      </c>
      <c r="S42" s="10">
        <f t="shared" ca="1" si="2"/>
        <v>-0.01</v>
      </c>
      <c r="T42" s="10">
        <f t="shared" ca="1" si="3"/>
        <v>0.9</v>
      </c>
      <c r="U42" s="62">
        <v>3.0349999999999999E-3</v>
      </c>
      <c r="V42" s="62">
        <v>1.727E-3</v>
      </c>
      <c r="W42" s="62">
        <v>1.1529999999999999E-3</v>
      </c>
      <c r="Z42" s="73">
        <v>5</v>
      </c>
      <c r="AA42" s="73">
        <v>-0.01</v>
      </c>
      <c r="AB42" s="73">
        <v>0.9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ca="1" si="5"/>
        <v>37773</v>
      </c>
      <c r="O43" s="10">
        <f ca="1">VLOOKUP(N43,CURVES!$B$13:$C$312,2)</f>
        <v>2.738</v>
      </c>
      <c r="P43" s="10">
        <f ca="1">PriceMod!O43+VLOOKUP(N43,CURVES!$B$13:$D$312,3)</f>
        <v>2.7429999999999999</v>
      </c>
      <c r="Q43" s="63">
        <f ca="1">VLOOKUP(N43,CURVES!$B$13:$J$312,6)</f>
        <v>0.20150000000000001</v>
      </c>
      <c r="R43" s="10">
        <f ca="1">VLOOKUP(N43,CURVES!$B$13:$J$312,9)</f>
        <v>0.4</v>
      </c>
      <c r="S43" s="10">
        <f t="shared" ca="1" si="2"/>
        <v>-0.01</v>
      </c>
      <c r="T43" s="10">
        <f t="shared" ca="1" si="3"/>
        <v>0.9</v>
      </c>
      <c r="U43" s="62">
        <v>2.9429999999999999E-3</v>
      </c>
      <c r="V43" s="62">
        <v>1.712E-3</v>
      </c>
      <c r="W43" s="62">
        <v>1.1609999999999999E-3</v>
      </c>
      <c r="Z43" s="73">
        <v>6</v>
      </c>
      <c r="AA43" s="73">
        <v>-0.01</v>
      </c>
      <c r="AB43" s="73">
        <v>0.9</v>
      </c>
    </row>
    <row r="44" spans="1:28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ca="1" si="5"/>
        <v>37803</v>
      </c>
      <c r="O44" s="10">
        <f ca="1">VLOOKUP(N44,CURVES!$B$13:$C$312,2)</f>
        <v>2.74</v>
      </c>
      <c r="P44" s="10">
        <f ca="1">PriceMod!O44+VLOOKUP(N44,CURVES!$B$13:$D$312,3)</f>
        <v>2.7450000000000001</v>
      </c>
      <c r="Q44" s="63">
        <f ca="1">VLOOKUP(N44,CURVES!$B$13:$J$312,6)</f>
        <v>0.20150000000000001</v>
      </c>
      <c r="R44" s="10">
        <f ca="1">VLOOKUP(N44,CURVES!$B$13:$J$312,9)</f>
        <v>0.4</v>
      </c>
      <c r="S44" s="10">
        <f t="shared" ca="1" si="2"/>
        <v>-0.01</v>
      </c>
      <c r="T44" s="10">
        <f t="shared" ca="1" si="3"/>
        <v>0.9</v>
      </c>
      <c r="U44" s="62">
        <v>2.8500000000000001E-3</v>
      </c>
      <c r="V44" s="62">
        <v>1.6969999999999999E-3</v>
      </c>
      <c r="W44" s="62">
        <v>1.17E-3</v>
      </c>
      <c r="Z44" s="73">
        <v>7</v>
      </c>
      <c r="AA44" s="73">
        <v>-0.01</v>
      </c>
      <c r="AB44" s="73">
        <v>0.9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ca="1" si="5"/>
        <v>37834</v>
      </c>
      <c r="O45" s="10">
        <f ca="1">VLOOKUP(N45,CURVES!$B$13:$C$312,2)</f>
        <v>2.7480000000000002</v>
      </c>
      <c r="P45" s="10">
        <f ca="1">PriceMod!O45+VLOOKUP(N45,CURVES!$B$13:$D$312,3)</f>
        <v>2.7530000000000001</v>
      </c>
      <c r="Q45" s="63">
        <f ca="1">VLOOKUP(N45,CURVES!$B$13:$J$312,6)</f>
        <v>0.20150000000000001</v>
      </c>
      <c r="R45" s="10">
        <f ca="1">VLOOKUP(N45,CURVES!$B$13:$J$312,9)</f>
        <v>0.55000000000000004</v>
      </c>
      <c r="S45" s="10">
        <f t="shared" ca="1" si="2"/>
        <v>-0.01</v>
      </c>
      <c r="T45" s="10">
        <f t="shared" ca="1" si="3"/>
        <v>0.9</v>
      </c>
      <c r="U45" s="62">
        <v>2.758E-3</v>
      </c>
      <c r="V45" s="62">
        <v>1.6819999999999999E-3</v>
      </c>
      <c r="W45" s="62">
        <v>1.178E-3</v>
      </c>
      <c r="Z45" s="73">
        <v>8</v>
      </c>
      <c r="AA45" s="73">
        <v>-0.01</v>
      </c>
      <c r="AB45" s="73">
        <v>0.9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ca="1" si="5"/>
        <v>37865</v>
      </c>
      <c r="O46" s="10">
        <f ca="1">VLOOKUP(N46,CURVES!$B$13:$C$312,2)</f>
        <v>2.7440000000000002</v>
      </c>
      <c r="P46" s="10">
        <f ca="1">PriceMod!O46+VLOOKUP(N46,CURVES!$B$13:$D$312,3)</f>
        <v>2.7490000000000001</v>
      </c>
      <c r="Q46" s="63">
        <f ca="1">VLOOKUP(N46,CURVES!$B$13:$J$312,6)</f>
        <v>0.20150000000000001</v>
      </c>
      <c r="R46" s="10">
        <f ca="1">VLOOKUP(N46,CURVES!$B$13:$J$312,9)</f>
        <v>0.6</v>
      </c>
      <c r="S46" s="10">
        <f t="shared" ca="1" si="2"/>
        <v>-0.01</v>
      </c>
      <c r="T46" s="10">
        <f t="shared" ca="1" si="3"/>
        <v>0.9</v>
      </c>
      <c r="U46" s="62">
        <v>2.666E-3</v>
      </c>
      <c r="V46" s="62">
        <v>1.6670000000000001E-3</v>
      </c>
      <c r="W46" s="62">
        <v>1.186E-3</v>
      </c>
      <c r="Z46" s="73">
        <v>9</v>
      </c>
      <c r="AA46" s="73">
        <v>-0.01</v>
      </c>
      <c r="AB46" s="73">
        <v>0.9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ca="1" si="5"/>
        <v>37895</v>
      </c>
      <c r="O47" s="10">
        <f ca="1">VLOOKUP(N47,CURVES!$B$13:$C$312,2)</f>
        <v>2.7680000000000002</v>
      </c>
      <c r="P47" s="10">
        <f ca="1">PriceMod!O47+VLOOKUP(N47,CURVES!$B$13:$D$312,3)</f>
        <v>2.7730000000000001</v>
      </c>
      <c r="Q47" s="63">
        <f ca="1">VLOOKUP(N47,CURVES!$B$13:$J$312,6)</f>
        <v>0.20150000000000001</v>
      </c>
      <c r="R47" s="10">
        <f ca="1">VLOOKUP(N47,CURVES!$B$13:$J$312,9)</f>
        <v>0.6</v>
      </c>
      <c r="S47" s="10">
        <f t="shared" ca="1" si="2"/>
        <v>0</v>
      </c>
      <c r="T47" s="10">
        <f t="shared" ca="1" si="3"/>
        <v>0.85</v>
      </c>
      <c r="U47" s="62">
        <v>2.5739999999999999E-3</v>
      </c>
      <c r="V47" s="62">
        <v>1.652E-3</v>
      </c>
      <c r="W47" s="62">
        <v>1.194E-3</v>
      </c>
      <c r="Z47" s="73">
        <v>10</v>
      </c>
      <c r="AA47" s="73">
        <v>0</v>
      </c>
      <c r="AB47" s="73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ca="1" si="5"/>
        <v>37926</v>
      </c>
      <c r="O48" s="10">
        <f ca="1">VLOOKUP(N48,CURVES!$B$13:$C$312,2)</f>
        <v>2.9</v>
      </c>
      <c r="P48" s="10">
        <f ca="1">PriceMod!O48+VLOOKUP(N48,CURVES!$B$13:$D$312,3)</f>
        <v>2.9049999999999998</v>
      </c>
      <c r="Q48" s="63">
        <f ca="1">VLOOKUP(N48,CURVES!$B$13:$J$312,6)</f>
        <v>0.20499999999999999</v>
      </c>
      <c r="R48" s="10">
        <f ca="1">VLOOKUP(N48,CURVES!$B$13:$J$312,9)</f>
        <v>0.6</v>
      </c>
      <c r="S48" s="10">
        <f t="shared" ca="1" si="2"/>
        <v>0.02</v>
      </c>
      <c r="T48" s="10">
        <f t="shared" ca="1" si="3"/>
        <v>0.8</v>
      </c>
      <c r="U48" s="62">
        <v>2.4819999999999998E-3</v>
      </c>
      <c r="V48" s="62">
        <v>1.637E-3</v>
      </c>
      <c r="W48" s="62">
        <v>1.2019999999999999E-3</v>
      </c>
      <c r="Z48" s="73">
        <v>11</v>
      </c>
      <c r="AA48" s="73">
        <v>0.02</v>
      </c>
      <c r="AB48" s="73">
        <v>0.8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ca="1" si="5"/>
        <v>37956</v>
      </c>
      <c r="O49" s="10">
        <f ca="1">VLOOKUP(N49,CURVES!$B$13:$C$312,2)</f>
        <v>3.0230000000000001</v>
      </c>
      <c r="P49" s="10">
        <f ca="1">PriceMod!O49+VLOOKUP(N49,CURVES!$B$13:$D$312,3)</f>
        <v>3.028</v>
      </c>
      <c r="Q49" s="63">
        <f ca="1">VLOOKUP(N49,CURVES!$B$13:$J$312,6)</f>
        <v>0.20749999999999999</v>
      </c>
      <c r="R49" s="10">
        <f ca="1">VLOOKUP(N49,CURVES!$B$13:$J$312,9)</f>
        <v>1.05</v>
      </c>
      <c r="S49" s="10">
        <f t="shared" ca="1" si="2"/>
        <v>0.02</v>
      </c>
      <c r="T49" s="10">
        <f t="shared" ca="1" si="3"/>
        <v>0.8</v>
      </c>
      <c r="U49" s="62">
        <v>2.4299999999999999E-3</v>
      </c>
      <c r="V49" s="62">
        <v>1.5820000000000001E-3</v>
      </c>
      <c r="W49" s="62">
        <v>1.165E-3</v>
      </c>
      <c r="Z49" s="73">
        <v>12</v>
      </c>
      <c r="AA49" s="73">
        <v>0.02</v>
      </c>
      <c r="AB49" s="73">
        <v>0.8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ca="1" si="5"/>
        <v>37987</v>
      </c>
      <c r="O50" s="10">
        <f ca="1">VLOOKUP(N50,CURVES!$B$13:$C$312,2)</f>
        <v>3.0495000000000001</v>
      </c>
      <c r="P50" s="10">
        <f ca="1">PriceMod!O50+VLOOKUP(N50,CURVES!$B$13:$D$312,3)</f>
        <v>3.0545</v>
      </c>
      <c r="Q50" s="63">
        <f ca="1">VLOOKUP(N50,CURVES!$B$13:$J$312,6)</f>
        <v>0.21</v>
      </c>
      <c r="R50" s="10">
        <f ca="1">VLOOKUP(N50,CURVES!$B$13:$J$312,9)</f>
        <v>1.05</v>
      </c>
      <c r="S50" s="10">
        <f t="shared" ca="1" si="2"/>
        <v>0.02</v>
      </c>
      <c r="T50" s="10">
        <f t="shared" ca="1" si="3"/>
        <v>0.8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ca="1" si="5"/>
        <v>38018</v>
      </c>
      <c r="O51" s="10">
        <f ca="1">VLOOKUP(N51,CURVES!$B$13:$C$312,2)</f>
        <v>2.9385000000000003</v>
      </c>
      <c r="P51" s="10">
        <f ca="1">PriceMod!O51+VLOOKUP(N51,CURVES!$B$13:$D$312,3)</f>
        <v>2.9435000000000002</v>
      </c>
      <c r="Q51" s="63">
        <f ca="1">VLOOKUP(N51,CURVES!$B$13:$J$312,6)</f>
        <v>0.20749999999999999</v>
      </c>
      <c r="R51" s="10">
        <f ca="1">VLOOKUP(N51,CURVES!$B$13:$J$312,9)</f>
        <v>1.05</v>
      </c>
      <c r="S51" s="10">
        <f t="shared" ca="1" si="2"/>
        <v>0.02</v>
      </c>
      <c r="T51" s="10">
        <f t="shared" ca="1" si="3"/>
        <v>0.8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ca="1" si="5"/>
        <v>38047</v>
      </c>
      <c r="O52" s="10">
        <f ca="1">VLOOKUP(N52,CURVES!$B$13:$C$312,2)</f>
        <v>2.8265000000000002</v>
      </c>
      <c r="P52" s="10">
        <f ca="1">PriceMod!O52+VLOOKUP(N52,CURVES!$B$13:$D$312,3)</f>
        <v>2.8315000000000001</v>
      </c>
      <c r="Q52" s="63">
        <f ca="1">VLOOKUP(N52,CURVES!$B$13:$J$312,6)</f>
        <v>0.20499999999999999</v>
      </c>
      <c r="R52" s="10">
        <f ca="1">VLOOKUP(N52,CURVES!$B$13:$J$312,9)</f>
        <v>0.55000000000000004</v>
      </c>
      <c r="S52" s="10">
        <f t="shared" ca="1" si="2"/>
        <v>0.02</v>
      </c>
      <c r="T52" s="10">
        <f t="shared" ca="1" si="3"/>
        <v>0.8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ca="1" si="5"/>
        <v>38078</v>
      </c>
      <c r="O53" s="10">
        <f ca="1">VLOOKUP(N53,CURVES!$B$13:$C$312,2)</f>
        <v>2.7294999999999998</v>
      </c>
      <c r="P53" s="10">
        <f ca="1">PriceMod!O53+VLOOKUP(N53,CURVES!$B$13:$D$312,3)</f>
        <v>2.7344999999999997</v>
      </c>
      <c r="Q53" s="63">
        <f ca="1">VLOOKUP(N53,CURVES!$B$13:$J$312,6)</f>
        <v>0.19100000000000003</v>
      </c>
      <c r="R53" s="10">
        <f ca="1">VLOOKUP(N53,CURVES!$B$13:$J$312,9)</f>
        <v>0.4</v>
      </c>
      <c r="S53" s="10">
        <f t="shared" ca="1" si="2"/>
        <v>0</v>
      </c>
      <c r="T53" s="10">
        <f t="shared" ca="1" si="3"/>
        <v>0.85</v>
      </c>
      <c r="U53" s="62">
        <v>2.222E-3</v>
      </c>
      <c r="V53" s="62">
        <v>1.364E-3</v>
      </c>
      <c r="W53" s="62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ca="1" si="5"/>
        <v>38108</v>
      </c>
      <c r="O54" s="10">
        <f ca="1">VLOOKUP(N54,CURVES!$B$13:$C$312,2)</f>
        <v>2.7105000000000001</v>
      </c>
      <c r="P54" s="10">
        <f ca="1">PriceMod!O54+VLOOKUP(N54,CURVES!$B$13:$D$312,3)</f>
        <v>2.7155</v>
      </c>
      <c r="Q54" s="63">
        <f ca="1">VLOOKUP(N54,CURVES!$B$13:$J$312,6)</f>
        <v>0.19100000000000003</v>
      </c>
      <c r="R54" s="10">
        <f ca="1">VLOOKUP(N54,CURVES!$B$13:$J$312,9)</f>
        <v>0.35</v>
      </c>
      <c r="S54" s="10">
        <f t="shared" ca="1" si="2"/>
        <v>-0.01</v>
      </c>
      <c r="T54" s="10">
        <f t="shared" ca="1" si="3"/>
        <v>0.9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ca="1" si="5"/>
        <v>38139</v>
      </c>
      <c r="O55" s="10">
        <f ca="1">VLOOKUP(N55,CURVES!$B$13:$C$312,2)</f>
        <v>2.7694999999999999</v>
      </c>
      <c r="P55" s="10">
        <f ca="1">PriceMod!O55+VLOOKUP(N55,CURVES!$B$13:$D$312,3)</f>
        <v>2.7744999999999997</v>
      </c>
      <c r="Q55" s="63">
        <f ca="1">VLOOKUP(N55,CURVES!$B$13:$J$312,6)</f>
        <v>0.19100000000000003</v>
      </c>
      <c r="R55" s="10">
        <f ca="1">VLOOKUP(N55,CURVES!$B$13:$J$312,9)</f>
        <v>0.4</v>
      </c>
      <c r="S55" s="10">
        <f t="shared" ca="1" si="2"/>
        <v>-0.01</v>
      </c>
      <c r="T55" s="10">
        <f t="shared" ca="1" si="3"/>
        <v>0.9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ca="1" si="5"/>
        <v>38169</v>
      </c>
      <c r="O56" s="10">
        <f ca="1">VLOOKUP(N56,CURVES!$B$13:$C$312,2)</f>
        <v>2.7715000000000005</v>
      </c>
      <c r="P56" s="10">
        <f ca="1">PriceMod!O56+VLOOKUP(N56,CURVES!$B$13:$D$312,3)</f>
        <v>2.7765000000000004</v>
      </c>
      <c r="Q56" s="63">
        <f ca="1">VLOOKUP(N56,CURVES!$B$13:$J$312,6)</f>
        <v>0.19</v>
      </c>
      <c r="R56" s="10">
        <f ca="1">VLOOKUP(N56,CURVES!$B$13:$J$312,9)</f>
        <v>0.4</v>
      </c>
      <c r="S56" s="10">
        <f t="shared" ca="1" si="2"/>
        <v>-0.01</v>
      </c>
      <c r="T56" s="10">
        <f t="shared" ca="1" si="3"/>
        <v>0.9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ca="1" si="5"/>
        <v>38200</v>
      </c>
      <c r="O57" s="10">
        <f ca="1">VLOOKUP(N57,CURVES!$B$13:$C$312,2)</f>
        <v>2.7795000000000001</v>
      </c>
      <c r="P57" s="10">
        <f ca="1">PriceMod!O57+VLOOKUP(N57,CURVES!$B$13:$D$312,3)</f>
        <v>2.7845</v>
      </c>
      <c r="Q57" s="63">
        <f ca="1">VLOOKUP(N57,CURVES!$B$13:$J$312,6)</f>
        <v>0.19</v>
      </c>
      <c r="R57" s="10">
        <f ca="1">VLOOKUP(N57,CURVES!$B$13:$J$312,9)</f>
        <v>0.55000000000000004</v>
      </c>
      <c r="S57" s="10">
        <f t="shared" ca="1" si="2"/>
        <v>-0.01</v>
      </c>
      <c r="T57" s="10">
        <f t="shared" ca="1" si="3"/>
        <v>0.9</v>
      </c>
      <c r="U57" s="62">
        <v>3.568E-3</v>
      </c>
      <c r="V57" s="62">
        <v>2.3879999999999999E-3</v>
      </c>
      <c r="W57" s="62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ca="1" si="5"/>
        <v>38231</v>
      </c>
      <c r="O58" s="10">
        <f ca="1">VLOOKUP(N58,CURVES!$B$13:$C$312,2)</f>
        <v>2.7744999999999997</v>
      </c>
      <c r="P58" s="10">
        <f ca="1">PriceMod!O58+VLOOKUP(N58,CURVES!$B$13:$D$312,3)</f>
        <v>2.7794999999999996</v>
      </c>
      <c r="Q58" s="63">
        <f ca="1">VLOOKUP(N58,CURVES!$B$13:$J$312,6)</f>
        <v>0.19</v>
      </c>
      <c r="R58" s="10">
        <f ca="1">VLOOKUP(N58,CURVES!$B$13:$J$312,9)</f>
        <v>0.6</v>
      </c>
      <c r="S58" s="10">
        <f t="shared" ca="1" si="2"/>
        <v>-0.01</v>
      </c>
      <c r="T58" s="10">
        <f t="shared" ca="1" si="3"/>
        <v>0.9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ca="1" si="5"/>
        <v>38261</v>
      </c>
      <c r="O59" s="10">
        <f ca="1">VLOOKUP(N59,CURVES!$B$13:$C$312,2)</f>
        <v>2.7974999999999999</v>
      </c>
      <c r="P59" s="10">
        <f ca="1">PriceMod!O59+VLOOKUP(N59,CURVES!$B$13:$D$312,3)</f>
        <v>2.8024999999999998</v>
      </c>
      <c r="Q59" s="63">
        <f ca="1">VLOOKUP(N59,CURVES!$B$13:$J$312,6)</f>
        <v>0.19</v>
      </c>
      <c r="R59" s="10">
        <f ca="1">VLOOKUP(N59,CURVES!$B$13:$J$312,9)</f>
        <v>0.6</v>
      </c>
      <c r="S59" s="10">
        <f t="shared" ca="1" si="2"/>
        <v>0</v>
      </c>
      <c r="T59" s="10">
        <f t="shared" ca="1" si="3"/>
        <v>0.85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ca="1" si="5"/>
        <v>38292</v>
      </c>
      <c r="O60" s="10">
        <f ca="1">VLOOKUP(N60,CURVES!$B$13:$C$312,2)</f>
        <v>2.9245000000000001</v>
      </c>
      <c r="P60" s="10">
        <f ca="1">PriceMod!O60+VLOOKUP(N60,CURVES!$B$13:$D$312,3)</f>
        <v>2.9295</v>
      </c>
      <c r="Q60" s="63">
        <f ca="1">VLOOKUP(N60,CURVES!$B$13:$J$312,6)</f>
        <v>0.19</v>
      </c>
      <c r="R60" s="10">
        <f ca="1">VLOOKUP(N60,CURVES!$B$13:$J$312,9)</f>
        <v>0.6</v>
      </c>
      <c r="S60" s="10">
        <f t="shared" ca="1" si="2"/>
        <v>0.02</v>
      </c>
      <c r="T60" s="10">
        <f t="shared" ca="1" si="3"/>
        <v>0.8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ca="1" si="5"/>
        <v>38322</v>
      </c>
      <c r="O61" s="10">
        <f ca="1">VLOOKUP(N61,CURVES!$B$13:$C$312,2)</f>
        <v>3.0444999999999998</v>
      </c>
      <c r="P61" s="10">
        <f ca="1">PriceMod!O61+VLOOKUP(N61,CURVES!$B$13:$D$312,3)</f>
        <v>3.0494999999999997</v>
      </c>
      <c r="Q61" s="63">
        <f ca="1">VLOOKUP(N61,CURVES!$B$13:$J$312,6)</f>
        <v>0.19100000000000003</v>
      </c>
      <c r="R61" s="10">
        <f ca="1">VLOOKUP(N61,CURVES!$B$13:$J$312,9)</f>
        <v>1.05</v>
      </c>
      <c r="S61" s="10">
        <f t="shared" ca="1" si="2"/>
        <v>0.02</v>
      </c>
      <c r="T61" s="10">
        <f t="shared" ca="1" si="3"/>
        <v>0.8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ca="1" si="5"/>
        <v>38353</v>
      </c>
      <c r="O62" s="10">
        <f ca="1">VLOOKUP(N62,CURVES!$B$13:$C$312,2)</f>
        <v>3.0790000000000006</v>
      </c>
      <c r="P62" s="10">
        <f ca="1">PriceMod!O62+VLOOKUP(N62,CURVES!$B$13:$D$312,3)</f>
        <v>3.0840000000000005</v>
      </c>
      <c r="Q62" s="63">
        <f ca="1">VLOOKUP(N62,CURVES!$B$13:$J$312,6)</f>
        <v>0.193</v>
      </c>
      <c r="R62" s="10">
        <f ca="1">VLOOKUP(N62,CURVES!$B$13:$J$312,9)</f>
        <v>1.05</v>
      </c>
      <c r="S62" s="10">
        <f t="shared" ca="1" si="2"/>
        <v>0.02</v>
      </c>
      <c r="T62" s="10">
        <f t="shared" ca="1" si="3"/>
        <v>0.8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ca="1" si="5"/>
        <v>38384</v>
      </c>
      <c r="O63" s="10">
        <f ca="1">VLOOKUP(N63,CURVES!$B$13:$C$312,2)</f>
        <v>2.972</v>
      </c>
      <c r="P63" s="10">
        <f ca="1">PriceMod!O63+VLOOKUP(N63,CURVES!$B$13:$D$312,3)</f>
        <v>2.9769999999999999</v>
      </c>
      <c r="Q63" s="63">
        <f ca="1">VLOOKUP(N63,CURVES!$B$13:$J$312,6)</f>
        <v>0.192</v>
      </c>
      <c r="R63" s="10">
        <f ca="1">VLOOKUP(N63,CURVES!$B$13:$J$312,9)</f>
        <v>1.05</v>
      </c>
      <c r="S63" s="10">
        <f t="shared" ca="1" si="2"/>
        <v>0.02</v>
      </c>
      <c r="T63" s="10">
        <f t="shared" ca="1" si="3"/>
        <v>0.8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ca="1" si="5"/>
        <v>38412</v>
      </c>
      <c r="O64" s="10">
        <f ca="1">VLOOKUP(N64,CURVES!$B$13:$C$312,2)</f>
        <v>2.863</v>
      </c>
      <c r="P64" s="10">
        <f ca="1">PriceMod!O64+VLOOKUP(N64,CURVES!$B$13:$D$312,3)</f>
        <v>2.8679999999999999</v>
      </c>
      <c r="Q64" s="63">
        <f ca="1">VLOOKUP(N64,CURVES!$B$13:$J$312,6)</f>
        <v>0.19</v>
      </c>
      <c r="R64" s="10">
        <f ca="1">VLOOKUP(N64,CURVES!$B$13:$J$312,9)</f>
        <v>0.55000000000000004</v>
      </c>
      <c r="S64" s="10">
        <f t="shared" ca="1" si="2"/>
        <v>0.02</v>
      </c>
      <c r="T64" s="10">
        <f t="shared" ca="1" si="3"/>
        <v>0.8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ca="1" si="5"/>
        <v>38443</v>
      </c>
      <c r="O65" s="10">
        <f ca="1">VLOOKUP(N65,CURVES!$B$13:$C$312,2)</f>
        <v>2.7690000000000006</v>
      </c>
      <c r="P65" s="10">
        <f ca="1">PriceMod!O65+VLOOKUP(N65,CURVES!$B$13:$D$312,3)</f>
        <v>2.7740000000000005</v>
      </c>
      <c r="Q65" s="63">
        <f ca="1">VLOOKUP(N65,CURVES!$B$13:$J$312,6)</f>
        <v>0.187</v>
      </c>
      <c r="R65" s="10">
        <f ca="1">VLOOKUP(N65,CURVES!$B$13:$J$312,9)</f>
        <v>0.4</v>
      </c>
      <c r="S65" s="10">
        <f t="shared" ca="1" si="2"/>
        <v>0</v>
      </c>
      <c r="T65" s="10">
        <f t="shared" ca="1" si="3"/>
        <v>0.85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ca="1" si="5"/>
        <v>38473</v>
      </c>
      <c r="O66" s="10">
        <f ca="1">VLOOKUP(N66,CURVES!$B$13:$C$312,2)</f>
        <v>2.7510000000000003</v>
      </c>
      <c r="P66" s="10">
        <f ca="1">PriceMod!O66+VLOOKUP(N66,CURVES!$B$13:$D$312,3)</f>
        <v>2.7560000000000002</v>
      </c>
      <c r="Q66" s="63">
        <f ca="1">VLOOKUP(N66,CURVES!$B$13:$J$312,6)</f>
        <v>0.18600000000000003</v>
      </c>
      <c r="R66" s="10">
        <f ca="1">VLOOKUP(N66,CURVES!$B$13:$J$312,9)</f>
        <v>0.35</v>
      </c>
      <c r="S66" s="10">
        <f t="shared" ca="1" si="2"/>
        <v>-0.01</v>
      </c>
      <c r="T66" s="10">
        <f t="shared" ca="1" si="3"/>
        <v>0.9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ca="1" si="5"/>
        <v>38504</v>
      </c>
      <c r="O67" s="10">
        <f ca="1">VLOOKUP(N67,CURVES!$B$13:$C$312,2)</f>
        <v>2.8110000000000004</v>
      </c>
      <c r="P67" s="10">
        <f ca="1">PriceMod!O67+VLOOKUP(N67,CURVES!$B$13:$D$312,3)</f>
        <v>2.8160000000000003</v>
      </c>
      <c r="Q67" s="63">
        <f ca="1">VLOOKUP(N67,CURVES!$B$13:$J$312,6)</f>
        <v>0.1855</v>
      </c>
      <c r="R67" s="10">
        <f ca="1">VLOOKUP(N67,CURVES!$B$13:$J$312,9)</f>
        <v>0.4</v>
      </c>
      <c r="S67" s="10">
        <f t="shared" ca="1" si="2"/>
        <v>-0.01</v>
      </c>
      <c r="T67" s="10">
        <f t="shared" ca="1" si="3"/>
        <v>0.9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ca="1" si="5"/>
        <v>38534</v>
      </c>
      <c r="O68" s="10">
        <f ca="1">VLOOKUP(N68,CURVES!$B$13:$C$312,2)</f>
        <v>2.8130000000000002</v>
      </c>
      <c r="P68" s="10">
        <f ca="1">PriceMod!O68+VLOOKUP(N68,CURVES!$B$13:$D$312,3)</f>
        <v>2.8180000000000001</v>
      </c>
      <c r="Q68" s="63">
        <f ca="1">VLOOKUP(N68,CURVES!$B$13:$J$312,6)</f>
        <v>0.185</v>
      </c>
      <c r="R68" s="10">
        <f ca="1">VLOOKUP(N68,CURVES!$B$13:$J$312,9)</f>
        <v>0.4</v>
      </c>
      <c r="S68" s="10">
        <f t="shared" ca="1" si="2"/>
        <v>-0.01</v>
      </c>
      <c r="T68" s="10">
        <f t="shared" ca="1" si="3"/>
        <v>0.9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ca="1" si="5"/>
        <v>38565</v>
      </c>
      <c r="O69" s="10">
        <f ca="1">VLOOKUP(N69,CURVES!$B$13:$C$312,2)</f>
        <v>2.8210000000000002</v>
      </c>
      <c r="P69" s="10">
        <f ca="1">PriceMod!O69+VLOOKUP(N69,CURVES!$B$13:$D$312,3)</f>
        <v>2.8260000000000001</v>
      </c>
      <c r="Q69" s="63">
        <f ca="1">VLOOKUP(N69,CURVES!$B$13:$J$312,6)</f>
        <v>0.185</v>
      </c>
      <c r="R69" s="10">
        <f ca="1">VLOOKUP(N69,CURVES!$B$13:$J$312,9)</f>
        <v>0.55000000000000004</v>
      </c>
      <c r="S69" s="10">
        <f t="shared" ca="1" si="2"/>
        <v>-0.01</v>
      </c>
      <c r="T69" s="10">
        <f t="shared" ca="1" si="3"/>
        <v>0.9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ca="1" si="5"/>
        <v>38596</v>
      </c>
      <c r="O70" s="10">
        <f ca="1">VLOOKUP(N70,CURVES!$B$13:$C$312,2)</f>
        <v>2.8149999999999999</v>
      </c>
      <c r="P70" s="10">
        <f ca="1">PriceMod!O70+VLOOKUP(N70,CURVES!$B$13:$D$312,3)</f>
        <v>2.82</v>
      </c>
      <c r="Q70" s="63">
        <f ca="1">VLOOKUP(N70,CURVES!$B$13:$J$312,6)</f>
        <v>0.185</v>
      </c>
      <c r="R70" s="10">
        <f ca="1">VLOOKUP(N70,CURVES!$B$13:$J$312,9)</f>
        <v>0.6</v>
      </c>
      <c r="S70" s="10">
        <f t="shared" ca="1" si="2"/>
        <v>-0.01</v>
      </c>
      <c r="T70" s="10">
        <f t="shared" ca="1" si="3"/>
        <v>0.9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IF(M71&lt;=$C$18,"*","")</f>
        <v/>
      </c>
      <c r="M71" s="6">
        <v>65</v>
      </c>
      <c r="N71" s="7">
        <f t="shared" ca="1" si="5"/>
        <v>38626</v>
      </c>
      <c r="O71" s="10">
        <f ca="1">VLOOKUP(N71,CURVES!$B$13:$C$312,2)</f>
        <v>2.8369999999999997</v>
      </c>
      <c r="P71" s="10">
        <f ca="1">PriceMod!O71+VLOOKUP(N71,CURVES!$B$13:$D$312,3)</f>
        <v>2.8419999999999996</v>
      </c>
      <c r="Q71" s="63">
        <f ca="1">VLOOKUP(N71,CURVES!$B$13:$J$312,6)</f>
        <v>0.1845</v>
      </c>
      <c r="R71" s="10">
        <f ca="1">VLOOKUP(N71,CURVES!$B$13:$J$312,9)</f>
        <v>0.6</v>
      </c>
      <c r="S71" s="10">
        <f t="shared" ca="1" si="2"/>
        <v>0</v>
      </c>
      <c r="T71" s="10">
        <f t="shared" ca="1" si="3"/>
        <v>0.85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ca="1" si="7">DATE(YEAR(N71),MONTH(N71)+1,1)</f>
        <v>38657</v>
      </c>
      <c r="O72" s="10">
        <f ca="1">VLOOKUP(N72,CURVES!$B$13:$C$312,2)</f>
        <v>2.9590000000000005</v>
      </c>
      <c r="P72" s="10">
        <f ca="1">PriceMod!O72+VLOOKUP(N72,CURVES!$B$13:$D$312,3)</f>
        <v>2.9640000000000004</v>
      </c>
      <c r="Q72" s="63">
        <f ca="1">VLOOKUP(N72,CURVES!$B$13:$J$312,6)</f>
        <v>0.18400000000000002</v>
      </c>
      <c r="R72" s="10">
        <f ca="1">VLOOKUP(N72,CURVES!$B$13:$J$312,9)</f>
        <v>0.6</v>
      </c>
      <c r="S72" s="10">
        <f t="shared" ref="S72:S126" ca="1" si="8">VLOOKUP(MONTH(N72),$Z$38:$AA$49,2)</f>
        <v>0.02</v>
      </c>
      <c r="T72" s="10">
        <f t="shared" ref="T72:T126" ca="1" si="9">VLOOKUP(MONTH(N72),$Z$38:$AB$49,3)</f>
        <v>0.8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ca="1" si="7"/>
        <v>38687</v>
      </c>
      <c r="O73" s="10">
        <f ca="1">VLOOKUP(N73,CURVES!$B$13:$C$312,2)</f>
        <v>3.0760000000000005</v>
      </c>
      <c r="P73" s="10">
        <f ca="1">PriceMod!O73+VLOOKUP(N73,CURVES!$B$13:$D$312,3)</f>
        <v>3.0810000000000004</v>
      </c>
      <c r="Q73" s="63">
        <f ca="1">VLOOKUP(N73,CURVES!$B$13:$J$312,6)</f>
        <v>0.185</v>
      </c>
      <c r="R73" s="10">
        <f ca="1">VLOOKUP(N73,CURVES!$B$13:$J$312,9)</f>
        <v>1.05</v>
      </c>
      <c r="S73" s="10">
        <f t="shared" ca="1" si="8"/>
        <v>0.02</v>
      </c>
      <c r="T73" s="10">
        <f t="shared" ca="1" si="9"/>
        <v>0.8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ca="1" si="7"/>
        <v>38718</v>
      </c>
      <c r="O74" s="10">
        <f ca="1">VLOOKUP(N74,CURVES!$B$13:$C$312,2)</f>
        <v>3.1185000000000005</v>
      </c>
      <c r="P74" s="10">
        <f ca="1">PriceMod!O74+VLOOKUP(N74,CURVES!$B$13:$D$312,3)</f>
        <v>3.1235000000000004</v>
      </c>
      <c r="Q74" s="63">
        <f ca="1">VLOOKUP(N74,CURVES!$B$13:$J$312,6)</f>
        <v>0.18600000000000003</v>
      </c>
      <c r="R74" s="10">
        <f ca="1">VLOOKUP(N74,CURVES!$B$13:$J$312,9)</f>
        <v>1.05</v>
      </c>
      <c r="S74" s="10">
        <f t="shared" ca="1" si="8"/>
        <v>0.02</v>
      </c>
      <c r="T74" s="10">
        <f t="shared" ca="1" si="9"/>
        <v>0.8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ca="1" si="7"/>
        <v>38749</v>
      </c>
      <c r="O75" s="10">
        <f ca="1">VLOOKUP(N75,CURVES!$B$13:$C$312,2)</f>
        <v>3.0155000000000003</v>
      </c>
      <c r="P75" s="10">
        <f ca="1">PriceMod!O75+VLOOKUP(N75,CURVES!$B$13:$D$312,3)</f>
        <v>3.0205000000000002</v>
      </c>
      <c r="Q75" s="63">
        <f ca="1">VLOOKUP(N75,CURVES!$B$13:$J$312,6)</f>
        <v>0.1595</v>
      </c>
      <c r="R75" s="10">
        <f ca="1">VLOOKUP(N75,CURVES!$B$13:$J$312,9)</f>
        <v>1.05</v>
      </c>
      <c r="S75" s="10">
        <f t="shared" ca="1" si="8"/>
        <v>0.02</v>
      </c>
      <c r="T75" s="10">
        <f t="shared" ca="1" si="9"/>
        <v>0.8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ca="1" si="7"/>
        <v>38777</v>
      </c>
      <c r="O76" s="10">
        <f ca="1">VLOOKUP(N76,CURVES!$B$13:$C$312,2)</f>
        <v>2.9095</v>
      </c>
      <c r="P76" s="10">
        <f ca="1">PriceMod!O76+VLOOKUP(N76,CURVES!$B$13:$D$312,3)</f>
        <v>2.9144999999999999</v>
      </c>
      <c r="Q76" s="63">
        <f ca="1">VLOOKUP(N76,CURVES!$B$13:$J$312,6)</f>
        <v>0.1585</v>
      </c>
      <c r="R76" s="10">
        <f ca="1">VLOOKUP(N76,CURVES!$B$13:$J$312,9)</f>
        <v>0.55000000000000004</v>
      </c>
      <c r="S76" s="10">
        <f t="shared" ca="1" si="8"/>
        <v>0.02</v>
      </c>
      <c r="T76" s="10">
        <f t="shared" ca="1" si="9"/>
        <v>0.8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ca="1" si="7"/>
        <v>38808</v>
      </c>
      <c r="O77" s="10">
        <f ca="1">VLOOKUP(N77,CURVES!$B$13:$C$312,2)</f>
        <v>2.8185000000000002</v>
      </c>
      <c r="P77" s="10">
        <f ca="1">PriceMod!O77+VLOOKUP(N77,CURVES!$B$13:$D$312,3)</f>
        <v>2.8235000000000001</v>
      </c>
      <c r="Q77" s="63">
        <f ca="1">VLOOKUP(N77,CURVES!$B$13:$J$312,6)</f>
        <v>0.1575</v>
      </c>
      <c r="R77" s="10">
        <f ca="1">VLOOKUP(N77,CURVES!$B$13:$J$312,9)</f>
        <v>0.3</v>
      </c>
      <c r="S77" s="10">
        <f t="shared" ca="1" si="8"/>
        <v>0</v>
      </c>
      <c r="T77" s="10">
        <f t="shared" ca="1" si="9"/>
        <v>0.85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ca="1" si="7"/>
        <v>38838</v>
      </c>
      <c r="O78" s="10">
        <f ca="1">VLOOKUP(N78,CURVES!$B$13:$C$312,2)</f>
        <v>2.8015000000000003</v>
      </c>
      <c r="P78" s="10">
        <f ca="1">PriceMod!O78+VLOOKUP(N78,CURVES!$B$13:$D$312,3)</f>
        <v>2.8065000000000002</v>
      </c>
      <c r="Q78" s="63">
        <f ca="1">VLOOKUP(N78,CURVES!$B$13:$J$312,6)</f>
        <v>0.1575</v>
      </c>
      <c r="R78" s="10">
        <f ca="1">VLOOKUP(N78,CURVES!$B$13:$J$312,9)</f>
        <v>0.3</v>
      </c>
      <c r="S78" s="10">
        <f t="shared" ca="1" si="8"/>
        <v>-0.01</v>
      </c>
      <c r="T78" s="10">
        <f t="shared" ca="1" si="9"/>
        <v>0.9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ca="1" si="7"/>
        <v>38869</v>
      </c>
      <c r="O79" s="10">
        <f ca="1">VLOOKUP(N79,CURVES!$B$13:$C$312,2)</f>
        <v>2.8624999999999998</v>
      </c>
      <c r="P79" s="10">
        <f ca="1">PriceMod!O79+VLOOKUP(N79,CURVES!$B$13:$D$312,3)</f>
        <v>2.8674999999999997</v>
      </c>
      <c r="Q79" s="63">
        <f ca="1">VLOOKUP(N79,CURVES!$B$13:$J$312,6)</f>
        <v>0.1575</v>
      </c>
      <c r="R79" s="10">
        <f ca="1">VLOOKUP(N79,CURVES!$B$13:$J$312,9)</f>
        <v>0.35</v>
      </c>
      <c r="S79" s="10">
        <f t="shared" ca="1" si="8"/>
        <v>-0.01</v>
      </c>
      <c r="T79" s="10">
        <f t="shared" ca="1" si="9"/>
        <v>0.9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ca="1" si="7"/>
        <v>38899</v>
      </c>
      <c r="O80" s="10">
        <f ca="1">VLOOKUP(N80,CURVES!$B$13:$C$312,2)</f>
        <v>2.8645</v>
      </c>
      <c r="P80" s="10">
        <f ca="1">PriceMod!O80+VLOOKUP(N80,CURVES!$B$13:$D$312,3)</f>
        <v>2.8694999999999999</v>
      </c>
      <c r="Q80" s="63">
        <f ca="1">VLOOKUP(N80,CURVES!$B$13:$J$312,6)</f>
        <v>0.1575</v>
      </c>
      <c r="R80" s="10">
        <f ca="1">VLOOKUP(N80,CURVES!$B$13:$J$312,9)</f>
        <v>0.4</v>
      </c>
      <c r="S80" s="10">
        <f t="shared" ca="1" si="8"/>
        <v>-0.01</v>
      </c>
      <c r="T80" s="10">
        <f t="shared" ca="1" si="9"/>
        <v>0.9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ca="1" si="7"/>
        <v>38930</v>
      </c>
      <c r="O81" s="10">
        <f ca="1">VLOOKUP(N81,CURVES!$B$13:$C$312,2)</f>
        <v>2.8725000000000001</v>
      </c>
      <c r="P81" s="10">
        <f ca="1">PriceMod!O81+VLOOKUP(N81,CURVES!$B$13:$D$312,3)</f>
        <v>2.8774999999999999</v>
      </c>
      <c r="Q81" s="63">
        <f ca="1">VLOOKUP(N81,CURVES!$B$13:$J$312,6)</f>
        <v>0.1575</v>
      </c>
      <c r="R81" s="10">
        <f ca="1">VLOOKUP(N81,CURVES!$B$13:$J$312,9)</f>
        <v>0.55000000000000004</v>
      </c>
      <c r="S81" s="10">
        <f t="shared" ca="1" si="8"/>
        <v>-0.01</v>
      </c>
      <c r="T81" s="10">
        <f t="shared" ca="1" si="9"/>
        <v>0.9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ca="1" si="7"/>
        <v>38961</v>
      </c>
      <c r="O82" s="10">
        <f ca="1">VLOOKUP(N82,CURVES!$B$13:$C$312,2)</f>
        <v>2.8655000000000004</v>
      </c>
      <c r="P82" s="10">
        <f ca="1">PriceMod!O82+VLOOKUP(N82,CURVES!$B$13:$D$312,3)</f>
        <v>2.8705000000000003</v>
      </c>
      <c r="Q82" s="63">
        <f ca="1">VLOOKUP(N82,CURVES!$B$13:$J$312,6)</f>
        <v>0.1575</v>
      </c>
      <c r="R82" s="10">
        <f ca="1">VLOOKUP(N82,CURVES!$B$13:$J$312,9)</f>
        <v>0.35</v>
      </c>
      <c r="S82" s="10">
        <f t="shared" ca="1" si="8"/>
        <v>-0.01</v>
      </c>
      <c r="T82" s="10">
        <f t="shared" ca="1" si="9"/>
        <v>0.9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ca="1" si="7"/>
        <v>38991</v>
      </c>
      <c r="O83" s="10">
        <f ca="1">VLOOKUP(N83,CURVES!$B$13:$C$312,2)</f>
        <v>2.8865000000000003</v>
      </c>
      <c r="P83" s="10">
        <f ca="1">PriceMod!O83+VLOOKUP(N83,CURVES!$B$13:$D$312,3)</f>
        <v>2.8915000000000002</v>
      </c>
      <c r="Q83" s="63">
        <f ca="1">VLOOKUP(N83,CURVES!$B$13:$J$312,6)</f>
        <v>0.1575</v>
      </c>
      <c r="R83" s="10">
        <f ca="1">VLOOKUP(N83,CURVES!$B$13:$J$312,9)</f>
        <v>0.45</v>
      </c>
      <c r="S83" s="10">
        <f t="shared" ca="1" si="8"/>
        <v>0</v>
      </c>
      <c r="T83" s="10">
        <f t="shared" ca="1" si="9"/>
        <v>0.85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ca="1" si="7"/>
        <v>39022</v>
      </c>
      <c r="O84" s="10">
        <f ca="1">VLOOKUP(N84,CURVES!$B$13:$C$312,2)</f>
        <v>3.0035000000000003</v>
      </c>
      <c r="P84" s="10">
        <f ca="1">PriceMod!O84+VLOOKUP(N84,CURVES!$B$13:$D$312,3)</f>
        <v>3.0085000000000002</v>
      </c>
      <c r="Q84" s="63">
        <f ca="1">VLOOKUP(N84,CURVES!$B$13:$J$312,6)</f>
        <v>0.1575</v>
      </c>
      <c r="R84" s="10">
        <f ca="1">VLOOKUP(N84,CURVES!$B$13:$J$312,9)</f>
        <v>0.5</v>
      </c>
      <c r="S84" s="10">
        <f t="shared" ca="1" si="8"/>
        <v>0.02</v>
      </c>
      <c r="T84" s="10">
        <f t="shared" ca="1" si="9"/>
        <v>0.8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ca="1" si="7"/>
        <v>39052</v>
      </c>
      <c r="O85" s="10">
        <f ca="1">VLOOKUP(N85,CURVES!$B$13:$C$312,2)</f>
        <v>3.1175000000000002</v>
      </c>
      <c r="P85" s="10">
        <f ca="1">PriceMod!O85+VLOOKUP(N85,CURVES!$B$13:$D$312,3)</f>
        <v>3.1225000000000001</v>
      </c>
      <c r="Q85" s="63">
        <f ca="1">VLOOKUP(N85,CURVES!$B$13:$J$312,6)</f>
        <v>0.1575</v>
      </c>
      <c r="R85" s="10">
        <f ca="1">VLOOKUP(N85,CURVES!$B$13:$J$312,9)</f>
        <v>0.8</v>
      </c>
      <c r="S85" s="10">
        <f t="shared" ca="1" si="8"/>
        <v>0.02</v>
      </c>
      <c r="T85" s="10">
        <f t="shared" ca="1" si="9"/>
        <v>0.8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ca="1" si="7"/>
        <v>39083</v>
      </c>
      <c r="O86" s="10">
        <f ca="1">VLOOKUP(N86,CURVES!$B$13:$C$312,2)</f>
        <v>3.1655000000000002</v>
      </c>
      <c r="P86" s="10">
        <f ca="1">PriceMod!O86+VLOOKUP(N86,CURVES!$B$13:$D$312,3)</f>
        <v>3.1705000000000001</v>
      </c>
      <c r="Q86" s="63">
        <f ca="1">VLOOKUP(N86,CURVES!$B$13:$J$312,6)</f>
        <v>0.1575</v>
      </c>
      <c r="R86" s="10">
        <f ca="1">VLOOKUP(N86,CURVES!$B$13:$J$312,9)</f>
        <v>0.9</v>
      </c>
      <c r="S86" s="10">
        <f t="shared" ca="1" si="8"/>
        <v>0.02</v>
      </c>
      <c r="T86" s="10">
        <f t="shared" ca="1" si="9"/>
        <v>0.8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ca="1" si="7"/>
        <v>39114</v>
      </c>
      <c r="O87" s="10">
        <f ca="1">VLOOKUP(N87,CURVES!$B$13:$C$312,2)</f>
        <v>3.0665000000000004</v>
      </c>
      <c r="P87" s="10">
        <f ca="1">PriceMod!O87+VLOOKUP(N87,CURVES!$B$13:$D$312,3)</f>
        <v>3.0715000000000003</v>
      </c>
      <c r="Q87" s="63">
        <f ca="1">VLOOKUP(N87,CURVES!$B$13:$J$312,6)</f>
        <v>0.1575</v>
      </c>
      <c r="R87" s="10">
        <f ca="1">VLOOKUP(N87,CURVES!$B$13:$J$312,9)</f>
        <v>0.85</v>
      </c>
      <c r="S87" s="10">
        <f t="shared" ca="1" si="8"/>
        <v>0.02</v>
      </c>
      <c r="T87" s="10">
        <f t="shared" ca="1" si="9"/>
        <v>0.8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ca="1" si="7"/>
        <v>39142</v>
      </c>
      <c r="O88" s="10">
        <f ca="1">VLOOKUP(N88,CURVES!$B$13:$C$312,2)</f>
        <v>2.9635000000000002</v>
      </c>
      <c r="P88" s="10">
        <f ca="1">PriceMod!O88+VLOOKUP(N88,CURVES!$B$13:$D$312,3)</f>
        <v>2.9685000000000001</v>
      </c>
      <c r="Q88" s="63">
        <f ca="1">VLOOKUP(N88,CURVES!$B$13:$J$312,6)</f>
        <v>0.1575</v>
      </c>
      <c r="R88" s="10">
        <f ca="1">VLOOKUP(N88,CURVES!$B$13:$J$312,9)</f>
        <v>0.4</v>
      </c>
      <c r="S88" s="10">
        <f t="shared" ca="1" si="8"/>
        <v>0.02</v>
      </c>
      <c r="T88" s="10">
        <f t="shared" ca="1" si="9"/>
        <v>0.8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ca="1" si="7"/>
        <v>39173</v>
      </c>
      <c r="O89" s="10">
        <f ca="1">VLOOKUP(N89,CURVES!$B$13:$C$312,2)</f>
        <v>2.8755000000000002</v>
      </c>
      <c r="P89" s="10">
        <f ca="1">PriceMod!O89+VLOOKUP(N89,CURVES!$B$13:$D$312,3)</f>
        <v>2.8805000000000001</v>
      </c>
      <c r="Q89" s="63">
        <f ca="1">VLOOKUP(N89,CURVES!$B$13:$J$312,6)</f>
        <v>0.1575</v>
      </c>
      <c r="R89" s="10">
        <f ca="1">VLOOKUP(N89,CURVES!$B$13:$J$312,9)</f>
        <v>0.3</v>
      </c>
      <c r="S89" s="10">
        <f t="shared" ca="1" si="8"/>
        <v>0</v>
      </c>
      <c r="T89" s="10">
        <f t="shared" ca="1" si="9"/>
        <v>0.85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ca="1" si="7"/>
        <v>39203</v>
      </c>
      <c r="O90" s="10">
        <f ca="1">VLOOKUP(N90,CURVES!$B$13:$C$312,2)</f>
        <v>2.8595000000000002</v>
      </c>
      <c r="P90" s="10">
        <f ca="1">PriceMod!O90+VLOOKUP(N90,CURVES!$B$13:$D$312,3)</f>
        <v>2.8645</v>
      </c>
      <c r="Q90" s="63">
        <f ca="1">VLOOKUP(N90,CURVES!$B$13:$J$312,6)</f>
        <v>0.1575</v>
      </c>
      <c r="R90" s="10">
        <f ca="1">VLOOKUP(N90,CURVES!$B$13:$J$312,9)</f>
        <v>0.3</v>
      </c>
      <c r="S90" s="10">
        <f t="shared" ca="1" si="8"/>
        <v>-0.01</v>
      </c>
      <c r="T90" s="10">
        <f t="shared" ca="1" si="9"/>
        <v>0.9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ca="1" si="7"/>
        <v>39234</v>
      </c>
      <c r="O91" s="10">
        <f ca="1">VLOOKUP(N91,CURVES!$B$13:$C$312,2)</f>
        <v>2.9215000000000004</v>
      </c>
      <c r="P91" s="10">
        <f ca="1">PriceMod!O91+VLOOKUP(N91,CURVES!$B$13:$D$312,3)</f>
        <v>2.9265000000000003</v>
      </c>
      <c r="Q91" s="63">
        <f ca="1">VLOOKUP(N91,CURVES!$B$13:$J$312,6)</f>
        <v>0.1575</v>
      </c>
      <c r="R91" s="10">
        <f ca="1">VLOOKUP(N91,CURVES!$B$13:$J$312,9)</f>
        <v>0.35</v>
      </c>
      <c r="S91" s="10">
        <f t="shared" ca="1" si="8"/>
        <v>-0.01</v>
      </c>
      <c r="T91" s="10">
        <f t="shared" ca="1" si="9"/>
        <v>0.9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ca="1" si="7"/>
        <v>39264</v>
      </c>
      <c r="O92" s="10">
        <f ca="1">VLOOKUP(N92,CURVES!$B$13:$C$312,2)</f>
        <v>2.9235000000000002</v>
      </c>
      <c r="P92" s="10">
        <f ca="1">PriceMod!O92+VLOOKUP(N92,CURVES!$B$13:$D$312,3)</f>
        <v>2.9285000000000001</v>
      </c>
      <c r="Q92" s="63">
        <f ca="1">VLOOKUP(N92,CURVES!$B$13:$J$312,6)</f>
        <v>0.1575</v>
      </c>
      <c r="R92" s="10">
        <f ca="1">VLOOKUP(N92,CURVES!$B$13:$J$312,9)</f>
        <v>0.4</v>
      </c>
      <c r="S92" s="10">
        <f t="shared" ca="1" si="8"/>
        <v>-0.01</v>
      </c>
      <c r="T92" s="10">
        <f t="shared" ca="1" si="9"/>
        <v>0.9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ca="1" si="7"/>
        <v>39295</v>
      </c>
      <c r="O93" s="10">
        <f ca="1">VLOOKUP(N93,CURVES!$B$13:$C$312,2)</f>
        <v>2.9315000000000002</v>
      </c>
      <c r="P93" s="10">
        <f ca="1">PriceMod!O93+VLOOKUP(N93,CURVES!$B$13:$D$312,3)</f>
        <v>2.9365000000000001</v>
      </c>
      <c r="Q93" s="63">
        <f ca="1">VLOOKUP(N93,CURVES!$B$13:$J$312,6)</f>
        <v>0.1575</v>
      </c>
      <c r="R93" s="10">
        <f ca="1">VLOOKUP(N93,CURVES!$B$13:$J$312,9)</f>
        <v>0.55000000000000004</v>
      </c>
      <c r="S93" s="10">
        <f t="shared" ca="1" si="8"/>
        <v>-0.01</v>
      </c>
      <c r="T93" s="10">
        <f t="shared" ca="1" si="9"/>
        <v>0.9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ca="1" si="7"/>
        <v>39326</v>
      </c>
      <c r="O94" s="10">
        <f ca="1">VLOOKUP(N94,CURVES!$B$13:$C$312,2)</f>
        <v>2.9235000000000002</v>
      </c>
      <c r="P94" s="10">
        <f ca="1">PriceMod!O94+VLOOKUP(N94,CURVES!$B$13:$D$312,3)</f>
        <v>2.9285000000000001</v>
      </c>
      <c r="Q94" s="63">
        <f ca="1">VLOOKUP(N94,CURVES!$B$13:$J$312,6)</f>
        <v>0.1575</v>
      </c>
      <c r="R94" s="10">
        <f ca="1">VLOOKUP(N94,CURVES!$B$13:$J$312,9)</f>
        <v>0.35</v>
      </c>
      <c r="S94" s="10">
        <f t="shared" ca="1" si="8"/>
        <v>-0.01</v>
      </c>
      <c r="T94" s="10">
        <f t="shared" ca="1" si="9"/>
        <v>0.9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ca="1" si="7"/>
        <v>39356</v>
      </c>
      <c r="O95" s="10">
        <f ca="1">VLOOKUP(N95,CURVES!$B$13:$C$312,2)</f>
        <v>2.9435000000000002</v>
      </c>
      <c r="P95" s="10">
        <f ca="1">PriceMod!O95+VLOOKUP(N95,CURVES!$B$13:$D$312,3)</f>
        <v>2.9485000000000001</v>
      </c>
      <c r="Q95" s="63">
        <f ca="1">VLOOKUP(N95,CURVES!$B$13:$J$312,6)</f>
        <v>0.1575</v>
      </c>
      <c r="R95" s="10">
        <f ca="1">VLOOKUP(N95,CURVES!$B$13:$J$312,9)</f>
        <v>0.45</v>
      </c>
      <c r="S95" s="10">
        <f t="shared" ca="1" si="8"/>
        <v>0</v>
      </c>
      <c r="T95" s="10">
        <f t="shared" ca="1" si="9"/>
        <v>0.85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ca="1" si="7"/>
        <v>39387</v>
      </c>
      <c r="O96" s="10">
        <f ca="1">VLOOKUP(N96,CURVES!$B$13:$C$312,2)</f>
        <v>3.0555000000000003</v>
      </c>
      <c r="P96" s="10">
        <f ca="1">PriceMod!O96+VLOOKUP(N96,CURVES!$B$13:$D$312,3)</f>
        <v>3.0605000000000002</v>
      </c>
      <c r="Q96" s="63">
        <f ca="1">VLOOKUP(N96,CURVES!$B$13:$J$312,6)</f>
        <v>0.1575</v>
      </c>
      <c r="R96" s="10">
        <f ca="1">VLOOKUP(N96,CURVES!$B$13:$J$312,9)</f>
        <v>0.5</v>
      </c>
      <c r="S96" s="10">
        <f t="shared" ca="1" si="8"/>
        <v>0.02</v>
      </c>
      <c r="T96" s="10">
        <f t="shared" ca="1" si="9"/>
        <v>0.8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ca="1" si="7"/>
        <v>39417</v>
      </c>
      <c r="O97" s="10">
        <f ca="1">VLOOKUP(N97,CURVES!$B$13:$C$312,2)</f>
        <v>3.1665000000000005</v>
      </c>
      <c r="P97" s="10">
        <f ca="1">PriceMod!O97+VLOOKUP(N97,CURVES!$B$13:$D$312,3)</f>
        <v>3.1715000000000004</v>
      </c>
      <c r="Q97" s="63">
        <f ca="1">VLOOKUP(N97,CURVES!$B$13:$J$312,6)</f>
        <v>0.1575</v>
      </c>
      <c r="R97" s="10">
        <f ca="1">VLOOKUP(N97,CURVES!$B$13:$J$312,9)</f>
        <v>0.8</v>
      </c>
      <c r="S97" s="10">
        <f t="shared" ca="1" si="8"/>
        <v>0.02</v>
      </c>
      <c r="T97" s="10">
        <f t="shared" ca="1" si="9"/>
        <v>0.8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ca="1" si="7"/>
        <v>39448</v>
      </c>
      <c r="O98" s="10">
        <f ca="1">VLOOKUP(N98,CURVES!$B$13:$C$312,2)</f>
        <v>3.2174999999999998</v>
      </c>
      <c r="P98" s="10">
        <f ca="1">PriceMod!O98+VLOOKUP(N98,CURVES!$B$13:$D$312,3)</f>
        <v>3.2224999999999997</v>
      </c>
      <c r="Q98" s="63">
        <f ca="1">VLOOKUP(N98,CURVES!$B$13:$J$312,6)</f>
        <v>0.1575</v>
      </c>
      <c r="R98" s="10">
        <f ca="1">VLOOKUP(N98,CURVES!$B$13:$J$312,9)</f>
        <v>0.9</v>
      </c>
      <c r="S98" s="10">
        <f t="shared" ca="1" si="8"/>
        <v>0.02</v>
      </c>
      <c r="T98" s="10">
        <f t="shared" ca="1" si="9"/>
        <v>0.8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ca="1" si="7"/>
        <v>39479</v>
      </c>
      <c r="O99" s="10">
        <f ca="1">VLOOKUP(N99,CURVES!$B$13:$C$312,2)</f>
        <v>3.1225000000000001</v>
      </c>
      <c r="P99" s="10">
        <f ca="1">PriceMod!O99+VLOOKUP(N99,CURVES!$B$13:$D$312,3)</f>
        <v>3.1274999999999999</v>
      </c>
      <c r="Q99" s="63">
        <f ca="1">VLOOKUP(N99,CURVES!$B$13:$J$312,6)</f>
        <v>0.1575</v>
      </c>
      <c r="R99" s="10">
        <f ca="1">VLOOKUP(N99,CURVES!$B$13:$J$312,9)</f>
        <v>0.85</v>
      </c>
      <c r="S99" s="10">
        <f t="shared" ca="1" si="8"/>
        <v>0.02</v>
      </c>
      <c r="T99" s="10">
        <f t="shared" ca="1" si="9"/>
        <v>0.8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ca="1" si="7"/>
        <v>39508</v>
      </c>
      <c r="O100" s="10">
        <f ca="1">VLOOKUP(N100,CURVES!$B$13:$C$312,2)</f>
        <v>3.0225</v>
      </c>
      <c r="P100" s="10">
        <f ca="1">PriceMod!O100+VLOOKUP(N100,CURVES!$B$13:$D$312,3)</f>
        <v>3.0274999999999999</v>
      </c>
      <c r="Q100" s="63">
        <f ca="1">VLOOKUP(N100,CURVES!$B$13:$J$312,6)</f>
        <v>0.1575</v>
      </c>
      <c r="R100" s="10">
        <f ca="1">VLOOKUP(N100,CURVES!$B$13:$J$312,9)</f>
        <v>0.4</v>
      </c>
      <c r="S100" s="10">
        <f t="shared" ca="1" si="8"/>
        <v>0.02</v>
      </c>
      <c r="T100" s="10">
        <f t="shared" ca="1" si="9"/>
        <v>0.8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ca="1" si="7"/>
        <v>39539</v>
      </c>
      <c r="O101" s="10">
        <f ca="1">VLOOKUP(N101,CURVES!$B$13:$C$312,2)</f>
        <v>2.9375</v>
      </c>
      <c r="P101" s="10">
        <f ca="1">PriceMod!O101+VLOOKUP(N101,CURVES!$B$13:$D$312,3)</f>
        <v>2.9424999999999999</v>
      </c>
      <c r="Q101" s="63">
        <f ca="1">VLOOKUP(N101,CURVES!$B$13:$J$312,6)</f>
        <v>0.1575</v>
      </c>
      <c r="R101" s="10">
        <f ca="1">VLOOKUP(N101,CURVES!$B$13:$J$312,9)</f>
        <v>0.3</v>
      </c>
      <c r="S101" s="10">
        <f t="shared" ca="1" si="8"/>
        <v>0</v>
      </c>
      <c r="T101" s="10">
        <f t="shared" ca="1" si="9"/>
        <v>0.85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ca="1" si="7"/>
        <v>39569</v>
      </c>
      <c r="O102" s="10">
        <f ca="1">VLOOKUP(N102,CURVES!$B$13:$C$312,2)</f>
        <v>2.9224999999999999</v>
      </c>
      <c r="P102" s="10">
        <f ca="1">PriceMod!O102+VLOOKUP(N102,CURVES!$B$13:$D$312,3)</f>
        <v>2.9274999999999998</v>
      </c>
      <c r="Q102" s="63">
        <f ca="1">VLOOKUP(N102,CURVES!$B$13:$J$312,6)</f>
        <v>0.1575</v>
      </c>
      <c r="R102" s="10">
        <f ca="1">VLOOKUP(N102,CURVES!$B$13:$J$312,9)</f>
        <v>0.3</v>
      </c>
      <c r="S102" s="10">
        <f t="shared" ca="1" si="8"/>
        <v>-0.01</v>
      </c>
      <c r="T102" s="10">
        <f t="shared" ca="1" si="9"/>
        <v>0.9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IF(M103&lt;=$C$18,"*","")</f>
        <v/>
      </c>
      <c r="M103" s="6">
        <v>97</v>
      </c>
      <c r="N103" s="7">
        <f t="shared" ca="1" si="7"/>
        <v>39600</v>
      </c>
      <c r="O103" s="10">
        <f ca="1">VLOOKUP(N103,CURVES!$B$13:$C$312,2)</f>
        <v>2.9855</v>
      </c>
      <c r="P103" s="10">
        <f ca="1">PriceMod!O103+VLOOKUP(N103,CURVES!$B$13:$D$312,3)</f>
        <v>2.9904999999999999</v>
      </c>
      <c r="Q103" s="63">
        <f ca="1">VLOOKUP(N103,CURVES!$B$13:$J$312,6)</f>
        <v>0.1575</v>
      </c>
      <c r="R103" s="10">
        <f ca="1">VLOOKUP(N103,CURVES!$B$13:$J$312,9)</f>
        <v>0.35</v>
      </c>
      <c r="S103" s="10">
        <f t="shared" ca="1" si="8"/>
        <v>-0.01</v>
      </c>
      <c r="T103" s="10">
        <f t="shared" ca="1" si="9"/>
        <v>0.9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">
      <c r="L104" s="59" t="str">
        <f t="shared" si="10"/>
        <v/>
      </c>
      <c r="M104" s="6">
        <v>98</v>
      </c>
      <c r="N104" s="7">
        <f t="shared" ref="N104:N126" ca="1" si="11">DATE(YEAR(N103),MONTH(N103)+1,1)</f>
        <v>39630</v>
      </c>
      <c r="O104" s="10">
        <f ca="1">VLOOKUP(N104,CURVES!$B$13:$C$312,2)</f>
        <v>2.9874999999999998</v>
      </c>
      <c r="P104" s="10">
        <f ca="1">PriceMod!O104+VLOOKUP(N104,CURVES!$B$13:$D$312,3)</f>
        <v>2.9924999999999997</v>
      </c>
      <c r="Q104" s="63">
        <f ca="1">VLOOKUP(N104,CURVES!$B$13:$J$312,6)</f>
        <v>0.1575</v>
      </c>
      <c r="R104" s="10">
        <f ca="1">VLOOKUP(N104,CURVES!$B$13:$J$312,9)</f>
        <v>0.4</v>
      </c>
      <c r="S104" s="10">
        <f t="shared" ca="1" si="8"/>
        <v>-0.01</v>
      </c>
      <c r="T104" s="10">
        <f t="shared" ca="1" si="9"/>
        <v>0.9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">
      <c r="L105" s="59" t="str">
        <f t="shared" si="10"/>
        <v/>
      </c>
      <c r="M105" s="6">
        <v>99</v>
      </c>
      <c r="N105" s="7">
        <f t="shared" ca="1" si="11"/>
        <v>39661</v>
      </c>
      <c r="O105" s="10">
        <f ca="1">VLOOKUP(N105,CURVES!$B$13:$C$312,2)</f>
        <v>2.9955000000000003</v>
      </c>
      <c r="P105" s="10">
        <f ca="1">PriceMod!O105+VLOOKUP(N105,CURVES!$B$13:$D$312,3)</f>
        <v>3.0005000000000002</v>
      </c>
      <c r="Q105" s="63">
        <f ca="1">VLOOKUP(N105,CURVES!$B$13:$J$312,6)</f>
        <v>0.1575</v>
      </c>
      <c r="R105" s="10">
        <f ca="1">VLOOKUP(N105,CURVES!$B$13:$J$312,9)</f>
        <v>0.55000000000000004</v>
      </c>
      <c r="S105" s="10">
        <f t="shared" ca="1" si="8"/>
        <v>-0.01</v>
      </c>
      <c r="T105" s="10">
        <f t="shared" ca="1" si="9"/>
        <v>0.9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">
      <c r="L106" s="59" t="str">
        <f t="shared" si="10"/>
        <v/>
      </c>
      <c r="M106" s="6">
        <v>100</v>
      </c>
      <c r="N106" s="7">
        <f t="shared" ca="1" si="11"/>
        <v>39692</v>
      </c>
      <c r="O106" s="10">
        <f ca="1">VLOOKUP(N106,CURVES!$B$13:$C$312,2)</f>
        <v>2.9865000000000004</v>
      </c>
      <c r="P106" s="10">
        <f ca="1">PriceMod!O106+VLOOKUP(N106,CURVES!$B$13:$D$312,3)</f>
        <v>2.9915000000000003</v>
      </c>
      <c r="Q106" s="63">
        <f ca="1">VLOOKUP(N106,CURVES!$B$13:$J$312,6)</f>
        <v>0.1575</v>
      </c>
      <c r="R106" s="10">
        <f ca="1">VLOOKUP(N106,CURVES!$B$13:$J$312,9)</f>
        <v>0.35</v>
      </c>
      <c r="S106" s="10">
        <f t="shared" ca="1" si="8"/>
        <v>-0.01</v>
      </c>
      <c r="T106" s="10">
        <f t="shared" ca="1" si="9"/>
        <v>0.9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">
      <c r="L107" s="59" t="str">
        <f t="shared" si="10"/>
        <v/>
      </c>
      <c r="M107" s="6">
        <v>101</v>
      </c>
      <c r="N107" s="7">
        <f t="shared" ca="1" si="11"/>
        <v>39722</v>
      </c>
      <c r="O107" s="10">
        <f ca="1">VLOOKUP(N107,CURVES!$B$13:$C$312,2)</f>
        <v>3.0055000000000001</v>
      </c>
      <c r="P107" s="10">
        <f ca="1">PriceMod!O107+VLOOKUP(N107,CURVES!$B$13:$D$312,3)</f>
        <v>3.0105</v>
      </c>
      <c r="Q107" s="63">
        <f ca="1">VLOOKUP(N107,CURVES!$B$13:$J$312,6)</f>
        <v>0.1575</v>
      </c>
      <c r="R107" s="10">
        <f ca="1">VLOOKUP(N107,CURVES!$B$13:$J$312,9)</f>
        <v>0.45</v>
      </c>
      <c r="S107" s="10">
        <f t="shared" ca="1" si="8"/>
        <v>0</v>
      </c>
      <c r="T107" s="10">
        <f t="shared" ca="1" si="9"/>
        <v>0.85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">
      <c r="L108" s="59" t="str">
        <f t="shared" si="10"/>
        <v/>
      </c>
      <c r="M108" s="6">
        <v>102</v>
      </c>
      <c r="N108" s="7">
        <f t="shared" ca="1" si="11"/>
        <v>39753</v>
      </c>
      <c r="O108" s="10">
        <f ca="1">VLOOKUP(N108,CURVES!$B$13:$C$312,2)</f>
        <v>3.1124999999999998</v>
      </c>
      <c r="P108" s="10">
        <f ca="1">PriceMod!O108+VLOOKUP(N108,CURVES!$B$13:$D$312,3)</f>
        <v>3.1174999999999997</v>
      </c>
      <c r="Q108" s="63">
        <f ca="1">VLOOKUP(N108,CURVES!$B$13:$J$312,6)</f>
        <v>0.1575</v>
      </c>
      <c r="R108" s="10">
        <f ca="1">VLOOKUP(N108,CURVES!$B$13:$J$312,9)</f>
        <v>0.5</v>
      </c>
      <c r="S108" s="10">
        <f t="shared" ca="1" si="8"/>
        <v>0.02</v>
      </c>
      <c r="T108" s="10">
        <f t="shared" ca="1" si="9"/>
        <v>0.8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">
      <c r="L109" s="59" t="str">
        <f t="shared" si="10"/>
        <v/>
      </c>
      <c r="M109" s="6">
        <v>103</v>
      </c>
      <c r="N109" s="7">
        <f t="shared" ca="1" si="11"/>
        <v>39783</v>
      </c>
      <c r="O109" s="10">
        <f ca="1">VLOOKUP(N109,CURVES!$B$13:$C$312,2)</f>
        <v>3.2205000000000004</v>
      </c>
      <c r="P109" s="10">
        <f ca="1">PriceMod!O109+VLOOKUP(N109,CURVES!$B$13:$D$312,3)</f>
        <v>3.2255000000000003</v>
      </c>
      <c r="Q109" s="63">
        <f ca="1">VLOOKUP(N109,CURVES!$B$13:$J$312,6)</f>
        <v>0.1575</v>
      </c>
      <c r="R109" s="10">
        <f ca="1">VLOOKUP(N109,CURVES!$B$13:$J$312,9)</f>
        <v>0.8</v>
      </c>
      <c r="S109" s="10">
        <f t="shared" ca="1" si="8"/>
        <v>0.02</v>
      </c>
      <c r="T109" s="10">
        <f t="shared" ca="1" si="9"/>
        <v>0.8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">
      <c r="L110" s="59" t="str">
        <f t="shared" si="10"/>
        <v/>
      </c>
      <c r="M110" s="6">
        <v>104</v>
      </c>
      <c r="N110" s="7">
        <f t="shared" ca="1" si="11"/>
        <v>39814</v>
      </c>
      <c r="O110" s="10">
        <f ca="1">VLOOKUP(N110,CURVES!$B$13:$C$312,2)</f>
        <v>3.2719999999999998</v>
      </c>
      <c r="P110" s="10">
        <f ca="1">PriceMod!O110+VLOOKUP(N110,CURVES!$B$13:$D$312,3)</f>
        <v>3.2769999999999997</v>
      </c>
      <c r="Q110" s="63">
        <f ca="1">VLOOKUP(N110,CURVES!$B$13:$J$312,6)</f>
        <v>0.1575</v>
      </c>
      <c r="R110" s="10">
        <f ca="1">VLOOKUP(N110,CURVES!$B$13:$J$312,9)</f>
        <v>0.9</v>
      </c>
      <c r="S110" s="10">
        <f t="shared" ca="1" si="8"/>
        <v>0.02</v>
      </c>
      <c r="T110" s="10">
        <f t="shared" ca="1" si="9"/>
        <v>0.8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">
      <c r="L111" s="59" t="str">
        <f t="shared" si="10"/>
        <v/>
      </c>
      <c r="M111" s="6">
        <v>105</v>
      </c>
      <c r="N111" s="7">
        <f t="shared" ca="1" si="11"/>
        <v>39845</v>
      </c>
      <c r="O111" s="10">
        <f ca="1">VLOOKUP(N111,CURVES!$B$13:$C$312,2)</f>
        <v>3.1810000000000005</v>
      </c>
      <c r="P111" s="10">
        <f ca="1">PriceMod!O111+VLOOKUP(N111,CURVES!$B$13:$D$312,3)</f>
        <v>3.1860000000000004</v>
      </c>
      <c r="Q111" s="63">
        <f ca="1">VLOOKUP(N111,CURVES!$B$13:$J$312,6)</f>
        <v>0.1575</v>
      </c>
      <c r="R111" s="10">
        <f ca="1">VLOOKUP(N111,CURVES!$B$13:$J$312,9)</f>
        <v>0.85</v>
      </c>
      <c r="S111" s="10">
        <f t="shared" ca="1" si="8"/>
        <v>0.02</v>
      </c>
      <c r="T111" s="10">
        <f t="shared" ca="1" si="9"/>
        <v>0.8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">
      <c r="L112" s="59" t="str">
        <f t="shared" si="10"/>
        <v/>
      </c>
      <c r="M112" s="6">
        <v>106</v>
      </c>
      <c r="N112" s="7">
        <f t="shared" ca="1" si="11"/>
        <v>39873</v>
      </c>
      <c r="O112" s="10">
        <f ca="1">VLOOKUP(N112,CURVES!$B$13:$C$312,2)</f>
        <v>3.0840000000000005</v>
      </c>
      <c r="P112" s="10">
        <f ca="1">PriceMod!O112+VLOOKUP(N112,CURVES!$B$13:$D$312,3)</f>
        <v>3.0890000000000004</v>
      </c>
      <c r="Q112" s="63">
        <f ca="1">VLOOKUP(N112,CURVES!$B$13:$J$312,6)</f>
        <v>0.1575</v>
      </c>
      <c r="R112" s="10">
        <f ca="1">VLOOKUP(N112,CURVES!$B$13:$J$312,9)</f>
        <v>0.4</v>
      </c>
      <c r="S112" s="10">
        <f t="shared" ca="1" si="8"/>
        <v>0.02</v>
      </c>
      <c r="T112" s="10">
        <f t="shared" ca="1" si="9"/>
        <v>0.8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">
      <c r="L113" s="59" t="str">
        <f t="shared" si="10"/>
        <v/>
      </c>
      <c r="M113" s="6">
        <v>107</v>
      </c>
      <c r="N113" s="7">
        <f t="shared" ca="1" si="11"/>
        <v>39904</v>
      </c>
      <c r="O113" s="10">
        <f ca="1">VLOOKUP(N113,CURVES!$B$13:$C$312,2)</f>
        <v>3.0019999999999998</v>
      </c>
      <c r="P113" s="10">
        <f ca="1">PriceMod!O113+VLOOKUP(N113,CURVES!$B$13:$D$312,3)</f>
        <v>3.0069999999999997</v>
      </c>
      <c r="Q113" s="63">
        <f ca="1">VLOOKUP(N113,CURVES!$B$13:$J$312,6)</f>
        <v>0.1575</v>
      </c>
      <c r="R113" s="10">
        <f ca="1">VLOOKUP(N113,CURVES!$B$13:$J$312,9)</f>
        <v>0.3</v>
      </c>
      <c r="S113" s="10">
        <f t="shared" ca="1" si="8"/>
        <v>0</v>
      </c>
      <c r="T113" s="10">
        <f t="shared" ca="1" si="9"/>
        <v>0.85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">
      <c r="L114" s="59" t="str">
        <f t="shared" si="10"/>
        <v/>
      </c>
      <c r="M114" s="6">
        <v>108</v>
      </c>
      <c r="N114" s="7">
        <f t="shared" ca="1" si="11"/>
        <v>39934</v>
      </c>
      <c r="O114" s="10">
        <f ca="1">VLOOKUP(N114,CURVES!$B$13:$C$312,2)</f>
        <v>2.988</v>
      </c>
      <c r="P114" s="10">
        <f ca="1">PriceMod!O114+VLOOKUP(N114,CURVES!$B$13:$D$312,3)</f>
        <v>2.9929999999999999</v>
      </c>
      <c r="Q114" s="63">
        <f ca="1">VLOOKUP(N114,CURVES!$B$13:$J$312,6)</f>
        <v>0.1575</v>
      </c>
      <c r="R114" s="10">
        <f ca="1">VLOOKUP(N114,CURVES!$B$13:$J$312,9)</f>
        <v>0.3</v>
      </c>
      <c r="S114" s="10">
        <f t="shared" ca="1" si="8"/>
        <v>-0.01</v>
      </c>
      <c r="T114" s="10">
        <f t="shared" ca="1" si="9"/>
        <v>0.9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">
      <c r="L115" s="59" t="str">
        <f t="shared" si="10"/>
        <v/>
      </c>
      <c r="M115" s="6">
        <v>109</v>
      </c>
      <c r="N115" s="7">
        <f t="shared" ca="1" si="11"/>
        <v>39965</v>
      </c>
      <c r="O115" s="10">
        <f ca="1">VLOOKUP(N115,CURVES!$B$13:$C$312,2)</f>
        <v>3.052</v>
      </c>
      <c r="P115" s="10">
        <f ca="1">PriceMod!O115+VLOOKUP(N115,CURVES!$B$13:$D$312,3)</f>
        <v>3.0569999999999999</v>
      </c>
      <c r="Q115" s="63">
        <f ca="1">VLOOKUP(N115,CURVES!$B$13:$J$312,6)</f>
        <v>0.1575</v>
      </c>
      <c r="R115" s="10">
        <f ca="1">VLOOKUP(N115,CURVES!$B$13:$J$312,9)</f>
        <v>0.35</v>
      </c>
      <c r="S115" s="10">
        <f t="shared" ca="1" si="8"/>
        <v>-0.01</v>
      </c>
      <c r="T115" s="10">
        <f t="shared" ca="1" si="9"/>
        <v>0.9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">
      <c r="L116" s="59" t="str">
        <f t="shared" si="10"/>
        <v/>
      </c>
      <c r="M116" s="6">
        <v>110</v>
      </c>
      <c r="N116" s="7">
        <f t="shared" ca="1" si="11"/>
        <v>39995</v>
      </c>
      <c r="O116" s="10">
        <f ca="1">VLOOKUP(N116,CURVES!$B$13:$C$312,2)</f>
        <v>3.0540000000000003</v>
      </c>
      <c r="P116" s="10">
        <f ca="1">PriceMod!O116+VLOOKUP(N116,CURVES!$B$13:$D$312,3)</f>
        <v>3.0590000000000002</v>
      </c>
      <c r="Q116" s="63">
        <f ca="1">VLOOKUP(N116,CURVES!$B$13:$J$312,6)</f>
        <v>0.1575</v>
      </c>
      <c r="R116" s="10">
        <f ca="1">VLOOKUP(N116,CURVES!$B$13:$J$312,9)</f>
        <v>0.4</v>
      </c>
      <c r="S116" s="10">
        <f t="shared" ca="1" si="8"/>
        <v>-0.01</v>
      </c>
      <c r="T116" s="10">
        <f t="shared" ca="1" si="9"/>
        <v>0.9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">
      <c r="L117" s="59" t="str">
        <f t="shared" si="10"/>
        <v/>
      </c>
      <c r="M117" s="6">
        <v>111</v>
      </c>
      <c r="N117" s="7">
        <f t="shared" ca="1" si="11"/>
        <v>40026</v>
      </c>
      <c r="O117" s="10">
        <f ca="1">VLOOKUP(N117,CURVES!$B$13:$C$312,2)</f>
        <v>3.0619999999999998</v>
      </c>
      <c r="P117" s="10">
        <f ca="1">PriceMod!O117+VLOOKUP(N117,CURVES!$B$13:$D$312,3)</f>
        <v>3.0669999999999997</v>
      </c>
      <c r="Q117" s="63">
        <f ca="1">VLOOKUP(N117,CURVES!$B$13:$J$312,6)</f>
        <v>0.1575</v>
      </c>
      <c r="R117" s="10">
        <f ca="1">VLOOKUP(N117,CURVES!$B$13:$J$312,9)</f>
        <v>0.55000000000000004</v>
      </c>
      <c r="S117" s="10">
        <f t="shared" ca="1" si="8"/>
        <v>-0.01</v>
      </c>
      <c r="T117" s="10">
        <f t="shared" ca="1" si="9"/>
        <v>0.9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">
      <c r="L118" s="59" t="str">
        <f t="shared" si="10"/>
        <v/>
      </c>
      <c r="M118" s="6">
        <v>112</v>
      </c>
      <c r="N118" s="7">
        <f t="shared" ca="1" si="11"/>
        <v>40057</v>
      </c>
      <c r="O118" s="10">
        <f ca="1">VLOOKUP(N118,CURVES!$B$13:$C$312,2)</f>
        <v>3.052</v>
      </c>
      <c r="P118" s="10">
        <f ca="1">PriceMod!O118+VLOOKUP(N118,CURVES!$B$13:$D$312,3)</f>
        <v>3.0569999999999999</v>
      </c>
      <c r="Q118" s="63">
        <f ca="1">VLOOKUP(N118,CURVES!$B$13:$J$312,6)</f>
        <v>0.1575</v>
      </c>
      <c r="R118" s="10">
        <f ca="1">VLOOKUP(N118,CURVES!$B$13:$J$312,9)</f>
        <v>0.35</v>
      </c>
      <c r="S118" s="10">
        <f t="shared" ca="1" si="8"/>
        <v>-0.01</v>
      </c>
      <c r="T118" s="10">
        <f t="shared" ca="1" si="9"/>
        <v>0.9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">
      <c r="L119" s="59" t="str">
        <f t="shared" si="10"/>
        <v/>
      </c>
      <c r="M119" s="6">
        <v>113</v>
      </c>
      <c r="N119" s="7">
        <f t="shared" ca="1" si="11"/>
        <v>40087</v>
      </c>
      <c r="O119" s="10">
        <f ca="1">VLOOKUP(N119,CURVES!$B$13:$C$312,2)</f>
        <v>3.07</v>
      </c>
      <c r="P119" s="10">
        <f ca="1">PriceMod!O119+VLOOKUP(N119,CURVES!$B$13:$D$312,3)</f>
        <v>3.0749999999999997</v>
      </c>
      <c r="Q119" s="63">
        <f ca="1">VLOOKUP(N119,CURVES!$B$13:$J$312,6)</f>
        <v>0.1575</v>
      </c>
      <c r="R119" s="10">
        <f ca="1">VLOOKUP(N119,CURVES!$B$13:$J$312,9)</f>
        <v>0.45</v>
      </c>
      <c r="S119" s="10">
        <f t="shared" ca="1" si="8"/>
        <v>0</v>
      </c>
      <c r="T119" s="10">
        <f t="shared" ca="1" si="9"/>
        <v>0.85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">
      <c r="L120" s="59" t="str">
        <f t="shared" si="10"/>
        <v/>
      </c>
      <c r="M120" s="6">
        <v>114</v>
      </c>
      <c r="N120" s="7">
        <f t="shared" ca="1" si="11"/>
        <v>40118</v>
      </c>
      <c r="O120" s="10">
        <f ca="1">VLOOKUP(N120,CURVES!$B$13:$C$312,2)</f>
        <v>3.1720000000000002</v>
      </c>
      <c r="P120" s="10">
        <f ca="1">PriceMod!O120+VLOOKUP(N120,CURVES!$B$13:$D$312,3)</f>
        <v>3.177</v>
      </c>
      <c r="Q120" s="63">
        <f ca="1">VLOOKUP(N120,CURVES!$B$13:$J$312,6)</f>
        <v>0.1575</v>
      </c>
      <c r="R120" s="10">
        <f ca="1">VLOOKUP(N120,CURVES!$B$13:$J$312,9)</f>
        <v>0.5</v>
      </c>
      <c r="S120" s="10">
        <f t="shared" ca="1" si="8"/>
        <v>0.02</v>
      </c>
      <c r="T120" s="10">
        <f t="shared" ca="1" si="9"/>
        <v>0.8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">
      <c r="L121" s="59" t="str">
        <f t="shared" si="10"/>
        <v/>
      </c>
      <c r="M121" s="6">
        <v>115</v>
      </c>
      <c r="N121" s="7">
        <f t="shared" ca="1" si="11"/>
        <v>40148</v>
      </c>
      <c r="O121" s="10">
        <f ca="1">VLOOKUP(N121,CURVES!$B$13:$C$312,2)</f>
        <v>3.2770000000000001</v>
      </c>
      <c r="P121" s="10">
        <f ca="1">PriceMod!O121+VLOOKUP(N121,CURVES!$B$13:$D$312,3)</f>
        <v>3.282</v>
      </c>
      <c r="Q121" s="63">
        <f ca="1">VLOOKUP(N121,CURVES!$B$13:$J$312,6)</f>
        <v>0.155</v>
      </c>
      <c r="R121" s="10">
        <f ca="1">VLOOKUP(N121,CURVES!$B$13:$J$312,9)</f>
        <v>0.8</v>
      </c>
      <c r="S121" s="10">
        <f t="shared" ca="1" si="8"/>
        <v>0.02</v>
      </c>
      <c r="T121" s="10">
        <f t="shared" ca="1" si="9"/>
        <v>0.8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">
      <c r="L122" s="59" t="str">
        <f t="shared" si="10"/>
        <v/>
      </c>
      <c r="M122" s="6">
        <v>116</v>
      </c>
      <c r="N122" s="7">
        <f t="shared" ca="1" si="11"/>
        <v>40179</v>
      </c>
      <c r="O122" s="10">
        <f ca="1">VLOOKUP(N122,CURVES!$B$13:$C$312,2)</f>
        <v>3.3290000000000006</v>
      </c>
      <c r="P122" s="10">
        <f ca="1">PriceMod!O122+VLOOKUP(N122,CURVES!$B$13:$D$312,3)</f>
        <v>3.3340000000000005</v>
      </c>
      <c r="Q122" s="63">
        <f ca="1">VLOOKUP(N122,CURVES!$B$13:$J$312,6)</f>
        <v>0.15</v>
      </c>
      <c r="R122" s="10">
        <f ca="1">VLOOKUP(N122,CURVES!$B$13:$J$312,9)</f>
        <v>0.9</v>
      </c>
      <c r="S122" s="10">
        <f t="shared" ca="1" si="8"/>
        <v>0.02</v>
      </c>
      <c r="T122" s="10">
        <f t="shared" ca="1" si="9"/>
        <v>0.8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">
      <c r="L123" s="59" t="str">
        <f t="shared" si="10"/>
        <v/>
      </c>
      <c r="M123" s="6">
        <v>117</v>
      </c>
      <c r="N123" s="7">
        <f t="shared" ca="1" si="11"/>
        <v>40210</v>
      </c>
      <c r="O123" s="10">
        <f ca="1">VLOOKUP(N123,CURVES!$B$13:$C$312,2)</f>
        <v>3.242</v>
      </c>
      <c r="P123" s="10">
        <f ca="1">PriceMod!O123+VLOOKUP(N123,CURVES!$B$13:$D$312,3)</f>
        <v>3.2469999999999999</v>
      </c>
      <c r="Q123" s="63">
        <f ca="1">VLOOKUP(N123,CURVES!$B$13:$J$312,6)</f>
        <v>0.15</v>
      </c>
      <c r="R123" s="10">
        <f ca="1">VLOOKUP(N123,CURVES!$B$13:$J$312,9)</f>
        <v>0.85</v>
      </c>
      <c r="S123" s="10">
        <f t="shared" ca="1" si="8"/>
        <v>0.02</v>
      </c>
      <c r="T123" s="10">
        <f t="shared" ca="1" si="9"/>
        <v>0.8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">
      <c r="L124" s="59" t="str">
        <f t="shared" si="10"/>
        <v/>
      </c>
      <c r="M124" s="6">
        <v>118</v>
      </c>
      <c r="N124" s="7">
        <f t="shared" ca="1" si="11"/>
        <v>40238</v>
      </c>
      <c r="O124" s="10">
        <f ca="1">VLOOKUP(N124,CURVES!$B$13:$C$312,2)</f>
        <v>3.1480000000000001</v>
      </c>
      <c r="P124" s="10">
        <f ca="1">PriceMod!O124+VLOOKUP(N124,CURVES!$B$13:$D$312,3)</f>
        <v>3.153</v>
      </c>
      <c r="Q124" s="63">
        <f ca="1">VLOOKUP(N124,CURVES!$B$13:$J$312,6)</f>
        <v>0.15</v>
      </c>
      <c r="R124" s="10">
        <f ca="1">VLOOKUP(N124,CURVES!$B$13:$J$312,9)</f>
        <v>0.4</v>
      </c>
      <c r="S124" s="10">
        <f t="shared" ca="1" si="8"/>
        <v>0.02</v>
      </c>
      <c r="T124" s="10">
        <f t="shared" ca="1" si="9"/>
        <v>0.8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">
      <c r="L125" s="59" t="str">
        <f t="shared" si="10"/>
        <v/>
      </c>
      <c r="M125" s="6">
        <v>119</v>
      </c>
      <c r="N125" s="7">
        <f t="shared" ca="1" si="11"/>
        <v>40269</v>
      </c>
      <c r="O125" s="10">
        <f ca="1">VLOOKUP(N125,CURVES!$B$13:$C$312,2)</f>
        <v>3.0690000000000004</v>
      </c>
      <c r="P125" s="10">
        <f ca="1">PriceMod!O125+VLOOKUP(N125,CURVES!$B$13:$D$312,3)</f>
        <v>3.0740000000000003</v>
      </c>
      <c r="Q125" s="63">
        <f ca="1">VLOOKUP(N125,CURVES!$B$13:$J$312,6)</f>
        <v>0.15</v>
      </c>
      <c r="R125" s="10">
        <f ca="1">VLOOKUP(N125,CURVES!$B$13:$J$312,9)</f>
        <v>0.3</v>
      </c>
      <c r="S125" s="10">
        <f t="shared" ca="1" si="8"/>
        <v>0</v>
      </c>
      <c r="T125" s="10">
        <f t="shared" ca="1" si="9"/>
        <v>0.85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">
      <c r="L126" s="59" t="str">
        <f t="shared" si="10"/>
        <v/>
      </c>
      <c r="M126" s="6">
        <v>120</v>
      </c>
      <c r="N126" s="7">
        <f t="shared" ca="1" si="11"/>
        <v>40299</v>
      </c>
      <c r="O126" s="10">
        <f ca="1">VLOOKUP(N126,CURVES!$B$13:$C$312,2)</f>
        <v>3.0560000000000005</v>
      </c>
      <c r="P126" s="10">
        <f ca="1">PriceMod!O126+VLOOKUP(N126,CURVES!$B$13:$D$312,3)</f>
        <v>3.0610000000000004</v>
      </c>
      <c r="Q126" s="63">
        <f ca="1">VLOOKUP(N126,CURVES!$B$13:$J$312,6)</f>
        <v>0.15</v>
      </c>
      <c r="R126" s="10">
        <f ca="1">VLOOKUP(N126,CURVES!$B$13:$J$312,9)</f>
        <v>0.3</v>
      </c>
      <c r="S126" s="10">
        <f t="shared" ca="1" si="8"/>
        <v>-0.01</v>
      </c>
      <c r="T126" s="10">
        <f t="shared" ca="1" si="9"/>
        <v>0.9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66675</xdr:colOff>
                    <xdr:row>14</xdr:row>
                    <xdr:rowOff>104775</xdr:rowOff>
                  </from>
                  <to>
                    <xdr:col>1</xdr:col>
                    <xdr:colOff>1190625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180975</xdr:colOff>
                    <xdr:row>14</xdr:row>
                    <xdr:rowOff>114300</xdr:rowOff>
                  </from>
                  <to>
                    <xdr:col>2</xdr:col>
                    <xdr:colOff>1714500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J521"/>
  <sheetViews>
    <sheetView showGridLines="0" workbookViewId="0">
      <pane ySplit="9" topLeftCell="A10" activePane="bottomLeft" state="frozen"/>
      <selection pane="bottomLeft" activeCell="N8" sqref="N8"/>
    </sheetView>
  </sheetViews>
  <sheetFormatPr defaultRowHeight="12.75" x14ac:dyDescent="0.2"/>
  <cols>
    <col min="1" max="1" width="17.28515625" customWidth="1"/>
    <col min="4" max="4" width="5.7109375" customWidth="1"/>
    <col min="5" max="5" width="8.28515625" customWidth="1"/>
    <col min="6" max="6" width="7.42578125" customWidth="1"/>
  </cols>
  <sheetData>
    <row r="2" spans="1:10" x14ac:dyDescent="0.2">
      <c r="I2" s="81" t="s">
        <v>96</v>
      </c>
      <c r="J2" s="82"/>
    </row>
    <row r="3" spans="1:10" x14ac:dyDescent="0.2">
      <c r="I3" s="83" t="s">
        <v>97</v>
      </c>
      <c r="J3" s="84"/>
    </row>
    <row r="5" spans="1:10" x14ac:dyDescent="0.2">
      <c r="I5" s="81" t="s">
        <v>94</v>
      </c>
      <c r="J5" s="82"/>
    </row>
    <row r="6" spans="1:10" x14ac:dyDescent="0.2">
      <c r="I6" s="83">
        <v>1E-3</v>
      </c>
      <c r="J6" s="84"/>
    </row>
    <row r="7" spans="1:10" x14ac:dyDescent="0.2">
      <c r="A7" s="79"/>
      <c r="B7" s="79"/>
      <c r="C7" s="79"/>
      <c r="D7" s="79"/>
      <c r="E7" s="79"/>
      <c r="F7" s="79"/>
    </row>
    <row r="8" spans="1:10" x14ac:dyDescent="0.2">
      <c r="A8" s="79"/>
      <c r="B8" s="79"/>
      <c r="C8" s="79"/>
      <c r="D8" s="79"/>
      <c r="E8" s="79"/>
      <c r="F8" s="79"/>
    </row>
    <row r="9" spans="1:10" ht="25.5" x14ac:dyDescent="0.2">
      <c r="A9" s="80" t="s">
        <v>91</v>
      </c>
      <c r="B9" s="78" t="s">
        <v>86</v>
      </c>
      <c r="C9" s="78" t="s">
        <v>87</v>
      </c>
      <c r="D9" s="78" t="s">
        <v>88</v>
      </c>
      <c r="E9" s="78" t="s">
        <v>89</v>
      </c>
      <c r="F9" s="78" t="s">
        <v>90</v>
      </c>
      <c r="G9" s="78" t="s">
        <v>95</v>
      </c>
      <c r="H9" s="78" t="s">
        <v>92</v>
      </c>
      <c r="I9" s="78" t="s">
        <v>93</v>
      </c>
    </row>
    <row r="10" spans="1:10" x14ac:dyDescent="0.2">
      <c r="A10" s="73">
        <f ca="1">B10*PriceMod!$F$15</f>
        <v>0</v>
      </c>
      <c r="B10" s="73">
        <v>0</v>
      </c>
      <c r="C10" s="73">
        <v>1</v>
      </c>
      <c r="D10" s="73">
        <v>5.0000000000000001E-4</v>
      </c>
      <c r="E10" s="73">
        <v>2.3768609999999999</v>
      </c>
      <c r="F10" s="73">
        <v>2.506907</v>
      </c>
      <c r="G10" s="73" t="str">
        <f>IF(AND($C10&gt;0,D10&gt;$I$6),$F10,"")</f>
        <v/>
      </c>
      <c r="H10" s="73" t="str">
        <f>IF(AND($C10=0,E10&gt;$I$6),$F10,"")</f>
        <v/>
      </c>
      <c r="I10" s="73" t="str">
        <f>IF(AND($C10&lt;0,F10&gt;$I$6),$F10,"")</f>
        <v/>
      </c>
    </row>
    <row r="11" spans="1:10" x14ac:dyDescent="0.2">
      <c r="A11" s="73">
        <f ca="1">B11*PriceMod!$F$15</f>
        <v>0</v>
      </c>
      <c r="B11" s="73">
        <v>0</v>
      </c>
      <c r="C11" s="73">
        <v>1</v>
      </c>
      <c r="D11" s="73">
        <v>2E-3</v>
      </c>
      <c r="E11" s="73">
        <v>2.6212580000000001</v>
      </c>
      <c r="F11" s="73">
        <v>2.700917</v>
      </c>
      <c r="G11" s="73">
        <f t="shared" ref="G11:G74" si="0">IF(AND($C11&gt;0,D11&gt;$I$6),$F11,"")</f>
        <v>2.700917</v>
      </c>
      <c r="H11" s="73" t="str">
        <f t="shared" ref="H11:H74" si="1">IF(AND($C11=0,E11&gt;$I$6),$F11,"")</f>
        <v/>
      </c>
      <c r="I11" s="73" t="str">
        <f t="shared" ref="I11:I74" si="2">IF(AND($C11&lt;0,F11&gt;$I$6),$F11,"")</f>
        <v/>
      </c>
    </row>
    <row r="12" spans="1:10" x14ac:dyDescent="0.2">
      <c r="A12" s="73">
        <f ca="1">B12*PriceMod!$F$15</f>
        <v>0</v>
      </c>
      <c r="B12" s="73">
        <v>0</v>
      </c>
      <c r="C12" s="73">
        <v>1</v>
      </c>
      <c r="D12" s="73">
        <v>1E-3</v>
      </c>
      <c r="E12" s="73">
        <v>2.6311689999999999</v>
      </c>
      <c r="F12" s="73">
        <v>2.7453910000000001</v>
      </c>
      <c r="G12" s="73" t="str">
        <f t="shared" si="0"/>
        <v/>
      </c>
      <c r="H12" s="73" t="str">
        <f t="shared" si="1"/>
        <v/>
      </c>
      <c r="I12" s="73" t="str">
        <f t="shared" si="2"/>
        <v/>
      </c>
    </row>
    <row r="13" spans="1:10" x14ac:dyDescent="0.2">
      <c r="A13" s="73">
        <f ca="1">B13*PriceMod!$F$15</f>
        <v>0</v>
      </c>
      <c r="B13" s="73">
        <v>0</v>
      </c>
      <c r="C13" s="73">
        <v>1</v>
      </c>
      <c r="D13" s="73">
        <v>1.55E-2</v>
      </c>
      <c r="E13" s="73">
        <v>2.7057639999999998</v>
      </c>
      <c r="F13" s="73">
        <v>2.7851849999999998</v>
      </c>
      <c r="G13" s="73">
        <f t="shared" si="0"/>
        <v>2.7851849999999998</v>
      </c>
      <c r="H13" s="73" t="str">
        <f t="shared" si="1"/>
        <v/>
      </c>
      <c r="I13" s="73" t="str">
        <f t="shared" si="2"/>
        <v/>
      </c>
    </row>
    <row r="14" spans="1:10" x14ac:dyDescent="0.2">
      <c r="A14" s="73">
        <f ca="1">B14*PriceMod!$F$15</f>
        <v>0</v>
      </c>
      <c r="B14" s="73">
        <v>0</v>
      </c>
      <c r="C14" s="73">
        <v>1</v>
      </c>
      <c r="D14" s="73">
        <v>1.5E-3</v>
      </c>
      <c r="E14" s="73">
        <v>2.718283</v>
      </c>
      <c r="F14" s="73">
        <v>2.8451499999999998</v>
      </c>
      <c r="G14" s="73">
        <f t="shared" si="0"/>
        <v>2.8451499999999998</v>
      </c>
      <c r="H14" s="73" t="str">
        <f t="shared" si="1"/>
        <v/>
      </c>
      <c r="I14" s="73" t="str">
        <f t="shared" si="2"/>
        <v/>
      </c>
    </row>
    <row r="15" spans="1:10" x14ac:dyDescent="0.2">
      <c r="A15" s="73">
        <f ca="1">B15*PriceMod!$F$15</f>
        <v>0</v>
      </c>
      <c r="B15" s="73">
        <v>0</v>
      </c>
      <c r="C15" s="73">
        <v>1</v>
      </c>
      <c r="D15" s="73">
        <v>4.1000000000000002E-2</v>
      </c>
      <c r="E15" s="73">
        <v>2.8227069999999999</v>
      </c>
      <c r="F15" s="73">
        <v>2.8881899999999998</v>
      </c>
      <c r="G15" s="73">
        <f t="shared" si="0"/>
        <v>2.8881899999999998</v>
      </c>
      <c r="H15" s="73" t="str">
        <f t="shared" si="1"/>
        <v/>
      </c>
      <c r="I15" s="73" t="str">
        <f t="shared" si="2"/>
        <v/>
      </c>
    </row>
    <row r="16" spans="1:10" x14ac:dyDescent="0.2">
      <c r="A16" s="73">
        <f ca="1">B16*PriceMod!$F$15</f>
        <v>0</v>
      </c>
      <c r="B16" s="73">
        <v>0</v>
      </c>
      <c r="C16" s="73">
        <v>1</v>
      </c>
      <c r="D16" s="73">
        <v>5.0000000000000001E-4</v>
      </c>
      <c r="E16" s="73">
        <v>2.8351920000000002</v>
      </c>
      <c r="F16" s="73">
        <v>2.956242</v>
      </c>
      <c r="G16" s="73" t="str">
        <f t="shared" si="0"/>
        <v/>
      </c>
      <c r="H16" s="73" t="str">
        <f t="shared" si="1"/>
        <v/>
      </c>
      <c r="I16" s="73" t="str">
        <f t="shared" si="2"/>
        <v/>
      </c>
    </row>
    <row r="17" spans="1:9" x14ac:dyDescent="0.2">
      <c r="A17" s="73">
        <f ca="1">B17*PriceMod!$F$15</f>
        <v>0</v>
      </c>
      <c r="B17" s="73">
        <v>0</v>
      </c>
      <c r="C17" s="73">
        <v>1</v>
      </c>
      <c r="D17" s="73">
        <v>5.0000000000000001E-4</v>
      </c>
      <c r="E17" s="73">
        <v>2.8805640000000001</v>
      </c>
      <c r="F17" s="73">
        <v>2.867613</v>
      </c>
      <c r="G17" s="73" t="str">
        <f t="shared" si="0"/>
        <v/>
      </c>
      <c r="H17" s="73" t="str">
        <f t="shared" si="1"/>
        <v/>
      </c>
      <c r="I17" s="73" t="str">
        <f t="shared" si="2"/>
        <v/>
      </c>
    </row>
    <row r="18" spans="1:9" x14ac:dyDescent="0.2">
      <c r="A18" s="73">
        <f ca="1">B18*PriceMod!$F$15</f>
        <v>0</v>
      </c>
      <c r="B18" s="73">
        <v>0</v>
      </c>
      <c r="C18" s="73">
        <v>0</v>
      </c>
      <c r="D18" s="73">
        <v>0.1095</v>
      </c>
      <c r="E18" s="73">
        <v>2.9465859999999999</v>
      </c>
      <c r="F18" s="73">
        <v>2.9984139999999999</v>
      </c>
      <c r="G18" s="73" t="str">
        <f t="shared" si="0"/>
        <v/>
      </c>
      <c r="H18" s="73">
        <f t="shared" si="1"/>
        <v>2.9984139999999999</v>
      </c>
      <c r="I18" s="73" t="str">
        <f t="shared" si="2"/>
        <v/>
      </c>
    </row>
    <row r="19" spans="1:9" x14ac:dyDescent="0.2">
      <c r="A19" s="73">
        <f ca="1">B19*PriceMod!$F$15</f>
        <v>0</v>
      </c>
      <c r="B19" s="73">
        <v>0</v>
      </c>
      <c r="C19" s="73">
        <v>1</v>
      </c>
      <c r="D19" s="73">
        <v>1E-3</v>
      </c>
      <c r="E19" s="73">
        <v>2.9364789999999998</v>
      </c>
      <c r="F19" s="73">
        <v>3.0626159999999998</v>
      </c>
      <c r="G19" s="73" t="str">
        <f t="shared" si="0"/>
        <v/>
      </c>
      <c r="H19" s="73" t="str">
        <f t="shared" si="1"/>
        <v/>
      </c>
      <c r="I19" s="73" t="str">
        <f t="shared" si="2"/>
        <v/>
      </c>
    </row>
    <row r="20" spans="1:9" x14ac:dyDescent="0.2">
      <c r="A20" s="73">
        <f ca="1">B20*PriceMod!$F$15</f>
        <v>0</v>
      </c>
      <c r="B20" s="73">
        <v>0</v>
      </c>
      <c r="C20" s="73">
        <v>0</v>
      </c>
      <c r="D20" s="73">
        <v>1.35E-2</v>
      </c>
      <c r="E20" s="73">
        <v>3.0812919999999999</v>
      </c>
      <c r="F20" s="73">
        <v>3.0703269999999998</v>
      </c>
      <c r="G20" s="73" t="str">
        <f t="shared" si="0"/>
        <v/>
      </c>
      <c r="H20" s="73">
        <f t="shared" si="1"/>
        <v>3.0703269999999998</v>
      </c>
      <c r="I20" s="73" t="str">
        <f t="shared" si="2"/>
        <v/>
      </c>
    </row>
    <row r="21" spans="1:9" x14ac:dyDescent="0.2">
      <c r="A21" s="73">
        <f ca="1">B21*PriceMod!$F$15</f>
        <v>0</v>
      </c>
      <c r="B21" s="73">
        <v>0</v>
      </c>
      <c r="C21" s="73">
        <v>0</v>
      </c>
      <c r="D21" s="73">
        <v>0.19650000000000001</v>
      </c>
      <c r="E21" s="73">
        <v>3.06915</v>
      </c>
      <c r="F21" s="73">
        <v>3.1122049999999999</v>
      </c>
      <c r="G21" s="73" t="str">
        <f t="shared" si="0"/>
        <v/>
      </c>
      <c r="H21" s="73">
        <f t="shared" si="1"/>
        <v>3.1122049999999999</v>
      </c>
      <c r="I21" s="73" t="str">
        <f t="shared" si="2"/>
        <v/>
      </c>
    </row>
    <row r="22" spans="1:9" x14ac:dyDescent="0.2">
      <c r="A22" s="73">
        <f ca="1">B22*PriceMod!$F$15</f>
        <v>0</v>
      </c>
      <c r="B22" s="73">
        <v>0</v>
      </c>
      <c r="C22" s="73">
        <v>0</v>
      </c>
      <c r="D22" s="73">
        <v>3.7499999999999999E-2</v>
      </c>
      <c r="E22" s="73">
        <v>3.213597</v>
      </c>
      <c r="F22" s="73">
        <v>3.2016610000000001</v>
      </c>
      <c r="G22" s="73" t="str">
        <f t="shared" si="0"/>
        <v/>
      </c>
      <c r="H22" s="73">
        <f t="shared" si="1"/>
        <v>3.2016610000000001</v>
      </c>
      <c r="I22" s="73" t="str">
        <f t="shared" si="2"/>
        <v/>
      </c>
    </row>
    <row r="23" spans="1:9" x14ac:dyDescent="0.2">
      <c r="A23" s="73">
        <f ca="1">B23*PriceMod!$F$15</f>
        <v>0</v>
      </c>
      <c r="B23" s="73">
        <v>0</v>
      </c>
      <c r="C23" s="73">
        <v>0</v>
      </c>
      <c r="D23" s="73">
        <v>0.20150000000000001</v>
      </c>
      <c r="E23" s="73">
        <v>3.1959819999999999</v>
      </c>
      <c r="F23" s="73">
        <v>3.23007</v>
      </c>
      <c r="G23" s="73" t="str">
        <f t="shared" si="0"/>
        <v/>
      </c>
      <c r="H23" s="73">
        <f t="shared" si="1"/>
        <v>3.23007</v>
      </c>
      <c r="I23" s="73" t="str">
        <f t="shared" si="2"/>
        <v/>
      </c>
    </row>
    <row r="24" spans="1:9" x14ac:dyDescent="0.2">
      <c r="A24" s="73">
        <f ca="1">B24*PriceMod!$F$15</f>
        <v>0</v>
      </c>
      <c r="B24" s="73">
        <v>0</v>
      </c>
      <c r="C24" s="73">
        <v>0</v>
      </c>
      <c r="D24" s="73">
        <v>7.7499999999999999E-2</v>
      </c>
      <c r="E24" s="73">
        <v>3.3406639999999999</v>
      </c>
      <c r="F24" s="73">
        <v>3.323194</v>
      </c>
      <c r="G24" s="73" t="str">
        <f t="shared" si="0"/>
        <v/>
      </c>
      <c r="H24" s="73">
        <f t="shared" si="1"/>
        <v>3.323194</v>
      </c>
      <c r="I24" s="73" t="str">
        <f t="shared" si="2"/>
        <v/>
      </c>
    </row>
    <row r="25" spans="1:9" x14ac:dyDescent="0.2">
      <c r="A25" s="73">
        <f ca="1">B25*PriceMod!$F$15</f>
        <v>0</v>
      </c>
      <c r="B25" s="73">
        <v>0</v>
      </c>
      <c r="C25" s="73">
        <v>0</v>
      </c>
      <c r="D25" s="73">
        <v>0.1305</v>
      </c>
      <c r="E25" s="73">
        <v>3.3271199999999999</v>
      </c>
      <c r="F25" s="73">
        <v>3.3539430000000001</v>
      </c>
      <c r="G25" s="73" t="str">
        <f t="shared" si="0"/>
        <v/>
      </c>
      <c r="H25" s="73">
        <f t="shared" si="1"/>
        <v>3.3539430000000001</v>
      </c>
      <c r="I25" s="73" t="str">
        <f t="shared" si="2"/>
        <v/>
      </c>
    </row>
    <row r="26" spans="1:9" x14ac:dyDescent="0.2">
      <c r="A26" s="73">
        <f ca="1">B26*PriceMod!$F$15</f>
        <v>0</v>
      </c>
      <c r="B26" s="73">
        <v>0</v>
      </c>
      <c r="C26" s="73">
        <v>0</v>
      </c>
      <c r="D26" s="73">
        <v>7.4499999999999997E-2</v>
      </c>
      <c r="E26" s="73">
        <v>3.4759769999999999</v>
      </c>
      <c r="F26" s="73">
        <v>3.4480490000000001</v>
      </c>
      <c r="G26" s="73" t="str">
        <f t="shared" si="0"/>
        <v/>
      </c>
      <c r="H26" s="73">
        <f t="shared" si="1"/>
        <v>3.4480490000000001</v>
      </c>
      <c r="I26" s="73" t="str">
        <f t="shared" si="2"/>
        <v/>
      </c>
    </row>
    <row r="27" spans="1:9" x14ac:dyDescent="0.2">
      <c r="A27" s="73">
        <f ca="1">B27*PriceMod!$F$15</f>
        <v>0</v>
      </c>
      <c r="B27" s="73">
        <v>0</v>
      </c>
      <c r="C27" s="73">
        <v>0</v>
      </c>
      <c r="D27" s="73">
        <v>4.2999999999999997E-2</v>
      </c>
      <c r="E27" s="73">
        <v>3.4666649999999999</v>
      </c>
      <c r="F27" s="73">
        <v>3.4887890000000001</v>
      </c>
      <c r="G27" s="73" t="str">
        <f t="shared" si="0"/>
        <v/>
      </c>
      <c r="H27" s="73">
        <f t="shared" si="1"/>
        <v>3.4887890000000001</v>
      </c>
      <c r="I27" s="73" t="str">
        <f t="shared" si="2"/>
        <v/>
      </c>
    </row>
    <row r="28" spans="1:9" x14ac:dyDescent="0.2">
      <c r="A28" s="73">
        <f ca="1">B28*PriceMod!$F$15</f>
        <v>0</v>
      </c>
      <c r="B28" s="73">
        <v>0</v>
      </c>
      <c r="C28" s="73">
        <v>0</v>
      </c>
      <c r="D28" s="73">
        <v>3.1E-2</v>
      </c>
      <c r="E28" s="73">
        <v>3.6227369999999999</v>
      </c>
      <c r="F28" s="73">
        <v>3.5870150000000001</v>
      </c>
      <c r="G28" s="73" t="str">
        <f t="shared" si="0"/>
        <v/>
      </c>
      <c r="H28" s="73">
        <f t="shared" si="1"/>
        <v>3.5870150000000001</v>
      </c>
      <c r="I28" s="73" t="str">
        <f t="shared" si="2"/>
        <v/>
      </c>
    </row>
    <row r="29" spans="1:9" x14ac:dyDescent="0.2">
      <c r="A29" s="73">
        <f ca="1">B29*PriceMod!$F$15</f>
        <v>0</v>
      </c>
      <c r="B29" s="73">
        <v>0</v>
      </c>
      <c r="C29" s="73">
        <v>0</v>
      </c>
      <c r="D29" s="73">
        <v>8.9999999999999993E-3</v>
      </c>
      <c r="E29" s="73">
        <v>3.6145260000000001</v>
      </c>
      <c r="F29" s="73">
        <v>3.634611</v>
      </c>
      <c r="G29" s="73" t="str">
        <f t="shared" si="0"/>
        <v/>
      </c>
      <c r="H29" s="73">
        <f t="shared" si="1"/>
        <v>3.634611</v>
      </c>
      <c r="I29" s="73" t="str">
        <f t="shared" si="2"/>
        <v/>
      </c>
    </row>
    <row r="30" spans="1:9" x14ac:dyDescent="0.2">
      <c r="A30" s="73">
        <f ca="1">B30*PriceMod!$F$15</f>
        <v>0</v>
      </c>
      <c r="B30" s="73">
        <v>0</v>
      </c>
      <c r="C30" s="73">
        <v>0</v>
      </c>
      <c r="D30" s="73">
        <v>1.15E-2</v>
      </c>
      <c r="E30" s="73">
        <v>3.7673420000000002</v>
      </c>
      <c r="F30" s="73">
        <v>3.7242459999999999</v>
      </c>
      <c r="G30" s="73" t="str">
        <f t="shared" si="0"/>
        <v/>
      </c>
      <c r="H30" s="73">
        <f t="shared" si="1"/>
        <v>3.7242459999999999</v>
      </c>
      <c r="I30" s="73" t="str">
        <f t="shared" si="2"/>
        <v/>
      </c>
    </row>
    <row r="31" spans="1:9" x14ac:dyDescent="0.2">
      <c r="A31" s="73">
        <f ca="1">B31*PriceMod!$F$15</f>
        <v>0</v>
      </c>
      <c r="B31" s="73">
        <v>0</v>
      </c>
      <c r="C31" s="73">
        <v>0</v>
      </c>
      <c r="D31" s="73">
        <v>5.0000000000000001E-4</v>
      </c>
      <c r="E31" s="73">
        <v>3.735363</v>
      </c>
      <c r="F31" s="73">
        <v>3.7398319999999998</v>
      </c>
      <c r="G31" s="73" t="str">
        <f t="shared" si="0"/>
        <v/>
      </c>
      <c r="H31" s="73">
        <f t="shared" si="1"/>
        <v>3.7398319999999998</v>
      </c>
      <c r="I31" s="73" t="str">
        <f t="shared" si="2"/>
        <v/>
      </c>
    </row>
    <row r="32" spans="1:9" x14ac:dyDescent="0.2">
      <c r="A32" s="73">
        <f ca="1">B32*PriceMod!$F$15</f>
        <v>0</v>
      </c>
      <c r="B32" s="73">
        <v>0</v>
      </c>
      <c r="C32" s="73">
        <v>0</v>
      </c>
      <c r="D32" s="73">
        <v>5.0000000000000001E-4</v>
      </c>
      <c r="E32" s="73">
        <v>3.907546</v>
      </c>
      <c r="F32" s="73">
        <v>3.854517</v>
      </c>
      <c r="G32" s="73" t="str">
        <f t="shared" si="0"/>
        <v/>
      </c>
      <c r="H32" s="73">
        <f t="shared" si="1"/>
        <v>3.854517</v>
      </c>
      <c r="I32" s="73" t="str">
        <f t="shared" si="2"/>
        <v/>
      </c>
    </row>
    <row r="33" spans="1:9" x14ac:dyDescent="0.2">
      <c r="A33" s="73">
        <f ca="1">B33*PriceMod!$F$15</f>
        <v>0.2</v>
      </c>
      <c r="B33" s="73">
        <v>1</v>
      </c>
      <c r="C33" s="73">
        <v>1</v>
      </c>
      <c r="D33" s="73">
        <v>5.0000000000000001E-4</v>
      </c>
      <c r="E33" s="73">
        <v>2.3768609999999999</v>
      </c>
      <c r="F33" s="73">
        <v>2.506907</v>
      </c>
      <c r="G33" s="73" t="str">
        <f t="shared" si="0"/>
        <v/>
      </c>
      <c r="H33" s="73" t="str">
        <f t="shared" si="1"/>
        <v/>
      </c>
      <c r="I33" s="73" t="str">
        <f t="shared" si="2"/>
        <v/>
      </c>
    </row>
    <row r="34" spans="1:9" x14ac:dyDescent="0.2">
      <c r="A34" s="73">
        <f ca="1">B34*PriceMod!$F$15</f>
        <v>0.2</v>
      </c>
      <c r="B34" s="73">
        <v>1</v>
      </c>
      <c r="C34" s="73">
        <v>1</v>
      </c>
      <c r="D34" s="73">
        <v>2E-3</v>
      </c>
      <c r="E34" s="73">
        <v>2.6212580000000001</v>
      </c>
      <c r="F34" s="73">
        <v>2.700917</v>
      </c>
      <c r="G34" s="73">
        <f t="shared" si="0"/>
        <v>2.700917</v>
      </c>
      <c r="H34" s="73" t="str">
        <f t="shared" si="1"/>
        <v/>
      </c>
      <c r="I34" s="73" t="str">
        <f t="shared" si="2"/>
        <v/>
      </c>
    </row>
    <row r="35" spans="1:9" x14ac:dyDescent="0.2">
      <c r="A35" s="73">
        <f ca="1">B35*PriceMod!$F$15</f>
        <v>0.2</v>
      </c>
      <c r="B35" s="73">
        <v>1</v>
      </c>
      <c r="C35" s="73">
        <v>1</v>
      </c>
      <c r="D35" s="73">
        <v>1E-3</v>
      </c>
      <c r="E35" s="73">
        <v>2.6311689999999999</v>
      </c>
      <c r="F35" s="73">
        <v>2.7453910000000001</v>
      </c>
      <c r="G35" s="73" t="str">
        <f t="shared" si="0"/>
        <v/>
      </c>
      <c r="H35" s="73" t="str">
        <f t="shared" si="1"/>
        <v/>
      </c>
      <c r="I35" s="73" t="str">
        <f t="shared" si="2"/>
        <v/>
      </c>
    </row>
    <row r="36" spans="1:9" x14ac:dyDescent="0.2">
      <c r="A36" s="73">
        <f ca="1">B36*PriceMod!$F$15</f>
        <v>0.2</v>
      </c>
      <c r="B36" s="73">
        <v>1</v>
      </c>
      <c r="C36" s="73">
        <v>1</v>
      </c>
      <c r="D36" s="73">
        <v>1.55E-2</v>
      </c>
      <c r="E36" s="73">
        <v>2.7057639999999998</v>
      </c>
      <c r="F36" s="73">
        <v>2.7851849999999998</v>
      </c>
      <c r="G36" s="73">
        <f t="shared" si="0"/>
        <v>2.7851849999999998</v>
      </c>
      <c r="H36" s="73" t="str">
        <f t="shared" si="1"/>
        <v/>
      </c>
      <c r="I36" s="73" t="str">
        <f t="shared" si="2"/>
        <v/>
      </c>
    </row>
    <row r="37" spans="1:9" x14ac:dyDescent="0.2">
      <c r="A37" s="73">
        <f ca="1">B37*PriceMod!$F$15</f>
        <v>0.2</v>
      </c>
      <c r="B37" s="73">
        <v>1</v>
      </c>
      <c r="C37" s="73">
        <v>1</v>
      </c>
      <c r="D37" s="73">
        <v>1.5E-3</v>
      </c>
      <c r="E37" s="73">
        <v>2.718283</v>
      </c>
      <c r="F37" s="73">
        <v>2.8451499999999998</v>
      </c>
      <c r="G37" s="73">
        <f t="shared" si="0"/>
        <v>2.8451499999999998</v>
      </c>
      <c r="H37" s="73" t="str">
        <f t="shared" si="1"/>
        <v/>
      </c>
      <c r="I37" s="73" t="str">
        <f t="shared" si="2"/>
        <v/>
      </c>
    </row>
    <row r="38" spans="1:9" x14ac:dyDescent="0.2">
      <c r="A38" s="73">
        <f ca="1">B38*PriceMod!$F$15</f>
        <v>0.2</v>
      </c>
      <c r="B38" s="73">
        <v>1</v>
      </c>
      <c r="C38" s="73">
        <v>1</v>
      </c>
      <c r="D38" s="73">
        <v>4.1000000000000002E-2</v>
      </c>
      <c r="E38" s="73">
        <v>2.8227069999999999</v>
      </c>
      <c r="F38" s="73">
        <v>2.8881899999999998</v>
      </c>
      <c r="G38" s="73">
        <f t="shared" si="0"/>
        <v>2.8881899999999998</v>
      </c>
      <c r="H38" s="73" t="str">
        <f t="shared" si="1"/>
        <v/>
      </c>
      <c r="I38" s="73" t="str">
        <f t="shared" si="2"/>
        <v/>
      </c>
    </row>
    <row r="39" spans="1:9" x14ac:dyDescent="0.2">
      <c r="A39" s="73">
        <f ca="1">B39*PriceMod!$F$15</f>
        <v>0.2</v>
      </c>
      <c r="B39" s="73">
        <v>1</v>
      </c>
      <c r="C39" s="73">
        <v>1</v>
      </c>
      <c r="D39" s="73">
        <v>5.0000000000000001E-4</v>
      </c>
      <c r="E39" s="73">
        <v>2.8351920000000002</v>
      </c>
      <c r="F39" s="73">
        <v>2.956242</v>
      </c>
      <c r="G39" s="73" t="str">
        <f t="shared" si="0"/>
        <v/>
      </c>
      <c r="H39" s="73" t="str">
        <f t="shared" si="1"/>
        <v/>
      </c>
      <c r="I39" s="73" t="str">
        <f t="shared" si="2"/>
        <v/>
      </c>
    </row>
    <row r="40" spans="1:9" x14ac:dyDescent="0.2">
      <c r="A40" s="73">
        <f ca="1">B40*PriceMod!$F$15</f>
        <v>0.2</v>
      </c>
      <c r="B40" s="73">
        <v>1</v>
      </c>
      <c r="C40" s="73">
        <v>1</v>
      </c>
      <c r="D40" s="73">
        <v>5.0000000000000001E-4</v>
      </c>
      <c r="E40" s="73">
        <v>2.8805640000000001</v>
      </c>
      <c r="F40" s="73">
        <v>2.867613</v>
      </c>
      <c r="G40" s="73" t="str">
        <f t="shared" si="0"/>
        <v/>
      </c>
      <c r="H40" s="73" t="str">
        <f t="shared" si="1"/>
        <v/>
      </c>
      <c r="I40" s="73" t="str">
        <f t="shared" si="2"/>
        <v/>
      </c>
    </row>
    <row r="41" spans="1:9" x14ac:dyDescent="0.2">
      <c r="A41" s="73">
        <f ca="1">B41*PriceMod!$F$15</f>
        <v>0.2</v>
      </c>
      <c r="B41" s="73">
        <v>1</v>
      </c>
      <c r="C41" s="73">
        <v>0</v>
      </c>
      <c r="D41" s="73">
        <v>0.1095</v>
      </c>
      <c r="E41" s="73">
        <v>2.9465859999999999</v>
      </c>
      <c r="F41" s="73">
        <v>2.9984139999999999</v>
      </c>
      <c r="G41" s="73" t="str">
        <f t="shared" si="0"/>
        <v/>
      </c>
      <c r="H41" s="73">
        <f t="shared" si="1"/>
        <v>2.9984139999999999</v>
      </c>
      <c r="I41" s="73" t="str">
        <f t="shared" si="2"/>
        <v/>
      </c>
    </row>
    <row r="42" spans="1:9" x14ac:dyDescent="0.2">
      <c r="A42" s="73">
        <f ca="1">B42*PriceMod!$F$15</f>
        <v>0.2</v>
      </c>
      <c r="B42" s="73">
        <v>1</v>
      </c>
      <c r="C42" s="73">
        <v>1</v>
      </c>
      <c r="D42" s="73">
        <v>1E-3</v>
      </c>
      <c r="E42" s="73">
        <v>2.9364789999999998</v>
      </c>
      <c r="F42" s="73">
        <v>3.0626159999999998</v>
      </c>
      <c r="G42" s="73" t="str">
        <f t="shared" si="0"/>
        <v/>
      </c>
      <c r="H42" s="73" t="str">
        <f t="shared" si="1"/>
        <v/>
      </c>
      <c r="I42" s="73" t="str">
        <f t="shared" si="2"/>
        <v/>
      </c>
    </row>
    <row r="43" spans="1:9" x14ac:dyDescent="0.2">
      <c r="A43" s="73">
        <f ca="1">B43*PriceMod!$F$15</f>
        <v>0.2</v>
      </c>
      <c r="B43" s="73">
        <v>1</v>
      </c>
      <c r="C43" s="73">
        <v>0</v>
      </c>
      <c r="D43" s="73">
        <v>1.35E-2</v>
      </c>
      <c r="E43" s="73">
        <v>3.0812919999999999</v>
      </c>
      <c r="F43" s="73">
        <v>3.0703269999999998</v>
      </c>
      <c r="G43" s="73" t="str">
        <f t="shared" si="0"/>
        <v/>
      </c>
      <c r="H43" s="73">
        <f t="shared" si="1"/>
        <v>3.0703269999999998</v>
      </c>
      <c r="I43" s="73" t="str">
        <f t="shared" si="2"/>
        <v/>
      </c>
    </row>
    <row r="44" spans="1:9" x14ac:dyDescent="0.2">
      <c r="A44" s="73">
        <f ca="1">B44*PriceMod!$F$15</f>
        <v>0.2</v>
      </c>
      <c r="B44" s="73">
        <v>1</v>
      </c>
      <c r="C44" s="73">
        <v>0</v>
      </c>
      <c r="D44" s="73">
        <v>0.19650000000000001</v>
      </c>
      <c r="E44" s="73">
        <v>3.06915</v>
      </c>
      <c r="F44" s="73">
        <v>3.1122049999999999</v>
      </c>
      <c r="G44" s="73" t="str">
        <f t="shared" si="0"/>
        <v/>
      </c>
      <c r="H44" s="73">
        <f t="shared" si="1"/>
        <v>3.1122049999999999</v>
      </c>
      <c r="I44" s="73" t="str">
        <f t="shared" si="2"/>
        <v/>
      </c>
    </row>
    <row r="45" spans="1:9" x14ac:dyDescent="0.2">
      <c r="A45" s="73">
        <f ca="1">B45*PriceMod!$F$15</f>
        <v>0.2</v>
      </c>
      <c r="B45" s="73">
        <v>1</v>
      </c>
      <c r="C45" s="73">
        <v>0</v>
      </c>
      <c r="D45" s="73">
        <v>3.7499999999999999E-2</v>
      </c>
      <c r="E45" s="73">
        <v>3.213597</v>
      </c>
      <c r="F45" s="73">
        <v>3.2016610000000001</v>
      </c>
      <c r="G45" s="73" t="str">
        <f t="shared" si="0"/>
        <v/>
      </c>
      <c r="H45" s="73">
        <f t="shared" si="1"/>
        <v>3.2016610000000001</v>
      </c>
      <c r="I45" s="73" t="str">
        <f t="shared" si="2"/>
        <v/>
      </c>
    </row>
    <row r="46" spans="1:9" x14ac:dyDescent="0.2">
      <c r="A46" s="73">
        <f ca="1">B46*PriceMod!$F$15</f>
        <v>0.2</v>
      </c>
      <c r="B46" s="73">
        <v>1</v>
      </c>
      <c r="C46" s="73">
        <v>0</v>
      </c>
      <c r="D46" s="73">
        <v>0.20150000000000001</v>
      </c>
      <c r="E46" s="73">
        <v>3.1959819999999999</v>
      </c>
      <c r="F46" s="73">
        <v>3.23007</v>
      </c>
      <c r="G46" s="73" t="str">
        <f t="shared" si="0"/>
        <v/>
      </c>
      <c r="H46" s="73">
        <f t="shared" si="1"/>
        <v>3.23007</v>
      </c>
      <c r="I46" s="73" t="str">
        <f t="shared" si="2"/>
        <v/>
      </c>
    </row>
    <row r="47" spans="1:9" x14ac:dyDescent="0.2">
      <c r="A47" s="73">
        <f ca="1">B47*PriceMod!$F$15</f>
        <v>0.2</v>
      </c>
      <c r="B47" s="73">
        <v>1</v>
      </c>
      <c r="C47" s="73">
        <v>0</v>
      </c>
      <c r="D47" s="73">
        <v>7.7499999999999999E-2</v>
      </c>
      <c r="E47" s="73">
        <v>3.3406639999999999</v>
      </c>
      <c r="F47" s="73">
        <v>3.323194</v>
      </c>
      <c r="G47" s="73" t="str">
        <f t="shared" si="0"/>
        <v/>
      </c>
      <c r="H47" s="73">
        <f t="shared" si="1"/>
        <v>3.323194</v>
      </c>
      <c r="I47" s="73" t="str">
        <f t="shared" si="2"/>
        <v/>
      </c>
    </row>
    <row r="48" spans="1:9" x14ac:dyDescent="0.2">
      <c r="A48" s="73">
        <f ca="1">B48*PriceMod!$F$15</f>
        <v>0.2</v>
      </c>
      <c r="B48" s="73">
        <v>1</v>
      </c>
      <c r="C48" s="73">
        <v>0</v>
      </c>
      <c r="D48" s="73">
        <v>0.1305</v>
      </c>
      <c r="E48" s="73">
        <v>3.3271199999999999</v>
      </c>
      <c r="F48" s="73">
        <v>3.3539430000000001</v>
      </c>
      <c r="G48" s="73" t="str">
        <f t="shared" si="0"/>
        <v/>
      </c>
      <c r="H48" s="73">
        <f t="shared" si="1"/>
        <v>3.3539430000000001</v>
      </c>
      <c r="I48" s="73" t="str">
        <f t="shared" si="2"/>
        <v/>
      </c>
    </row>
    <row r="49" spans="1:9" x14ac:dyDescent="0.2">
      <c r="A49" s="73">
        <f ca="1">B49*PriceMod!$F$15</f>
        <v>0.2</v>
      </c>
      <c r="B49" s="73">
        <v>1</v>
      </c>
      <c r="C49" s="73">
        <v>0</v>
      </c>
      <c r="D49" s="73">
        <v>7.4499999999999997E-2</v>
      </c>
      <c r="E49" s="73">
        <v>3.4759769999999999</v>
      </c>
      <c r="F49" s="73">
        <v>3.4480490000000001</v>
      </c>
      <c r="G49" s="73" t="str">
        <f t="shared" si="0"/>
        <v/>
      </c>
      <c r="H49" s="73">
        <f t="shared" si="1"/>
        <v>3.4480490000000001</v>
      </c>
      <c r="I49" s="73" t="str">
        <f t="shared" si="2"/>
        <v/>
      </c>
    </row>
    <row r="50" spans="1:9" x14ac:dyDescent="0.2">
      <c r="A50" s="73">
        <f ca="1">B50*PriceMod!$F$15</f>
        <v>0.2</v>
      </c>
      <c r="B50" s="73">
        <v>1</v>
      </c>
      <c r="C50" s="73">
        <v>0</v>
      </c>
      <c r="D50" s="73">
        <v>4.2999999999999997E-2</v>
      </c>
      <c r="E50" s="73">
        <v>3.4666649999999999</v>
      </c>
      <c r="F50" s="73">
        <v>3.4887890000000001</v>
      </c>
      <c r="G50" s="73" t="str">
        <f t="shared" si="0"/>
        <v/>
      </c>
      <c r="H50" s="73">
        <f t="shared" si="1"/>
        <v>3.4887890000000001</v>
      </c>
      <c r="I50" s="73" t="str">
        <f t="shared" si="2"/>
        <v/>
      </c>
    </row>
    <row r="51" spans="1:9" x14ac:dyDescent="0.2">
      <c r="A51" s="73">
        <f ca="1">B51*PriceMod!$F$15</f>
        <v>0.2</v>
      </c>
      <c r="B51" s="73">
        <v>1</v>
      </c>
      <c r="C51" s="73">
        <v>0</v>
      </c>
      <c r="D51" s="73">
        <v>3.1E-2</v>
      </c>
      <c r="E51" s="73">
        <v>3.6227369999999999</v>
      </c>
      <c r="F51" s="73">
        <v>3.5870150000000001</v>
      </c>
      <c r="G51" s="73" t="str">
        <f t="shared" si="0"/>
        <v/>
      </c>
      <c r="H51" s="73">
        <f t="shared" si="1"/>
        <v>3.5870150000000001</v>
      </c>
      <c r="I51" s="73" t="str">
        <f t="shared" si="2"/>
        <v/>
      </c>
    </row>
    <row r="52" spans="1:9" x14ac:dyDescent="0.2">
      <c r="A52" s="73">
        <f ca="1">B52*PriceMod!$F$15</f>
        <v>0.2</v>
      </c>
      <c r="B52" s="73">
        <v>1</v>
      </c>
      <c r="C52" s="73">
        <v>0</v>
      </c>
      <c r="D52" s="73">
        <v>8.9999999999999993E-3</v>
      </c>
      <c r="E52" s="73">
        <v>3.6145260000000001</v>
      </c>
      <c r="F52" s="73">
        <v>3.634611</v>
      </c>
      <c r="G52" s="73" t="str">
        <f t="shared" si="0"/>
        <v/>
      </c>
      <c r="H52" s="73">
        <f t="shared" si="1"/>
        <v>3.634611</v>
      </c>
      <c r="I52" s="73" t="str">
        <f t="shared" si="2"/>
        <v/>
      </c>
    </row>
    <row r="53" spans="1:9" x14ac:dyDescent="0.2">
      <c r="A53" s="73">
        <f ca="1">B53*PriceMod!$F$15</f>
        <v>0.2</v>
      </c>
      <c r="B53" s="73">
        <v>1</v>
      </c>
      <c r="C53" s="73">
        <v>0</v>
      </c>
      <c r="D53" s="73">
        <v>1.15E-2</v>
      </c>
      <c r="E53" s="73">
        <v>3.7673420000000002</v>
      </c>
      <c r="F53" s="73">
        <v>3.7242459999999999</v>
      </c>
      <c r="G53" s="73" t="str">
        <f t="shared" si="0"/>
        <v/>
      </c>
      <c r="H53" s="73">
        <f t="shared" si="1"/>
        <v>3.7242459999999999</v>
      </c>
      <c r="I53" s="73" t="str">
        <f t="shared" si="2"/>
        <v/>
      </c>
    </row>
    <row r="54" spans="1:9" x14ac:dyDescent="0.2">
      <c r="A54" s="73">
        <f ca="1">B54*PriceMod!$F$15</f>
        <v>0.2</v>
      </c>
      <c r="B54" s="73">
        <v>1</v>
      </c>
      <c r="C54" s="73">
        <v>-1</v>
      </c>
      <c r="D54" s="73">
        <v>5.0000000000000001E-4</v>
      </c>
      <c r="E54" s="73">
        <v>3.735363</v>
      </c>
      <c r="F54" s="73">
        <v>3.7398319999999998</v>
      </c>
      <c r="G54" s="73" t="str">
        <f t="shared" si="0"/>
        <v/>
      </c>
      <c r="H54" s="73" t="str">
        <f t="shared" si="1"/>
        <v/>
      </c>
      <c r="I54" s="73">
        <f t="shared" si="2"/>
        <v>3.7398319999999998</v>
      </c>
    </row>
    <row r="55" spans="1:9" x14ac:dyDescent="0.2">
      <c r="A55" s="73">
        <f ca="1">B55*PriceMod!$F$15</f>
        <v>0.2</v>
      </c>
      <c r="B55" s="73">
        <v>1</v>
      </c>
      <c r="C55" s="73">
        <v>-1</v>
      </c>
      <c r="D55" s="73">
        <v>5.0000000000000001E-4</v>
      </c>
      <c r="E55" s="73">
        <v>3.907546</v>
      </c>
      <c r="F55" s="73">
        <v>3.854517</v>
      </c>
      <c r="G55" s="73" t="str">
        <f t="shared" si="0"/>
        <v/>
      </c>
      <c r="H55" s="73" t="str">
        <f t="shared" si="1"/>
        <v/>
      </c>
      <c r="I55" s="73">
        <f t="shared" si="2"/>
        <v>3.854517</v>
      </c>
    </row>
    <row r="56" spans="1:9" x14ac:dyDescent="0.2">
      <c r="A56" s="73">
        <f ca="1">B56*PriceMod!$F$15</f>
        <v>0.4</v>
      </c>
      <c r="B56" s="73">
        <v>2</v>
      </c>
      <c r="C56" s="73">
        <v>1</v>
      </c>
      <c r="D56" s="73">
        <v>5.0000000000000001E-4</v>
      </c>
      <c r="E56" s="73">
        <v>2.3768609999999999</v>
      </c>
      <c r="F56" s="73">
        <v>2.506907</v>
      </c>
      <c r="G56" s="73" t="str">
        <f t="shared" si="0"/>
        <v/>
      </c>
      <c r="H56" s="73" t="str">
        <f t="shared" si="1"/>
        <v/>
      </c>
      <c r="I56" s="73" t="str">
        <f t="shared" si="2"/>
        <v/>
      </c>
    </row>
    <row r="57" spans="1:9" x14ac:dyDescent="0.2">
      <c r="A57" s="73">
        <f ca="1">B57*PriceMod!$F$15</f>
        <v>0.4</v>
      </c>
      <c r="B57" s="73">
        <v>2</v>
      </c>
      <c r="C57" s="73">
        <v>1</v>
      </c>
      <c r="D57" s="73">
        <v>2E-3</v>
      </c>
      <c r="E57" s="73">
        <v>2.6212580000000001</v>
      </c>
      <c r="F57" s="73">
        <v>2.700917</v>
      </c>
      <c r="G57" s="73">
        <f t="shared" si="0"/>
        <v>2.700917</v>
      </c>
      <c r="H57" s="73" t="str">
        <f t="shared" si="1"/>
        <v/>
      </c>
      <c r="I57" s="73" t="str">
        <f t="shared" si="2"/>
        <v/>
      </c>
    </row>
    <row r="58" spans="1:9" x14ac:dyDescent="0.2">
      <c r="A58" s="73">
        <f ca="1">B58*PriceMod!$F$15</f>
        <v>0.4</v>
      </c>
      <c r="B58" s="73">
        <v>2</v>
      </c>
      <c r="C58" s="73">
        <v>1</v>
      </c>
      <c r="D58" s="73">
        <v>1E-3</v>
      </c>
      <c r="E58" s="73">
        <v>2.6311689999999999</v>
      </c>
      <c r="F58" s="73">
        <v>2.7453910000000001</v>
      </c>
      <c r="G58" s="73" t="str">
        <f t="shared" si="0"/>
        <v/>
      </c>
      <c r="H58" s="73" t="str">
        <f t="shared" si="1"/>
        <v/>
      </c>
      <c r="I58" s="73" t="str">
        <f t="shared" si="2"/>
        <v/>
      </c>
    </row>
    <row r="59" spans="1:9" x14ac:dyDescent="0.2">
      <c r="A59" s="73">
        <f ca="1">B59*PriceMod!$F$15</f>
        <v>0.4</v>
      </c>
      <c r="B59" s="73">
        <v>2</v>
      </c>
      <c r="C59" s="73">
        <v>1</v>
      </c>
      <c r="D59" s="73">
        <v>1.55E-2</v>
      </c>
      <c r="E59" s="73">
        <v>2.7057639999999998</v>
      </c>
      <c r="F59" s="73">
        <v>2.7851849999999998</v>
      </c>
      <c r="G59" s="73">
        <f t="shared" si="0"/>
        <v>2.7851849999999998</v>
      </c>
      <c r="H59" s="73" t="str">
        <f t="shared" si="1"/>
        <v/>
      </c>
      <c r="I59" s="73" t="str">
        <f t="shared" si="2"/>
        <v/>
      </c>
    </row>
    <row r="60" spans="1:9" x14ac:dyDescent="0.2">
      <c r="A60" s="73">
        <f ca="1">B60*PriceMod!$F$15</f>
        <v>0.4</v>
      </c>
      <c r="B60" s="73">
        <v>2</v>
      </c>
      <c r="C60" s="73">
        <v>1</v>
      </c>
      <c r="D60" s="73">
        <v>1.5E-3</v>
      </c>
      <c r="E60" s="73">
        <v>2.718283</v>
      </c>
      <c r="F60" s="73">
        <v>2.8451499999999998</v>
      </c>
      <c r="G60" s="73">
        <f t="shared" si="0"/>
        <v>2.8451499999999998</v>
      </c>
      <c r="H60" s="73" t="str">
        <f t="shared" si="1"/>
        <v/>
      </c>
      <c r="I60" s="73" t="str">
        <f t="shared" si="2"/>
        <v/>
      </c>
    </row>
    <row r="61" spans="1:9" x14ac:dyDescent="0.2">
      <c r="A61" s="73">
        <f ca="1">B61*PriceMod!$F$15</f>
        <v>0.4</v>
      </c>
      <c r="B61" s="73">
        <v>2</v>
      </c>
      <c r="C61" s="73">
        <v>1</v>
      </c>
      <c r="D61" s="73">
        <v>4.1000000000000002E-2</v>
      </c>
      <c r="E61" s="73">
        <v>2.8227069999999999</v>
      </c>
      <c r="F61" s="73">
        <v>2.8881899999999998</v>
      </c>
      <c r="G61" s="73">
        <f t="shared" si="0"/>
        <v>2.8881899999999998</v>
      </c>
      <c r="H61" s="73" t="str">
        <f t="shared" si="1"/>
        <v/>
      </c>
      <c r="I61" s="73" t="str">
        <f t="shared" si="2"/>
        <v/>
      </c>
    </row>
    <row r="62" spans="1:9" x14ac:dyDescent="0.2">
      <c r="A62" s="73">
        <f ca="1">B62*PriceMod!$F$15</f>
        <v>0.4</v>
      </c>
      <c r="B62" s="73">
        <v>2</v>
      </c>
      <c r="C62" s="73">
        <v>1</v>
      </c>
      <c r="D62" s="73">
        <v>5.0000000000000001E-4</v>
      </c>
      <c r="E62" s="73">
        <v>2.8351920000000002</v>
      </c>
      <c r="F62" s="73">
        <v>2.956242</v>
      </c>
      <c r="G62" s="73" t="str">
        <f t="shared" si="0"/>
        <v/>
      </c>
      <c r="H62" s="73" t="str">
        <f t="shared" si="1"/>
        <v/>
      </c>
      <c r="I62" s="73" t="str">
        <f t="shared" si="2"/>
        <v/>
      </c>
    </row>
    <row r="63" spans="1:9" x14ac:dyDescent="0.2">
      <c r="A63" s="73">
        <f ca="1">B63*PriceMod!$F$15</f>
        <v>0.4</v>
      </c>
      <c r="B63" s="73">
        <v>2</v>
      </c>
      <c r="C63" s="73">
        <v>1</v>
      </c>
      <c r="D63" s="73">
        <v>5.0000000000000001E-4</v>
      </c>
      <c r="E63" s="73">
        <v>2.8805640000000001</v>
      </c>
      <c r="F63" s="73">
        <v>2.867613</v>
      </c>
      <c r="G63" s="73" t="str">
        <f t="shared" si="0"/>
        <v/>
      </c>
      <c r="H63" s="73" t="str">
        <f t="shared" si="1"/>
        <v/>
      </c>
      <c r="I63" s="73" t="str">
        <f t="shared" si="2"/>
        <v/>
      </c>
    </row>
    <row r="64" spans="1:9" x14ac:dyDescent="0.2">
      <c r="A64" s="73">
        <f ca="1">B64*PriceMod!$F$15</f>
        <v>0.4</v>
      </c>
      <c r="B64" s="73">
        <v>2</v>
      </c>
      <c r="C64" s="73">
        <v>0</v>
      </c>
      <c r="D64" s="73">
        <v>0.1095</v>
      </c>
      <c r="E64" s="73">
        <v>2.9465859999999999</v>
      </c>
      <c r="F64" s="73">
        <v>2.9984139999999999</v>
      </c>
      <c r="G64" s="73" t="str">
        <f t="shared" si="0"/>
        <v/>
      </c>
      <c r="H64" s="73">
        <f t="shared" si="1"/>
        <v>2.9984139999999999</v>
      </c>
      <c r="I64" s="73" t="str">
        <f t="shared" si="2"/>
        <v/>
      </c>
    </row>
    <row r="65" spans="1:9" x14ac:dyDescent="0.2">
      <c r="A65" s="73">
        <f ca="1">B65*PriceMod!$F$15</f>
        <v>0.4</v>
      </c>
      <c r="B65" s="73">
        <v>2</v>
      </c>
      <c r="C65" s="73">
        <v>1</v>
      </c>
      <c r="D65" s="73">
        <v>1E-3</v>
      </c>
      <c r="E65" s="73">
        <v>2.9364789999999998</v>
      </c>
      <c r="F65" s="73">
        <v>3.0626159999999998</v>
      </c>
      <c r="G65" s="73" t="str">
        <f t="shared" si="0"/>
        <v/>
      </c>
      <c r="H65" s="73" t="str">
        <f t="shared" si="1"/>
        <v/>
      </c>
      <c r="I65" s="73" t="str">
        <f t="shared" si="2"/>
        <v/>
      </c>
    </row>
    <row r="66" spans="1:9" x14ac:dyDescent="0.2">
      <c r="A66" s="73">
        <f ca="1">B66*PriceMod!$F$15</f>
        <v>0.4</v>
      </c>
      <c r="B66" s="73">
        <v>2</v>
      </c>
      <c r="C66" s="73">
        <v>0</v>
      </c>
      <c r="D66" s="73">
        <v>1.35E-2</v>
      </c>
      <c r="E66" s="73">
        <v>3.0812919999999999</v>
      </c>
      <c r="F66" s="73">
        <v>3.0703269999999998</v>
      </c>
      <c r="G66" s="73" t="str">
        <f t="shared" si="0"/>
        <v/>
      </c>
      <c r="H66" s="73">
        <f t="shared" si="1"/>
        <v>3.0703269999999998</v>
      </c>
      <c r="I66" s="73" t="str">
        <f t="shared" si="2"/>
        <v/>
      </c>
    </row>
    <row r="67" spans="1:9" x14ac:dyDescent="0.2">
      <c r="A67" s="73">
        <f ca="1">B67*PriceMod!$F$15</f>
        <v>0.4</v>
      </c>
      <c r="B67" s="73">
        <v>2</v>
      </c>
      <c r="C67" s="73">
        <v>0</v>
      </c>
      <c r="D67" s="73">
        <v>0.19650000000000001</v>
      </c>
      <c r="E67" s="73">
        <v>3.06915</v>
      </c>
      <c r="F67" s="73">
        <v>3.1122049999999999</v>
      </c>
      <c r="G67" s="73" t="str">
        <f t="shared" si="0"/>
        <v/>
      </c>
      <c r="H67" s="73">
        <f t="shared" si="1"/>
        <v>3.1122049999999999</v>
      </c>
      <c r="I67" s="73" t="str">
        <f t="shared" si="2"/>
        <v/>
      </c>
    </row>
    <row r="68" spans="1:9" x14ac:dyDescent="0.2">
      <c r="A68" s="73">
        <f ca="1">B68*PriceMod!$F$15</f>
        <v>0.4</v>
      </c>
      <c r="B68" s="73">
        <v>2</v>
      </c>
      <c r="C68" s="73">
        <v>0</v>
      </c>
      <c r="D68" s="73">
        <v>3.7499999999999999E-2</v>
      </c>
      <c r="E68" s="73">
        <v>3.213597</v>
      </c>
      <c r="F68" s="73">
        <v>3.2016610000000001</v>
      </c>
      <c r="G68" s="73" t="str">
        <f t="shared" si="0"/>
        <v/>
      </c>
      <c r="H68" s="73">
        <f t="shared" si="1"/>
        <v>3.2016610000000001</v>
      </c>
      <c r="I68" s="73" t="str">
        <f t="shared" si="2"/>
        <v/>
      </c>
    </row>
    <row r="69" spans="1:9" x14ac:dyDescent="0.2">
      <c r="A69" s="73">
        <f ca="1">B69*PriceMod!$F$15</f>
        <v>0.4</v>
      </c>
      <c r="B69" s="73">
        <v>2</v>
      </c>
      <c r="C69" s="73">
        <v>0</v>
      </c>
      <c r="D69" s="73">
        <v>0.20150000000000001</v>
      </c>
      <c r="E69" s="73">
        <v>3.1959819999999999</v>
      </c>
      <c r="F69" s="73">
        <v>3.23007</v>
      </c>
      <c r="G69" s="73" t="str">
        <f t="shared" si="0"/>
        <v/>
      </c>
      <c r="H69" s="73">
        <f t="shared" si="1"/>
        <v>3.23007</v>
      </c>
      <c r="I69" s="73" t="str">
        <f t="shared" si="2"/>
        <v/>
      </c>
    </row>
    <row r="70" spans="1:9" x14ac:dyDescent="0.2">
      <c r="A70" s="73">
        <f ca="1">B70*PriceMod!$F$15</f>
        <v>0.4</v>
      </c>
      <c r="B70" s="73">
        <v>2</v>
      </c>
      <c r="C70" s="73">
        <v>0</v>
      </c>
      <c r="D70" s="73">
        <v>7.7499999999999999E-2</v>
      </c>
      <c r="E70" s="73">
        <v>3.3406639999999999</v>
      </c>
      <c r="F70" s="73">
        <v>3.323194</v>
      </c>
      <c r="G70" s="73" t="str">
        <f t="shared" si="0"/>
        <v/>
      </c>
      <c r="H70" s="73">
        <f t="shared" si="1"/>
        <v>3.323194</v>
      </c>
      <c r="I70" s="73" t="str">
        <f t="shared" si="2"/>
        <v/>
      </c>
    </row>
    <row r="71" spans="1:9" x14ac:dyDescent="0.2">
      <c r="A71" s="73">
        <f ca="1">B71*PriceMod!$F$15</f>
        <v>0.4</v>
      </c>
      <c r="B71" s="73">
        <v>2</v>
      </c>
      <c r="C71" s="73">
        <v>0</v>
      </c>
      <c r="D71" s="73">
        <v>0.1305</v>
      </c>
      <c r="E71" s="73">
        <v>3.3271199999999999</v>
      </c>
      <c r="F71" s="73">
        <v>3.3539430000000001</v>
      </c>
      <c r="G71" s="73" t="str">
        <f t="shared" si="0"/>
        <v/>
      </c>
      <c r="H71" s="73">
        <f t="shared" si="1"/>
        <v>3.3539430000000001</v>
      </c>
      <c r="I71" s="73" t="str">
        <f t="shared" si="2"/>
        <v/>
      </c>
    </row>
    <row r="72" spans="1:9" x14ac:dyDescent="0.2">
      <c r="A72" s="73">
        <f ca="1">B72*PriceMod!$F$15</f>
        <v>0.4</v>
      </c>
      <c r="B72" s="73">
        <v>2</v>
      </c>
      <c r="C72" s="73">
        <v>0</v>
      </c>
      <c r="D72" s="73">
        <v>7.4499999999999997E-2</v>
      </c>
      <c r="E72" s="73">
        <v>3.4759769999999999</v>
      </c>
      <c r="F72" s="73">
        <v>3.4480490000000001</v>
      </c>
      <c r="G72" s="73" t="str">
        <f t="shared" si="0"/>
        <v/>
      </c>
      <c r="H72" s="73">
        <f t="shared" si="1"/>
        <v>3.4480490000000001</v>
      </c>
      <c r="I72" s="73" t="str">
        <f t="shared" si="2"/>
        <v/>
      </c>
    </row>
    <row r="73" spans="1:9" x14ac:dyDescent="0.2">
      <c r="A73" s="73">
        <f ca="1">B73*PriceMod!$F$15</f>
        <v>0.4</v>
      </c>
      <c r="B73" s="73">
        <v>2</v>
      </c>
      <c r="C73" s="73">
        <v>0</v>
      </c>
      <c r="D73" s="73">
        <v>4.2999999999999997E-2</v>
      </c>
      <c r="E73" s="73">
        <v>3.4666649999999999</v>
      </c>
      <c r="F73" s="73">
        <v>3.4887890000000001</v>
      </c>
      <c r="G73" s="73" t="str">
        <f t="shared" si="0"/>
        <v/>
      </c>
      <c r="H73" s="73">
        <f t="shared" si="1"/>
        <v>3.4887890000000001</v>
      </c>
      <c r="I73" s="73" t="str">
        <f t="shared" si="2"/>
        <v/>
      </c>
    </row>
    <row r="74" spans="1:9" x14ac:dyDescent="0.2">
      <c r="A74" s="73">
        <f ca="1">B74*PriceMod!$F$15</f>
        <v>0.4</v>
      </c>
      <c r="B74" s="73">
        <v>2</v>
      </c>
      <c r="C74" s="73">
        <v>0</v>
      </c>
      <c r="D74" s="73">
        <v>3.1E-2</v>
      </c>
      <c r="E74" s="73">
        <v>3.6227369999999999</v>
      </c>
      <c r="F74" s="73">
        <v>3.5870150000000001</v>
      </c>
      <c r="G74" s="73" t="str">
        <f t="shared" si="0"/>
        <v/>
      </c>
      <c r="H74" s="73">
        <f t="shared" si="1"/>
        <v>3.5870150000000001</v>
      </c>
      <c r="I74" s="73" t="str">
        <f t="shared" si="2"/>
        <v/>
      </c>
    </row>
    <row r="75" spans="1:9" x14ac:dyDescent="0.2">
      <c r="A75" s="73">
        <f ca="1">B75*PriceMod!$F$15</f>
        <v>0.4</v>
      </c>
      <c r="B75" s="73">
        <v>2</v>
      </c>
      <c r="C75" s="73">
        <v>0</v>
      </c>
      <c r="D75" s="73">
        <v>8.9999999999999993E-3</v>
      </c>
      <c r="E75" s="73">
        <v>3.6145260000000001</v>
      </c>
      <c r="F75" s="73">
        <v>3.634611</v>
      </c>
      <c r="G75" s="73" t="str">
        <f t="shared" ref="G75:G138" si="3">IF(AND($C75&gt;0,D75&gt;$I$6),$F75,"")</f>
        <v/>
      </c>
      <c r="H75" s="73">
        <f t="shared" ref="H75:H138" si="4">IF(AND($C75=0,E75&gt;$I$6),$F75,"")</f>
        <v>3.634611</v>
      </c>
      <c r="I75" s="73" t="str">
        <f t="shared" ref="I75:I138" si="5">IF(AND($C75&lt;0,F75&gt;$I$6),$F75,"")</f>
        <v/>
      </c>
    </row>
    <row r="76" spans="1:9" x14ac:dyDescent="0.2">
      <c r="A76" s="73">
        <f ca="1">B76*PriceMod!$F$15</f>
        <v>0.4</v>
      </c>
      <c r="B76" s="73">
        <v>2</v>
      </c>
      <c r="C76" s="73">
        <v>0</v>
      </c>
      <c r="D76" s="73">
        <v>1.15E-2</v>
      </c>
      <c r="E76" s="73">
        <v>3.7673420000000002</v>
      </c>
      <c r="F76" s="73">
        <v>3.7242459999999999</v>
      </c>
      <c r="G76" s="73" t="str">
        <f t="shared" si="3"/>
        <v/>
      </c>
      <c r="H76" s="73">
        <f t="shared" si="4"/>
        <v>3.7242459999999999</v>
      </c>
      <c r="I76" s="73" t="str">
        <f t="shared" si="5"/>
        <v/>
      </c>
    </row>
    <row r="77" spans="1:9" x14ac:dyDescent="0.2">
      <c r="A77" s="73">
        <f ca="1">B77*PriceMod!$F$15</f>
        <v>0.4</v>
      </c>
      <c r="B77" s="73">
        <v>2</v>
      </c>
      <c r="C77" s="73">
        <v>-2</v>
      </c>
      <c r="D77" s="73">
        <v>5.0000000000000001E-4</v>
      </c>
      <c r="E77" s="73">
        <v>3.735363</v>
      </c>
      <c r="F77" s="73">
        <v>3.7398319999999998</v>
      </c>
      <c r="G77" s="73" t="str">
        <f t="shared" si="3"/>
        <v/>
      </c>
      <c r="H77" s="73" t="str">
        <f t="shared" si="4"/>
        <v/>
      </c>
      <c r="I77" s="73">
        <f t="shared" si="5"/>
        <v>3.7398319999999998</v>
      </c>
    </row>
    <row r="78" spans="1:9" x14ac:dyDescent="0.2">
      <c r="A78" s="73">
        <f ca="1">B78*PriceMod!$F$15</f>
        <v>0.4</v>
      </c>
      <c r="B78" s="73">
        <v>2</v>
      </c>
      <c r="C78" s="73">
        <v>-2</v>
      </c>
      <c r="D78" s="73">
        <v>5.0000000000000001E-4</v>
      </c>
      <c r="E78" s="73">
        <v>3.907546</v>
      </c>
      <c r="F78" s="73">
        <v>3.854517</v>
      </c>
      <c r="G78" s="73" t="str">
        <f t="shared" si="3"/>
        <v/>
      </c>
      <c r="H78" s="73" t="str">
        <f t="shared" si="4"/>
        <v/>
      </c>
      <c r="I78" s="73">
        <f t="shared" si="5"/>
        <v>3.854517</v>
      </c>
    </row>
    <row r="79" spans="1:9" x14ac:dyDescent="0.2">
      <c r="A79" s="73">
        <f ca="1">B79*PriceMod!$F$15</f>
        <v>0.60000000000000009</v>
      </c>
      <c r="B79" s="73">
        <v>3</v>
      </c>
      <c r="C79" s="73">
        <v>1</v>
      </c>
      <c r="D79" s="73">
        <v>5.0000000000000001E-4</v>
      </c>
      <c r="E79" s="73">
        <v>2.3768609999999999</v>
      </c>
      <c r="F79" s="73">
        <v>2.506907</v>
      </c>
      <c r="G79" s="73" t="str">
        <f t="shared" si="3"/>
        <v/>
      </c>
      <c r="H79" s="73" t="str">
        <f t="shared" si="4"/>
        <v/>
      </c>
      <c r="I79" s="73" t="str">
        <f t="shared" si="5"/>
        <v/>
      </c>
    </row>
    <row r="80" spans="1:9" x14ac:dyDescent="0.2">
      <c r="A80" s="73">
        <f ca="1">B80*PriceMod!$F$15</f>
        <v>0.60000000000000009</v>
      </c>
      <c r="B80" s="73">
        <v>3</v>
      </c>
      <c r="C80" s="73">
        <v>1</v>
      </c>
      <c r="D80" s="73">
        <v>2E-3</v>
      </c>
      <c r="E80" s="73">
        <v>2.6212580000000001</v>
      </c>
      <c r="F80" s="73">
        <v>2.700917</v>
      </c>
      <c r="G80" s="73">
        <f t="shared" si="3"/>
        <v>2.700917</v>
      </c>
      <c r="H80" s="73" t="str">
        <f t="shared" si="4"/>
        <v/>
      </c>
      <c r="I80" s="73" t="str">
        <f t="shared" si="5"/>
        <v/>
      </c>
    </row>
    <row r="81" spans="1:9" x14ac:dyDescent="0.2">
      <c r="A81" s="73">
        <f ca="1">B81*PriceMod!$F$15</f>
        <v>0.60000000000000009</v>
      </c>
      <c r="B81" s="73">
        <v>3</v>
      </c>
      <c r="C81" s="73">
        <v>1</v>
      </c>
      <c r="D81" s="73">
        <v>1E-3</v>
      </c>
      <c r="E81" s="73">
        <v>2.6311689999999999</v>
      </c>
      <c r="F81" s="73">
        <v>2.7453910000000001</v>
      </c>
      <c r="G81" s="73" t="str">
        <f t="shared" si="3"/>
        <v/>
      </c>
      <c r="H81" s="73" t="str">
        <f t="shared" si="4"/>
        <v/>
      </c>
      <c r="I81" s="73" t="str">
        <f t="shared" si="5"/>
        <v/>
      </c>
    </row>
    <row r="82" spans="1:9" x14ac:dyDescent="0.2">
      <c r="A82" s="73">
        <f ca="1">B82*PriceMod!$F$15</f>
        <v>0.60000000000000009</v>
      </c>
      <c r="B82" s="73">
        <v>3</v>
      </c>
      <c r="C82" s="73">
        <v>1</v>
      </c>
      <c r="D82" s="73">
        <v>1.55E-2</v>
      </c>
      <c r="E82" s="73">
        <v>2.7057639999999998</v>
      </c>
      <c r="F82" s="73">
        <v>2.7851849999999998</v>
      </c>
      <c r="G82" s="73">
        <f t="shared" si="3"/>
        <v>2.7851849999999998</v>
      </c>
      <c r="H82" s="73" t="str">
        <f t="shared" si="4"/>
        <v/>
      </c>
      <c r="I82" s="73" t="str">
        <f t="shared" si="5"/>
        <v/>
      </c>
    </row>
    <row r="83" spans="1:9" x14ac:dyDescent="0.2">
      <c r="A83" s="73">
        <f ca="1">B83*PriceMod!$F$15</f>
        <v>0.60000000000000009</v>
      </c>
      <c r="B83" s="73">
        <v>3</v>
      </c>
      <c r="C83" s="73">
        <v>1</v>
      </c>
      <c r="D83" s="73">
        <v>1.5E-3</v>
      </c>
      <c r="E83" s="73">
        <v>2.718283</v>
      </c>
      <c r="F83" s="73">
        <v>2.8451499999999998</v>
      </c>
      <c r="G83" s="73">
        <f t="shared" si="3"/>
        <v>2.8451499999999998</v>
      </c>
      <c r="H83" s="73" t="str">
        <f t="shared" si="4"/>
        <v/>
      </c>
      <c r="I83" s="73" t="str">
        <f t="shared" si="5"/>
        <v/>
      </c>
    </row>
    <row r="84" spans="1:9" x14ac:dyDescent="0.2">
      <c r="A84" s="73">
        <f ca="1">B84*PriceMod!$F$15</f>
        <v>0.60000000000000009</v>
      </c>
      <c r="B84" s="73">
        <v>3</v>
      </c>
      <c r="C84" s="73">
        <v>1</v>
      </c>
      <c r="D84" s="73">
        <v>4.1000000000000002E-2</v>
      </c>
      <c r="E84" s="73">
        <v>2.8227069999999999</v>
      </c>
      <c r="F84" s="73">
        <v>2.8881899999999998</v>
      </c>
      <c r="G84" s="73">
        <f t="shared" si="3"/>
        <v>2.8881899999999998</v>
      </c>
      <c r="H84" s="73" t="str">
        <f t="shared" si="4"/>
        <v/>
      </c>
      <c r="I84" s="73" t="str">
        <f t="shared" si="5"/>
        <v/>
      </c>
    </row>
    <row r="85" spans="1:9" x14ac:dyDescent="0.2">
      <c r="A85" s="73">
        <f ca="1">B85*PriceMod!$F$15</f>
        <v>0.60000000000000009</v>
      </c>
      <c r="B85" s="73">
        <v>3</v>
      </c>
      <c r="C85" s="73">
        <v>1</v>
      </c>
      <c r="D85" s="73">
        <v>5.0000000000000001E-4</v>
      </c>
      <c r="E85" s="73">
        <v>2.8351920000000002</v>
      </c>
      <c r="F85" s="73">
        <v>2.956242</v>
      </c>
      <c r="G85" s="73" t="str">
        <f t="shared" si="3"/>
        <v/>
      </c>
      <c r="H85" s="73" t="str">
        <f t="shared" si="4"/>
        <v/>
      </c>
      <c r="I85" s="73" t="str">
        <f t="shared" si="5"/>
        <v/>
      </c>
    </row>
    <row r="86" spans="1:9" x14ac:dyDescent="0.2">
      <c r="A86" s="73">
        <f ca="1">B86*PriceMod!$F$15</f>
        <v>0.60000000000000009</v>
      </c>
      <c r="B86" s="73">
        <v>3</v>
      </c>
      <c r="C86" s="73">
        <v>1</v>
      </c>
      <c r="D86" s="73">
        <v>5.0000000000000001E-4</v>
      </c>
      <c r="E86" s="73">
        <v>2.8805640000000001</v>
      </c>
      <c r="F86" s="73">
        <v>2.867613</v>
      </c>
      <c r="G86" s="73" t="str">
        <f t="shared" si="3"/>
        <v/>
      </c>
      <c r="H86" s="73" t="str">
        <f t="shared" si="4"/>
        <v/>
      </c>
      <c r="I86" s="73" t="str">
        <f t="shared" si="5"/>
        <v/>
      </c>
    </row>
    <row r="87" spans="1:9" x14ac:dyDescent="0.2">
      <c r="A87" s="73">
        <f ca="1">B87*PriceMod!$F$15</f>
        <v>0.60000000000000009</v>
      </c>
      <c r="B87" s="73">
        <v>3</v>
      </c>
      <c r="C87" s="73">
        <v>0</v>
      </c>
      <c r="D87" s="73">
        <v>0.1095</v>
      </c>
      <c r="E87" s="73">
        <v>2.9465859999999999</v>
      </c>
      <c r="F87" s="73">
        <v>2.9984139999999999</v>
      </c>
      <c r="G87" s="73" t="str">
        <f t="shared" si="3"/>
        <v/>
      </c>
      <c r="H87" s="73">
        <f t="shared" si="4"/>
        <v>2.9984139999999999</v>
      </c>
      <c r="I87" s="73" t="str">
        <f t="shared" si="5"/>
        <v/>
      </c>
    </row>
    <row r="88" spans="1:9" x14ac:dyDescent="0.2">
      <c r="A88" s="73">
        <f ca="1">B88*PriceMod!$F$15</f>
        <v>0.60000000000000009</v>
      </c>
      <c r="B88" s="73">
        <v>3</v>
      </c>
      <c r="C88" s="73">
        <v>1</v>
      </c>
      <c r="D88" s="73">
        <v>1E-3</v>
      </c>
      <c r="E88" s="73">
        <v>2.9364789999999998</v>
      </c>
      <c r="F88" s="73">
        <v>3.0626159999999998</v>
      </c>
      <c r="G88" s="73" t="str">
        <f t="shared" si="3"/>
        <v/>
      </c>
      <c r="H88" s="73" t="str">
        <f t="shared" si="4"/>
        <v/>
      </c>
      <c r="I88" s="73" t="str">
        <f t="shared" si="5"/>
        <v/>
      </c>
    </row>
    <row r="89" spans="1:9" x14ac:dyDescent="0.2">
      <c r="A89" s="73">
        <f ca="1">B89*PriceMod!$F$15</f>
        <v>0.60000000000000009</v>
      </c>
      <c r="B89" s="73">
        <v>3</v>
      </c>
      <c r="C89" s="73">
        <v>0</v>
      </c>
      <c r="D89" s="73">
        <v>1.35E-2</v>
      </c>
      <c r="E89" s="73">
        <v>3.0812919999999999</v>
      </c>
      <c r="F89" s="73">
        <v>3.0703269999999998</v>
      </c>
      <c r="G89" s="73" t="str">
        <f t="shared" si="3"/>
        <v/>
      </c>
      <c r="H89" s="73">
        <f t="shared" si="4"/>
        <v>3.0703269999999998</v>
      </c>
      <c r="I89" s="73" t="str">
        <f t="shared" si="5"/>
        <v/>
      </c>
    </row>
    <row r="90" spans="1:9" x14ac:dyDescent="0.2">
      <c r="A90" s="73">
        <f ca="1">B90*PriceMod!$F$15</f>
        <v>0.60000000000000009</v>
      </c>
      <c r="B90" s="73">
        <v>3</v>
      </c>
      <c r="C90" s="73">
        <v>0</v>
      </c>
      <c r="D90" s="73">
        <v>0.19650000000000001</v>
      </c>
      <c r="E90" s="73">
        <v>3.06915</v>
      </c>
      <c r="F90" s="73">
        <v>3.1122049999999999</v>
      </c>
      <c r="G90" s="73" t="str">
        <f t="shared" si="3"/>
        <v/>
      </c>
      <c r="H90" s="73">
        <f t="shared" si="4"/>
        <v>3.1122049999999999</v>
      </c>
      <c r="I90" s="73" t="str">
        <f t="shared" si="5"/>
        <v/>
      </c>
    </row>
    <row r="91" spans="1:9" x14ac:dyDescent="0.2">
      <c r="A91" s="73">
        <f ca="1">B91*PriceMod!$F$15</f>
        <v>0.60000000000000009</v>
      </c>
      <c r="B91" s="73">
        <v>3</v>
      </c>
      <c r="C91" s="73">
        <v>0</v>
      </c>
      <c r="D91" s="73">
        <v>3.7499999999999999E-2</v>
      </c>
      <c r="E91" s="73">
        <v>3.213597</v>
      </c>
      <c r="F91" s="73">
        <v>3.2016610000000001</v>
      </c>
      <c r="G91" s="73" t="str">
        <f t="shared" si="3"/>
        <v/>
      </c>
      <c r="H91" s="73">
        <f t="shared" si="4"/>
        <v>3.2016610000000001</v>
      </c>
      <c r="I91" s="73" t="str">
        <f t="shared" si="5"/>
        <v/>
      </c>
    </row>
    <row r="92" spans="1:9" x14ac:dyDescent="0.2">
      <c r="A92" s="73">
        <f ca="1">B92*PriceMod!$F$15</f>
        <v>0.60000000000000009</v>
      </c>
      <c r="B92" s="73">
        <v>3</v>
      </c>
      <c r="C92" s="73">
        <v>0</v>
      </c>
      <c r="D92" s="73">
        <v>0.20150000000000001</v>
      </c>
      <c r="E92" s="73">
        <v>3.1959819999999999</v>
      </c>
      <c r="F92" s="73">
        <v>3.23007</v>
      </c>
      <c r="G92" s="73" t="str">
        <f t="shared" si="3"/>
        <v/>
      </c>
      <c r="H92" s="73">
        <f t="shared" si="4"/>
        <v>3.23007</v>
      </c>
      <c r="I92" s="73" t="str">
        <f t="shared" si="5"/>
        <v/>
      </c>
    </row>
    <row r="93" spans="1:9" x14ac:dyDescent="0.2">
      <c r="A93" s="73">
        <f ca="1">B93*PriceMod!$F$15</f>
        <v>0.60000000000000009</v>
      </c>
      <c r="B93" s="73">
        <v>3</v>
      </c>
      <c r="C93" s="73">
        <v>0</v>
      </c>
      <c r="D93" s="73">
        <v>7.7499999999999999E-2</v>
      </c>
      <c r="E93" s="73">
        <v>3.3406639999999999</v>
      </c>
      <c r="F93" s="73">
        <v>3.323194</v>
      </c>
      <c r="G93" s="73" t="str">
        <f t="shared" si="3"/>
        <v/>
      </c>
      <c r="H93" s="73">
        <f t="shared" si="4"/>
        <v>3.323194</v>
      </c>
      <c r="I93" s="73" t="str">
        <f t="shared" si="5"/>
        <v/>
      </c>
    </row>
    <row r="94" spans="1:9" x14ac:dyDescent="0.2">
      <c r="A94" s="73">
        <f ca="1">B94*PriceMod!$F$15</f>
        <v>0.60000000000000009</v>
      </c>
      <c r="B94" s="73">
        <v>3</v>
      </c>
      <c r="C94" s="73">
        <v>0</v>
      </c>
      <c r="D94" s="73">
        <v>0.1305</v>
      </c>
      <c r="E94" s="73">
        <v>3.3271199999999999</v>
      </c>
      <c r="F94" s="73">
        <v>3.3539430000000001</v>
      </c>
      <c r="G94" s="73" t="str">
        <f t="shared" si="3"/>
        <v/>
      </c>
      <c r="H94" s="73">
        <f t="shared" si="4"/>
        <v>3.3539430000000001</v>
      </c>
      <c r="I94" s="73" t="str">
        <f t="shared" si="5"/>
        <v/>
      </c>
    </row>
    <row r="95" spans="1:9" x14ac:dyDescent="0.2">
      <c r="A95" s="73">
        <f ca="1">B95*PriceMod!$F$15</f>
        <v>0.60000000000000009</v>
      </c>
      <c r="B95" s="73">
        <v>3</v>
      </c>
      <c r="C95" s="73">
        <v>0</v>
      </c>
      <c r="D95" s="73">
        <v>7.4499999999999997E-2</v>
      </c>
      <c r="E95" s="73">
        <v>3.4759769999999999</v>
      </c>
      <c r="F95" s="73">
        <v>3.4480490000000001</v>
      </c>
      <c r="G95" s="73" t="str">
        <f t="shared" si="3"/>
        <v/>
      </c>
      <c r="H95" s="73">
        <f t="shared" si="4"/>
        <v>3.4480490000000001</v>
      </c>
      <c r="I95" s="73" t="str">
        <f t="shared" si="5"/>
        <v/>
      </c>
    </row>
    <row r="96" spans="1:9" x14ac:dyDescent="0.2">
      <c r="A96" s="73">
        <f ca="1">B96*PriceMod!$F$15</f>
        <v>0.60000000000000009</v>
      </c>
      <c r="B96" s="73">
        <v>3</v>
      </c>
      <c r="C96" s="73">
        <v>0</v>
      </c>
      <c r="D96" s="73">
        <v>4.2999999999999997E-2</v>
      </c>
      <c r="E96" s="73">
        <v>3.4666649999999999</v>
      </c>
      <c r="F96" s="73">
        <v>3.4887890000000001</v>
      </c>
      <c r="G96" s="73" t="str">
        <f t="shared" si="3"/>
        <v/>
      </c>
      <c r="H96" s="73">
        <f t="shared" si="4"/>
        <v>3.4887890000000001</v>
      </c>
      <c r="I96" s="73" t="str">
        <f t="shared" si="5"/>
        <v/>
      </c>
    </row>
    <row r="97" spans="1:9" x14ac:dyDescent="0.2">
      <c r="A97" s="73">
        <f ca="1">B97*PriceMod!$F$15</f>
        <v>0.60000000000000009</v>
      </c>
      <c r="B97" s="73">
        <v>3</v>
      </c>
      <c r="C97" s="73">
        <v>0</v>
      </c>
      <c r="D97" s="73">
        <v>3.1E-2</v>
      </c>
      <c r="E97" s="73">
        <v>3.6227369999999999</v>
      </c>
      <c r="F97" s="73">
        <v>3.5870150000000001</v>
      </c>
      <c r="G97" s="73" t="str">
        <f t="shared" si="3"/>
        <v/>
      </c>
      <c r="H97" s="73">
        <f t="shared" si="4"/>
        <v>3.5870150000000001</v>
      </c>
      <c r="I97" s="73" t="str">
        <f t="shared" si="5"/>
        <v/>
      </c>
    </row>
    <row r="98" spans="1:9" x14ac:dyDescent="0.2">
      <c r="A98" s="73">
        <f ca="1">B98*PriceMod!$F$15</f>
        <v>0.60000000000000009</v>
      </c>
      <c r="B98" s="73">
        <v>3</v>
      </c>
      <c r="C98" s="73">
        <v>0</v>
      </c>
      <c r="D98" s="73">
        <v>8.9999999999999993E-3</v>
      </c>
      <c r="E98" s="73">
        <v>3.6145260000000001</v>
      </c>
      <c r="F98" s="73">
        <v>3.634611</v>
      </c>
      <c r="G98" s="73" t="str">
        <f t="shared" si="3"/>
        <v/>
      </c>
      <c r="H98" s="73">
        <f t="shared" si="4"/>
        <v>3.634611</v>
      </c>
      <c r="I98" s="73" t="str">
        <f t="shared" si="5"/>
        <v/>
      </c>
    </row>
    <row r="99" spans="1:9" x14ac:dyDescent="0.2">
      <c r="A99" s="73">
        <f ca="1">B99*PriceMod!$F$15</f>
        <v>0.60000000000000009</v>
      </c>
      <c r="B99" s="73">
        <v>3</v>
      </c>
      <c r="C99" s="73">
        <v>-2</v>
      </c>
      <c r="D99" s="73">
        <v>1.15E-2</v>
      </c>
      <c r="E99" s="73">
        <v>3.7673420000000002</v>
      </c>
      <c r="F99" s="73">
        <v>3.7242459999999999</v>
      </c>
      <c r="G99" s="73" t="str">
        <f t="shared" si="3"/>
        <v/>
      </c>
      <c r="H99" s="73" t="str">
        <f t="shared" si="4"/>
        <v/>
      </c>
      <c r="I99" s="73">
        <f t="shared" si="5"/>
        <v>3.7242459999999999</v>
      </c>
    </row>
    <row r="100" spans="1:9" x14ac:dyDescent="0.2">
      <c r="A100" s="73">
        <f ca="1">B100*PriceMod!$F$15</f>
        <v>0.60000000000000009</v>
      </c>
      <c r="B100" s="73">
        <v>3</v>
      </c>
      <c r="C100" s="73">
        <v>-2</v>
      </c>
      <c r="D100" s="73">
        <v>5.0000000000000001E-4</v>
      </c>
      <c r="E100" s="73">
        <v>3.735363</v>
      </c>
      <c r="F100" s="73">
        <v>3.7398319999999998</v>
      </c>
      <c r="G100" s="73" t="str">
        <f t="shared" si="3"/>
        <v/>
      </c>
      <c r="H100" s="73" t="str">
        <f t="shared" si="4"/>
        <v/>
      </c>
      <c r="I100" s="73">
        <f t="shared" si="5"/>
        <v>3.7398319999999998</v>
      </c>
    </row>
    <row r="101" spans="1:9" x14ac:dyDescent="0.2">
      <c r="A101" s="73">
        <f ca="1">B101*PriceMod!$F$15</f>
        <v>0.60000000000000009</v>
      </c>
      <c r="B101" s="73">
        <v>3</v>
      </c>
      <c r="C101" s="73">
        <v>-2</v>
      </c>
      <c r="D101" s="73">
        <v>5.0000000000000001E-4</v>
      </c>
      <c r="E101" s="73">
        <v>3.907546</v>
      </c>
      <c r="F101" s="73">
        <v>3.854517</v>
      </c>
      <c r="G101" s="73" t="str">
        <f t="shared" si="3"/>
        <v/>
      </c>
      <c r="H101" s="73" t="str">
        <f t="shared" si="4"/>
        <v/>
      </c>
      <c r="I101" s="73">
        <f t="shared" si="5"/>
        <v>3.854517</v>
      </c>
    </row>
    <row r="102" spans="1:9" x14ac:dyDescent="0.2">
      <c r="A102" s="73">
        <f ca="1">B102*PriceMod!$F$15</f>
        <v>0.8</v>
      </c>
      <c r="B102" s="73">
        <v>4</v>
      </c>
      <c r="C102" s="73">
        <v>1</v>
      </c>
      <c r="D102" s="73">
        <v>5.0000000000000001E-4</v>
      </c>
      <c r="E102" s="73">
        <v>2.3768609999999999</v>
      </c>
      <c r="F102" s="73">
        <v>2.506907</v>
      </c>
      <c r="G102" s="73" t="str">
        <f t="shared" si="3"/>
        <v/>
      </c>
      <c r="H102" s="73" t="str">
        <f t="shared" si="4"/>
        <v/>
      </c>
      <c r="I102" s="73" t="str">
        <f t="shared" si="5"/>
        <v/>
      </c>
    </row>
    <row r="103" spans="1:9" x14ac:dyDescent="0.2">
      <c r="A103" s="73">
        <f ca="1">B103*PriceMod!$F$15</f>
        <v>0.8</v>
      </c>
      <c r="B103" s="73">
        <v>4</v>
      </c>
      <c r="C103" s="73">
        <v>1</v>
      </c>
      <c r="D103" s="73">
        <v>2E-3</v>
      </c>
      <c r="E103" s="73">
        <v>2.6212580000000001</v>
      </c>
      <c r="F103" s="73">
        <v>2.700917</v>
      </c>
      <c r="G103" s="73">
        <f t="shared" si="3"/>
        <v>2.700917</v>
      </c>
      <c r="H103" s="73" t="str">
        <f t="shared" si="4"/>
        <v/>
      </c>
      <c r="I103" s="73" t="str">
        <f t="shared" si="5"/>
        <v/>
      </c>
    </row>
    <row r="104" spans="1:9" x14ac:dyDescent="0.2">
      <c r="A104" s="73">
        <f ca="1">B104*PriceMod!$F$15</f>
        <v>0.8</v>
      </c>
      <c r="B104" s="73">
        <v>4</v>
      </c>
      <c r="C104" s="73">
        <v>1</v>
      </c>
      <c r="D104" s="73">
        <v>1E-3</v>
      </c>
      <c r="E104" s="73">
        <v>2.6311689999999999</v>
      </c>
      <c r="F104" s="73">
        <v>2.7453910000000001</v>
      </c>
      <c r="G104" s="73" t="str">
        <f t="shared" si="3"/>
        <v/>
      </c>
      <c r="H104" s="73" t="str">
        <f t="shared" si="4"/>
        <v/>
      </c>
      <c r="I104" s="73" t="str">
        <f t="shared" si="5"/>
        <v/>
      </c>
    </row>
    <row r="105" spans="1:9" x14ac:dyDescent="0.2">
      <c r="A105" s="73">
        <f ca="1">B105*PriceMod!$F$15</f>
        <v>0.8</v>
      </c>
      <c r="B105" s="73">
        <v>4</v>
      </c>
      <c r="C105" s="73">
        <v>1</v>
      </c>
      <c r="D105" s="73">
        <v>1.55E-2</v>
      </c>
      <c r="E105" s="73">
        <v>2.7057639999999998</v>
      </c>
      <c r="F105" s="73">
        <v>2.7851849999999998</v>
      </c>
      <c r="G105" s="73">
        <f t="shared" si="3"/>
        <v>2.7851849999999998</v>
      </c>
      <c r="H105" s="73" t="str">
        <f t="shared" si="4"/>
        <v/>
      </c>
      <c r="I105" s="73" t="str">
        <f t="shared" si="5"/>
        <v/>
      </c>
    </row>
    <row r="106" spans="1:9" x14ac:dyDescent="0.2">
      <c r="A106" s="73">
        <f ca="1">B106*PriceMod!$F$15</f>
        <v>0.8</v>
      </c>
      <c r="B106" s="73">
        <v>4</v>
      </c>
      <c r="C106" s="73">
        <v>1</v>
      </c>
      <c r="D106" s="73">
        <v>1.5E-3</v>
      </c>
      <c r="E106" s="73">
        <v>2.718283</v>
      </c>
      <c r="F106" s="73">
        <v>2.8451499999999998</v>
      </c>
      <c r="G106" s="73">
        <f t="shared" si="3"/>
        <v>2.8451499999999998</v>
      </c>
      <c r="H106" s="73" t="str">
        <f t="shared" si="4"/>
        <v/>
      </c>
      <c r="I106" s="73" t="str">
        <f t="shared" si="5"/>
        <v/>
      </c>
    </row>
    <row r="107" spans="1:9" x14ac:dyDescent="0.2">
      <c r="A107" s="73">
        <f ca="1">B107*PriceMod!$F$15</f>
        <v>0.8</v>
      </c>
      <c r="B107" s="73">
        <v>4</v>
      </c>
      <c r="C107" s="73">
        <v>1</v>
      </c>
      <c r="D107" s="73">
        <v>4.1000000000000002E-2</v>
      </c>
      <c r="E107" s="73">
        <v>2.8227069999999999</v>
      </c>
      <c r="F107" s="73">
        <v>2.8881899999999998</v>
      </c>
      <c r="G107" s="73">
        <f t="shared" si="3"/>
        <v>2.8881899999999998</v>
      </c>
      <c r="H107" s="73" t="str">
        <f t="shared" si="4"/>
        <v/>
      </c>
      <c r="I107" s="73" t="str">
        <f t="shared" si="5"/>
        <v/>
      </c>
    </row>
    <row r="108" spans="1:9" x14ac:dyDescent="0.2">
      <c r="A108" s="73">
        <f ca="1">B108*PriceMod!$F$15</f>
        <v>0.8</v>
      </c>
      <c r="B108" s="73">
        <v>4</v>
      </c>
      <c r="C108" s="73">
        <v>1</v>
      </c>
      <c r="D108" s="73">
        <v>5.0000000000000001E-4</v>
      </c>
      <c r="E108" s="73">
        <v>2.8351920000000002</v>
      </c>
      <c r="F108" s="73">
        <v>2.956242</v>
      </c>
      <c r="G108" s="73" t="str">
        <f t="shared" si="3"/>
        <v/>
      </c>
      <c r="H108" s="73" t="str">
        <f t="shared" si="4"/>
        <v/>
      </c>
      <c r="I108" s="73" t="str">
        <f t="shared" si="5"/>
        <v/>
      </c>
    </row>
    <row r="109" spans="1:9" x14ac:dyDescent="0.2">
      <c r="A109" s="73">
        <f ca="1">B109*PriceMod!$F$15</f>
        <v>0.8</v>
      </c>
      <c r="B109" s="73">
        <v>4</v>
      </c>
      <c r="C109" s="73">
        <v>1</v>
      </c>
      <c r="D109" s="73">
        <v>5.0000000000000001E-4</v>
      </c>
      <c r="E109" s="73">
        <v>2.8805640000000001</v>
      </c>
      <c r="F109" s="73">
        <v>2.867613</v>
      </c>
      <c r="G109" s="73" t="str">
        <f t="shared" si="3"/>
        <v/>
      </c>
      <c r="H109" s="73" t="str">
        <f t="shared" si="4"/>
        <v/>
      </c>
      <c r="I109" s="73" t="str">
        <f t="shared" si="5"/>
        <v/>
      </c>
    </row>
    <row r="110" spans="1:9" x14ac:dyDescent="0.2">
      <c r="A110" s="73">
        <f ca="1">B110*PriceMod!$F$15</f>
        <v>0.8</v>
      </c>
      <c r="B110" s="73">
        <v>4</v>
      </c>
      <c r="C110" s="73">
        <v>0</v>
      </c>
      <c r="D110" s="73">
        <v>0.1095</v>
      </c>
      <c r="E110" s="73">
        <v>2.9465859999999999</v>
      </c>
      <c r="F110" s="73">
        <v>2.9984139999999999</v>
      </c>
      <c r="G110" s="73" t="str">
        <f t="shared" si="3"/>
        <v/>
      </c>
      <c r="H110" s="73">
        <f t="shared" si="4"/>
        <v>2.9984139999999999</v>
      </c>
      <c r="I110" s="73" t="str">
        <f t="shared" si="5"/>
        <v/>
      </c>
    </row>
    <row r="111" spans="1:9" x14ac:dyDescent="0.2">
      <c r="A111" s="73">
        <f ca="1">B111*PriceMod!$F$15</f>
        <v>0.8</v>
      </c>
      <c r="B111" s="73">
        <v>4</v>
      </c>
      <c r="C111" s="73">
        <v>1</v>
      </c>
      <c r="D111" s="73">
        <v>1E-3</v>
      </c>
      <c r="E111" s="73">
        <v>2.9364789999999998</v>
      </c>
      <c r="F111" s="73">
        <v>3.0626159999999998</v>
      </c>
      <c r="G111" s="73" t="str">
        <f t="shared" si="3"/>
        <v/>
      </c>
      <c r="H111" s="73" t="str">
        <f t="shared" si="4"/>
        <v/>
      </c>
      <c r="I111" s="73" t="str">
        <f t="shared" si="5"/>
        <v/>
      </c>
    </row>
    <row r="112" spans="1:9" x14ac:dyDescent="0.2">
      <c r="A112" s="73">
        <f ca="1">B112*PriceMod!$F$15</f>
        <v>0.8</v>
      </c>
      <c r="B112" s="73">
        <v>4</v>
      </c>
      <c r="C112" s="73">
        <v>0</v>
      </c>
      <c r="D112" s="73">
        <v>1.35E-2</v>
      </c>
      <c r="E112" s="73">
        <v>3.0812919999999999</v>
      </c>
      <c r="F112" s="73">
        <v>3.0703269999999998</v>
      </c>
      <c r="G112" s="73" t="str">
        <f t="shared" si="3"/>
        <v/>
      </c>
      <c r="H112" s="73">
        <f t="shared" si="4"/>
        <v>3.0703269999999998</v>
      </c>
      <c r="I112" s="73" t="str">
        <f t="shared" si="5"/>
        <v/>
      </c>
    </row>
    <row r="113" spans="1:9" x14ac:dyDescent="0.2">
      <c r="A113" s="73">
        <f ca="1">B113*PriceMod!$F$15</f>
        <v>0.8</v>
      </c>
      <c r="B113" s="73">
        <v>4</v>
      </c>
      <c r="C113" s="73">
        <v>0</v>
      </c>
      <c r="D113" s="73">
        <v>0.19650000000000001</v>
      </c>
      <c r="E113" s="73">
        <v>3.06915</v>
      </c>
      <c r="F113" s="73">
        <v>3.1122049999999999</v>
      </c>
      <c r="G113" s="73" t="str">
        <f t="shared" si="3"/>
        <v/>
      </c>
      <c r="H113" s="73">
        <f t="shared" si="4"/>
        <v>3.1122049999999999</v>
      </c>
      <c r="I113" s="73" t="str">
        <f t="shared" si="5"/>
        <v/>
      </c>
    </row>
    <row r="114" spans="1:9" x14ac:dyDescent="0.2">
      <c r="A114" s="73">
        <f ca="1">B114*PriceMod!$F$15</f>
        <v>0.8</v>
      </c>
      <c r="B114" s="73">
        <v>4</v>
      </c>
      <c r="C114" s="73">
        <v>0</v>
      </c>
      <c r="D114" s="73">
        <v>3.7499999999999999E-2</v>
      </c>
      <c r="E114" s="73">
        <v>3.213597</v>
      </c>
      <c r="F114" s="73">
        <v>3.2016610000000001</v>
      </c>
      <c r="G114" s="73" t="str">
        <f t="shared" si="3"/>
        <v/>
      </c>
      <c r="H114" s="73">
        <f t="shared" si="4"/>
        <v>3.2016610000000001</v>
      </c>
      <c r="I114" s="73" t="str">
        <f t="shared" si="5"/>
        <v/>
      </c>
    </row>
    <row r="115" spans="1:9" x14ac:dyDescent="0.2">
      <c r="A115" s="73">
        <f ca="1">B115*PriceMod!$F$15</f>
        <v>0.8</v>
      </c>
      <c r="B115" s="73">
        <v>4</v>
      </c>
      <c r="C115" s="73">
        <v>0</v>
      </c>
      <c r="D115" s="73">
        <v>0.20150000000000001</v>
      </c>
      <c r="E115" s="73">
        <v>3.1959819999999999</v>
      </c>
      <c r="F115" s="73">
        <v>3.23007</v>
      </c>
      <c r="G115" s="73" t="str">
        <f t="shared" si="3"/>
        <v/>
      </c>
      <c r="H115" s="73">
        <f t="shared" si="4"/>
        <v>3.23007</v>
      </c>
      <c r="I115" s="73" t="str">
        <f t="shared" si="5"/>
        <v/>
      </c>
    </row>
    <row r="116" spans="1:9" x14ac:dyDescent="0.2">
      <c r="A116" s="73">
        <f ca="1">B116*PriceMod!$F$15</f>
        <v>0.8</v>
      </c>
      <c r="B116" s="73">
        <v>4</v>
      </c>
      <c r="C116" s="73">
        <v>0</v>
      </c>
      <c r="D116" s="73">
        <v>7.7499999999999999E-2</v>
      </c>
      <c r="E116" s="73">
        <v>3.3406639999999999</v>
      </c>
      <c r="F116" s="73">
        <v>3.323194</v>
      </c>
      <c r="G116" s="73" t="str">
        <f t="shared" si="3"/>
        <v/>
      </c>
      <c r="H116" s="73">
        <f t="shared" si="4"/>
        <v>3.323194</v>
      </c>
      <c r="I116" s="73" t="str">
        <f t="shared" si="5"/>
        <v/>
      </c>
    </row>
    <row r="117" spans="1:9" x14ac:dyDescent="0.2">
      <c r="A117" s="73">
        <f ca="1">B117*PriceMod!$F$15</f>
        <v>0.8</v>
      </c>
      <c r="B117" s="73">
        <v>4</v>
      </c>
      <c r="C117" s="73">
        <v>0</v>
      </c>
      <c r="D117" s="73">
        <v>0.1305</v>
      </c>
      <c r="E117" s="73">
        <v>3.3271199999999999</v>
      </c>
      <c r="F117" s="73">
        <v>3.3539430000000001</v>
      </c>
      <c r="G117" s="73" t="str">
        <f t="shared" si="3"/>
        <v/>
      </c>
      <c r="H117" s="73">
        <f t="shared" si="4"/>
        <v>3.3539430000000001</v>
      </c>
      <c r="I117" s="73" t="str">
        <f t="shared" si="5"/>
        <v/>
      </c>
    </row>
    <row r="118" spans="1:9" x14ac:dyDescent="0.2">
      <c r="A118" s="73">
        <f ca="1">B118*PriceMod!$F$15</f>
        <v>0.8</v>
      </c>
      <c r="B118" s="73">
        <v>4</v>
      </c>
      <c r="C118" s="73">
        <v>0</v>
      </c>
      <c r="D118" s="73">
        <v>7.4499999999999997E-2</v>
      </c>
      <c r="E118" s="73">
        <v>3.4759769999999999</v>
      </c>
      <c r="F118" s="73">
        <v>3.4480490000000001</v>
      </c>
      <c r="G118" s="73" t="str">
        <f t="shared" si="3"/>
        <v/>
      </c>
      <c r="H118" s="73">
        <f t="shared" si="4"/>
        <v>3.4480490000000001</v>
      </c>
      <c r="I118" s="73" t="str">
        <f t="shared" si="5"/>
        <v/>
      </c>
    </row>
    <row r="119" spans="1:9" x14ac:dyDescent="0.2">
      <c r="A119" s="73">
        <f ca="1">B119*PriceMod!$F$15</f>
        <v>0.8</v>
      </c>
      <c r="B119" s="73">
        <v>4</v>
      </c>
      <c r="C119" s="73">
        <v>0</v>
      </c>
      <c r="D119" s="73">
        <v>4.2999999999999997E-2</v>
      </c>
      <c r="E119" s="73">
        <v>3.4666649999999999</v>
      </c>
      <c r="F119" s="73">
        <v>3.4887890000000001</v>
      </c>
      <c r="G119" s="73" t="str">
        <f t="shared" si="3"/>
        <v/>
      </c>
      <c r="H119" s="73">
        <f t="shared" si="4"/>
        <v>3.4887890000000001</v>
      </c>
      <c r="I119" s="73" t="str">
        <f t="shared" si="5"/>
        <v/>
      </c>
    </row>
    <row r="120" spans="1:9" x14ac:dyDescent="0.2">
      <c r="A120" s="73">
        <f ca="1">B120*PriceMod!$F$15</f>
        <v>0.8</v>
      </c>
      <c r="B120" s="73">
        <v>4</v>
      </c>
      <c r="C120" s="73">
        <v>0</v>
      </c>
      <c r="D120" s="73">
        <v>3.1E-2</v>
      </c>
      <c r="E120" s="73">
        <v>3.6227369999999999</v>
      </c>
      <c r="F120" s="73">
        <v>3.5870150000000001</v>
      </c>
      <c r="G120" s="73" t="str">
        <f t="shared" si="3"/>
        <v/>
      </c>
      <c r="H120" s="73">
        <f t="shared" si="4"/>
        <v>3.5870150000000001</v>
      </c>
      <c r="I120" s="73" t="str">
        <f t="shared" si="5"/>
        <v/>
      </c>
    </row>
    <row r="121" spans="1:9" x14ac:dyDescent="0.2">
      <c r="A121" s="73">
        <f ca="1">B121*PriceMod!$F$15</f>
        <v>0.8</v>
      </c>
      <c r="B121" s="73">
        <v>4</v>
      </c>
      <c r="C121" s="73">
        <v>0</v>
      </c>
      <c r="D121" s="73">
        <v>8.9999999999999993E-3</v>
      </c>
      <c r="E121" s="73">
        <v>3.6145260000000001</v>
      </c>
      <c r="F121" s="73">
        <v>3.634611</v>
      </c>
      <c r="G121" s="73" t="str">
        <f t="shared" si="3"/>
        <v/>
      </c>
      <c r="H121" s="73">
        <f t="shared" si="4"/>
        <v>3.634611</v>
      </c>
      <c r="I121" s="73" t="str">
        <f t="shared" si="5"/>
        <v/>
      </c>
    </row>
    <row r="122" spans="1:9" x14ac:dyDescent="0.2">
      <c r="A122" s="73">
        <f ca="1">B122*PriceMod!$F$15</f>
        <v>0.8</v>
      </c>
      <c r="B122" s="73">
        <v>4</v>
      </c>
      <c r="C122" s="73">
        <v>-2</v>
      </c>
      <c r="D122" s="73">
        <v>1.15E-2</v>
      </c>
      <c r="E122" s="73">
        <v>3.7673420000000002</v>
      </c>
      <c r="F122" s="73">
        <v>3.7242459999999999</v>
      </c>
      <c r="G122" s="73" t="str">
        <f t="shared" si="3"/>
        <v/>
      </c>
      <c r="H122" s="73" t="str">
        <f t="shared" si="4"/>
        <v/>
      </c>
      <c r="I122" s="73">
        <f t="shared" si="5"/>
        <v>3.7242459999999999</v>
      </c>
    </row>
    <row r="123" spans="1:9" x14ac:dyDescent="0.2">
      <c r="A123" s="73">
        <f ca="1">B123*PriceMod!$F$15</f>
        <v>0.8</v>
      </c>
      <c r="B123" s="73">
        <v>4</v>
      </c>
      <c r="C123" s="73">
        <v>-2</v>
      </c>
      <c r="D123" s="73">
        <v>5.0000000000000001E-4</v>
      </c>
      <c r="E123" s="73">
        <v>3.735363</v>
      </c>
      <c r="F123" s="73">
        <v>3.7398319999999998</v>
      </c>
      <c r="G123" s="73" t="str">
        <f t="shared" si="3"/>
        <v/>
      </c>
      <c r="H123" s="73" t="str">
        <f t="shared" si="4"/>
        <v/>
      </c>
      <c r="I123" s="73">
        <f t="shared" si="5"/>
        <v>3.7398319999999998</v>
      </c>
    </row>
    <row r="124" spans="1:9" x14ac:dyDescent="0.2">
      <c r="A124" s="73">
        <f ca="1">B124*PriceMod!$F$15</f>
        <v>0.8</v>
      </c>
      <c r="B124" s="73">
        <v>4</v>
      </c>
      <c r="C124" s="73">
        <v>-2</v>
      </c>
      <c r="D124" s="73">
        <v>5.0000000000000001E-4</v>
      </c>
      <c r="E124" s="73">
        <v>3.907546</v>
      </c>
      <c r="F124" s="73">
        <v>3.854517</v>
      </c>
      <c r="G124" s="73" t="str">
        <f t="shared" si="3"/>
        <v/>
      </c>
      <c r="H124" s="73" t="str">
        <f t="shared" si="4"/>
        <v/>
      </c>
      <c r="I124" s="73">
        <f t="shared" si="5"/>
        <v>3.854517</v>
      </c>
    </row>
    <row r="125" spans="1:9" x14ac:dyDescent="0.2">
      <c r="A125" s="73">
        <f ca="1">B125*PriceMod!$F$15</f>
        <v>1</v>
      </c>
      <c r="B125" s="73">
        <v>5</v>
      </c>
      <c r="C125" s="73">
        <v>1</v>
      </c>
      <c r="D125" s="73">
        <v>5.0000000000000001E-4</v>
      </c>
      <c r="E125" s="73">
        <v>2.3768609999999999</v>
      </c>
      <c r="F125" s="73">
        <v>2.506907</v>
      </c>
      <c r="G125" s="73" t="str">
        <f t="shared" si="3"/>
        <v/>
      </c>
      <c r="H125" s="73" t="str">
        <f t="shared" si="4"/>
        <v/>
      </c>
      <c r="I125" s="73" t="str">
        <f t="shared" si="5"/>
        <v/>
      </c>
    </row>
    <row r="126" spans="1:9" x14ac:dyDescent="0.2">
      <c r="A126" s="73">
        <f ca="1">B126*PriceMod!$F$15</f>
        <v>1</v>
      </c>
      <c r="B126" s="73">
        <v>5</v>
      </c>
      <c r="C126" s="73">
        <v>1</v>
      </c>
      <c r="D126" s="73">
        <v>2E-3</v>
      </c>
      <c r="E126" s="73">
        <v>2.6212580000000001</v>
      </c>
      <c r="F126" s="73">
        <v>2.700917</v>
      </c>
      <c r="G126" s="73">
        <f t="shared" si="3"/>
        <v>2.700917</v>
      </c>
      <c r="H126" s="73" t="str">
        <f t="shared" si="4"/>
        <v/>
      </c>
      <c r="I126" s="73" t="str">
        <f t="shared" si="5"/>
        <v/>
      </c>
    </row>
    <row r="127" spans="1:9" x14ac:dyDescent="0.2">
      <c r="A127" s="73">
        <f ca="1">B127*PriceMod!$F$15</f>
        <v>1</v>
      </c>
      <c r="B127" s="73">
        <v>5</v>
      </c>
      <c r="C127" s="73">
        <v>1</v>
      </c>
      <c r="D127" s="73">
        <v>1E-3</v>
      </c>
      <c r="E127" s="73">
        <v>2.6311689999999999</v>
      </c>
      <c r="F127" s="73">
        <v>2.7453910000000001</v>
      </c>
      <c r="G127" s="73" t="str">
        <f t="shared" si="3"/>
        <v/>
      </c>
      <c r="H127" s="73" t="str">
        <f t="shared" si="4"/>
        <v/>
      </c>
      <c r="I127" s="73" t="str">
        <f t="shared" si="5"/>
        <v/>
      </c>
    </row>
    <row r="128" spans="1:9" x14ac:dyDescent="0.2">
      <c r="A128" s="73">
        <f ca="1">B128*PriceMod!$F$15</f>
        <v>1</v>
      </c>
      <c r="B128" s="73">
        <v>5</v>
      </c>
      <c r="C128" s="73">
        <v>1</v>
      </c>
      <c r="D128" s="73">
        <v>1.55E-2</v>
      </c>
      <c r="E128" s="73">
        <v>2.7057639999999998</v>
      </c>
      <c r="F128" s="73">
        <v>2.7851849999999998</v>
      </c>
      <c r="G128" s="73">
        <f t="shared" si="3"/>
        <v>2.7851849999999998</v>
      </c>
      <c r="H128" s="73" t="str">
        <f t="shared" si="4"/>
        <v/>
      </c>
      <c r="I128" s="73" t="str">
        <f t="shared" si="5"/>
        <v/>
      </c>
    </row>
    <row r="129" spans="1:9" x14ac:dyDescent="0.2">
      <c r="A129" s="73">
        <f ca="1">B129*PriceMod!$F$15</f>
        <v>1</v>
      </c>
      <c r="B129" s="73">
        <v>5</v>
      </c>
      <c r="C129" s="73">
        <v>1</v>
      </c>
      <c r="D129" s="73">
        <v>1.5E-3</v>
      </c>
      <c r="E129" s="73">
        <v>2.718283</v>
      </c>
      <c r="F129" s="73">
        <v>2.8451499999999998</v>
      </c>
      <c r="G129" s="73">
        <f t="shared" si="3"/>
        <v>2.8451499999999998</v>
      </c>
      <c r="H129" s="73" t="str">
        <f t="shared" si="4"/>
        <v/>
      </c>
      <c r="I129" s="73" t="str">
        <f t="shared" si="5"/>
        <v/>
      </c>
    </row>
    <row r="130" spans="1:9" x14ac:dyDescent="0.2">
      <c r="A130" s="73">
        <f ca="1">B130*PriceMod!$F$15</f>
        <v>1</v>
      </c>
      <c r="B130" s="73">
        <v>5</v>
      </c>
      <c r="C130" s="73">
        <v>1</v>
      </c>
      <c r="D130" s="73">
        <v>4.1000000000000002E-2</v>
      </c>
      <c r="E130" s="73">
        <v>2.8227069999999999</v>
      </c>
      <c r="F130" s="73">
        <v>2.8881899999999998</v>
      </c>
      <c r="G130" s="73">
        <f t="shared" si="3"/>
        <v>2.8881899999999998</v>
      </c>
      <c r="H130" s="73" t="str">
        <f t="shared" si="4"/>
        <v/>
      </c>
      <c r="I130" s="73" t="str">
        <f t="shared" si="5"/>
        <v/>
      </c>
    </row>
    <row r="131" spans="1:9" x14ac:dyDescent="0.2">
      <c r="A131" s="73">
        <f ca="1">B131*PriceMod!$F$15</f>
        <v>1</v>
      </c>
      <c r="B131" s="73">
        <v>5</v>
      </c>
      <c r="C131" s="73">
        <v>1</v>
      </c>
      <c r="D131" s="73">
        <v>5.0000000000000001E-4</v>
      </c>
      <c r="E131" s="73">
        <v>2.8351920000000002</v>
      </c>
      <c r="F131" s="73">
        <v>2.956242</v>
      </c>
      <c r="G131" s="73" t="str">
        <f t="shared" si="3"/>
        <v/>
      </c>
      <c r="H131" s="73" t="str">
        <f t="shared" si="4"/>
        <v/>
      </c>
      <c r="I131" s="73" t="str">
        <f t="shared" si="5"/>
        <v/>
      </c>
    </row>
    <row r="132" spans="1:9" x14ac:dyDescent="0.2">
      <c r="A132" s="73">
        <f ca="1">B132*PriceMod!$F$15</f>
        <v>1</v>
      </c>
      <c r="B132" s="73">
        <v>5</v>
      </c>
      <c r="C132" s="73">
        <v>1</v>
      </c>
      <c r="D132" s="73">
        <v>5.0000000000000001E-4</v>
      </c>
      <c r="E132" s="73">
        <v>2.8805640000000001</v>
      </c>
      <c r="F132" s="73">
        <v>2.867613</v>
      </c>
      <c r="G132" s="73" t="str">
        <f t="shared" si="3"/>
        <v/>
      </c>
      <c r="H132" s="73" t="str">
        <f t="shared" si="4"/>
        <v/>
      </c>
      <c r="I132" s="73" t="str">
        <f t="shared" si="5"/>
        <v/>
      </c>
    </row>
    <row r="133" spans="1:9" x14ac:dyDescent="0.2">
      <c r="A133" s="73">
        <f ca="1">B133*PriceMod!$F$15</f>
        <v>1</v>
      </c>
      <c r="B133" s="73">
        <v>5</v>
      </c>
      <c r="C133" s="73">
        <v>0</v>
      </c>
      <c r="D133" s="73">
        <v>0.1095</v>
      </c>
      <c r="E133" s="73">
        <v>2.9465859999999999</v>
      </c>
      <c r="F133" s="73">
        <v>2.9984139999999999</v>
      </c>
      <c r="G133" s="73" t="str">
        <f t="shared" si="3"/>
        <v/>
      </c>
      <c r="H133" s="73">
        <f t="shared" si="4"/>
        <v>2.9984139999999999</v>
      </c>
      <c r="I133" s="73" t="str">
        <f t="shared" si="5"/>
        <v/>
      </c>
    </row>
    <row r="134" spans="1:9" x14ac:dyDescent="0.2">
      <c r="A134" s="73">
        <f ca="1">B134*PriceMod!$F$15</f>
        <v>1</v>
      </c>
      <c r="B134" s="73">
        <v>5</v>
      </c>
      <c r="C134" s="73">
        <v>1</v>
      </c>
      <c r="D134" s="73">
        <v>1E-3</v>
      </c>
      <c r="E134" s="73">
        <v>2.9364789999999998</v>
      </c>
      <c r="F134" s="73">
        <v>3.0626159999999998</v>
      </c>
      <c r="G134" s="73" t="str">
        <f t="shared" si="3"/>
        <v/>
      </c>
      <c r="H134" s="73" t="str">
        <f t="shared" si="4"/>
        <v/>
      </c>
      <c r="I134" s="73" t="str">
        <f t="shared" si="5"/>
        <v/>
      </c>
    </row>
    <row r="135" spans="1:9" x14ac:dyDescent="0.2">
      <c r="A135" s="73">
        <f ca="1">B135*PriceMod!$F$15</f>
        <v>1</v>
      </c>
      <c r="B135" s="73">
        <v>5</v>
      </c>
      <c r="C135" s="73">
        <v>0</v>
      </c>
      <c r="D135" s="73">
        <v>1.35E-2</v>
      </c>
      <c r="E135" s="73">
        <v>3.0812919999999999</v>
      </c>
      <c r="F135" s="73">
        <v>3.0703269999999998</v>
      </c>
      <c r="G135" s="73" t="str">
        <f t="shared" si="3"/>
        <v/>
      </c>
      <c r="H135" s="73">
        <f t="shared" si="4"/>
        <v>3.0703269999999998</v>
      </c>
      <c r="I135" s="73" t="str">
        <f t="shared" si="5"/>
        <v/>
      </c>
    </row>
    <row r="136" spans="1:9" x14ac:dyDescent="0.2">
      <c r="A136" s="73">
        <f ca="1">B136*PriceMod!$F$15</f>
        <v>1</v>
      </c>
      <c r="B136" s="73">
        <v>5</v>
      </c>
      <c r="C136" s="73">
        <v>0</v>
      </c>
      <c r="D136" s="73">
        <v>0.19650000000000001</v>
      </c>
      <c r="E136" s="73">
        <v>3.06915</v>
      </c>
      <c r="F136" s="73">
        <v>3.1122049999999999</v>
      </c>
      <c r="G136" s="73" t="str">
        <f t="shared" si="3"/>
        <v/>
      </c>
      <c r="H136" s="73">
        <f t="shared" si="4"/>
        <v>3.1122049999999999</v>
      </c>
      <c r="I136" s="73" t="str">
        <f t="shared" si="5"/>
        <v/>
      </c>
    </row>
    <row r="137" spans="1:9" x14ac:dyDescent="0.2">
      <c r="A137" s="73">
        <f ca="1">B137*PriceMod!$F$15</f>
        <v>1</v>
      </c>
      <c r="B137" s="73">
        <v>5</v>
      </c>
      <c r="C137" s="73">
        <v>0</v>
      </c>
      <c r="D137" s="73">
        <v>3.7499999999999999E-2</v>
      </c>
      <c r="E137" s="73">
        <v>3.213597</v>
      </c>
      <c r="F137" s="73">
        <v>3.2016610000000001</v>
      </c>
      <c r="G137" s="73" t="str">
        <f t="shared" si="3"/>
        <v/>
      </c>
      <c r="H137" s="73">
        <f t="shared" si="4"/>
        <v>3.2016610000000001</v>
      </c>
      <c r="I137" s="73" t="str">
        <f t="shared" si="5"/>
        <v/>
      </c>
    </row>
    <row r="138" spans="1:9" x14ac:dyDescent="0.2">
      <c r="A138" s="73">
        <f ca="1">B138*PriceMod!$F$15</f>
        <v>1</v>
      </c>
      <c r="B138" s="73">
        <v>5</v>
      </c>
      <c r="C138" s="73">
        <v>0</v>
      </c>
      <c r="D138" s="73">
        <v>0.20150000000000001</v>
      </c>
      <c r="E138" s="73">
        <v>3.1959819999999999</v>
      </c>
      <c r="F138" s="73">
        <v>3.23007</v>
      </c>
      <c r="G138" s="73" t="str">
        <f t="shared" si="3"/>
        <v/>
      </c>
      <c r="H138" s="73">
        <f t="shared" si="4"/>
        <v>3.23007</v>
      </c>
      <c r="I138" s="73" t="str">
        <f t="shared" si="5"/>
        <v/>
      </c>
    </row>
    <row r="139" spans="1:9" x14ac:dyDescent="0.2">
      <c r="A139" s="73">
        <f ca="1">B139*PriceMod!$F$15</f>
        <v>1</v>
      </c>
      <c r="B139" s="73">
        <v>5</v>
      </c>
      <c r="C139" s="73">
        <v>0</v>
      </c>
      <c r="D139" s="73">
        <v>7.7499999999999999E-2</v>
      </c>
      <c r="E139" s="73">
        <v>3.3406639999999999</v>
      </c>
      <c r="F139" s="73">
        <v>3.323194</v>
      </c>
      <c r="G139" s="73" t="str">
        <f t="shared" ref="G139:G202" si="6">IF(AND($C139&gt;0,D139&gt;$I$6),$F139,"")</f>
        <v/>
      </c>
      <c r="H139" s="73">
        <f t="shared" ref="H139:H202" si="7">IF(AND($C139=0,E139&gt;$I$6),$F139,"")</f>
        <v>3.323194</v>
      </c>
      <c r="I139" s="73" t="str">
        <f t="shared" ref="I139:I202" si="8">IF(AND($C139&lt;0,F139&gt;$I$6),$F139,"")</f>
        <v/>
      </c>
    </row>
    <row r="140" spans="1:9" x14ac:dyDescent="0.2">
      <c r="A140" s="73">
        <f ca="1">B140*PriceMod!$F$15</f>
        <v>1</v>
      </c>
      <c r="B140" s="73">
        <v>5</v>
      </c>
      <c r="C140" s="73">
        <v>0</v>
      </c>
      <c r="D140" s="73">
        <v>0.1305</v>
      </c>
      <c r="E140" s="73">
        <v>3.3271199999999999</v>
      </c>
      <c r="F140" s="73">
        <v>3.3539430000000001</v>
      </c>
      <c r="G140" s="73" t="str">
        <f t="shared" si="6"/>
        <v/>
      </c>
      <c r="H140" s="73">
        <f t="shared" si="7"/>
        <v>3.3539430000000001</v>
      </c>
      <c r="I140" s="73" t="str">
        <f t="shared" si="8"/>
        <v/>
      </c>
    </row>
    <row r="141" spans="1:9" x14ac:dyDescent="0.2">
      <c r="A141" s="73">
        <f ca="1">B141*PriceMod!$F$15</f>
        <v>1</v>
      </c>
      <c r="B141" s="73">
        <v>5</v>
      </c>
      <c r="C141" s="73">
        <v>0</v>
      </c>
      <c r="D141" s="73">
        <v>7.4499999999999997E-2</v>
      </c>
      <c r="E141" s="73">
        <v>3.4759769999999999</v>
      </c>
      <c r="F141" s="73">
        <v>3.4480490000000001</v>
      </c>
      <c r="G141" s="73" t="str">
        <f t="shared" si="6"/>
        <v/>
      </c>
      <c r="H141" s="73">
        <f t="shared" si="7"/>
        <v>3.4480490000000001</v>
      </c>
      <c r="I141" s="73" t="str">
        <f t="shared" si="8"/>
        <v/>
      </c>
    </row>
    <row r="142" spans="1:9" x14ac:dyDescent="0.2">
      <c r="A142" s="73">
        <f ca="1">B142*PriceMod!$F$15</f>
        <v>1</v>
      </c>
      <c r="B142" s="73">
        <v>5</v>
      </c>
      <c r="C142" s="73">
        <v>0</v>
      </c>
      <c r="D142" s="73">
        <v>4.2999999999999997E-2</v>
      </c>
      <c r="E142" s="73">
        <v>3.4666649999999999</v>
      </c>
      <c r="F142" s="73">
        <v>3.4887890000000001</v>
      </c>
      <c r="G142" s="73" t="str">
        <f t="shared" si="6"/>
        <v/>
      </c>
      <c r="H142" s="73">
        <f t="shared" si="7"/>
        <v>3.4887890000000001</v>
      </c>
      <c r="I142" s="73" t="str">
        <f t="shared" si="8"/>
        <v/>
      </c>
    </row>
    <row r="143" spans="1:9" x14ac:dyDescent="0.2">
      <c r="A143" s="73">
        <f ca="1">B143*PriceMod!$F$15</f>
        <v>1</v>
      </c>
      <c r="B143" s="73">
        <v>5</v>
      </c>
      <c r="C143" s="73">
        <v>0</v>
      </c>
      <c r="D143" s="73">
        <v>3.1E-2</v>
      </c>
      <c r="E143" s="73">
        <v>3.6227369999999999</v>
      </c>
      <c r="F143" s="73">
        <v>3.5870150000000001</v>
      </c>
      <c r="G143" s="73" t="str">
        <f t="shared" si="6"/>
        <v/>
      </c>
      <c r="H143" s="73">
        <f t="shared" si="7"/>
        <v>3.5870150000000001</v>
      </c>
      <c r="I143" s="73" t="str">
        <f t="shared" si="8"/>
        <v/>
      </c>
    </row>
    <row r="144" spans="1:9" x14ac:dyDescent="0.2">
      <c r="A144" s="73">
        <f ca="1">B144*PriceMod!$F$15</f>
        <v>1</v>
      </c>
      <c r="B144" s="73">
        <v>5</v>
      </c>
      <c r="C144" s="73">
        <v>0</v>
      </c>
      <c r="D144" s="73">
        <v>8.9999999999999993E-3</v>
      </c>
      <c r="E144" s="73">
        <v>3.6145260000000001</v>
      </c>
      <c r="F144" s="73">
        <v>3.634611</v>
      </c>
      <c r="G144" s="73" t="str">
        <f t="shared" si="6"/>
        <v/>
      </c>
      <c r="H144" s="73">
        <f t="shared" si="7"/>
        <v>3.634611</v>
      </c>
      <c r="I144" s="73" t="str">
        <f t="shared" si="8"/>
        <v/>
      </c>
    </row>
    <row r="145" spans="1:9" x14ac:dyDescent="0.2">
      <c r="A145" s="73">
        <f ca="1">B145*PriceMod!$F$15</f>
        <v>1</v>
      </c>
      <c r="B145" s="73">
        <v>5</v>
      </c>
      <c r="C145" s="73">
        <v>-2</v>
      </c>
      <c r="D145" s="73">
        <v>1.15E-2</v>
      </c>
      <c r="E145" s="73">
        <v>3.7673420000000002</v>
      </c>
      <c r="F145" s="73">
        <v>3.7242459999999999</v>
      </c>
      <c r="G145" s="73" t="str">
        <f t="shared" si="6"/>
        <v/>
      </c>
      <c r="H145" s="73" t="str">
        <f t="shared" si="7"/>
        <v/>
      </c>
      <c r="I145" s="73">
        <f t="shared" si="8"/>
        <v>3.7242459999999999</v>
      </c>
    </row>
    <row r="146" spans="1:9" x14ac:dyDescent="0.2">
      <c r="A146" s="73">
        <f ca="1">B146*PriceMod!$F$15</f>
        <v>1</v>
      </c>
      <c r="B146" s="73">
        <v>5</v>
      </c>
      <c r="C146" s="73">
        <v>-2</v>
      </c>
      <c r="D146" s="73">
        <v>5.0000000000000001E-4</v>
      </c>
      <c r="E146" s="73">
        <v>3.735363</v>
      </c>
      <c r="F146" s="73">
        <v>3.7398319999999998</v>
      </c>
      <c r="G146" s="73" t="str">
        <f t="shared" si="6"/>
        <v/>
      </c>
      <c r="H146" s="73" t="str">
        <f t="shared" si="7"/>
        <v/>
      </c>
      <c r="I146" s="73">
        <f t="shared" si="8"/>
        <v>3.7398319999999998</v>
      </c>
    </row>
    <row r="147" spans="1:9" x14ac:dyDescent="0.2">
      <c r="A147" s="73">
        <f ca="1">B147*PriceMod!$F$15</f>
        <v>1</v>
      </c>
      <c r="B147" s="73">
        <v>5</v>
      </c>
      <c r="C147" s="73">
        <v>-2</v>
      </c>
      <c r="D147" s="73">
        <v>5.0000000000000001E-4</v>
      </c>
      <c r="E147" s="73">
        <v>3.907546</v>
      </c>
      <c r="F147" s="73">
        <v>3.854517</v>
      </c>
      <c r="G147" s="73" t="str">
        <f t="shared" si="6"/>
        <v/>
      </c>
      <c r="H147" s="73" t="str">
        <f t="shared" si="7"/>
        <v/>
      </c>
      <c r="I147" s="73">
        <f t="shared" si="8"/>
        <v>3.854517</v>
      </c>
    </row>
    <row r="148" spans="1:9" x14ac:dyDescent="0.2">
      <c r="A148" s="73">
        <f ca="1">B148*PriceMod!$F$15</f>
        <v>1.2000000000000002</v>
      </c>
      <c r="B148" s="73">
        <v>6</v>
      </c>
      <c r="C148" s="73">
        <v>1</v>
      </c>
      <c r="D148" s="73">
        <v>5.0000000000000001E-4</v>
      </c>
      <c r="E148" s="73">
        <v>2.3768609999999999</v>
      </c>
      <c r="F148" s="73">
        <v>2.506907</v>
      </c>
      <c r="G148" s="73" t="str">
        <f t="shared" si="6"/>
        <v/>
      </c>
      <c r="H148" s="73" t="str">
        <f t="shared" si="7"/>
        <v/>
      </c>
      <c r="I148" s="73" t="str">
        <f t="shared" si="8"/>
        <v/>
      </c>
    </row>
    <row r="149" spans="1:9" x14ac:dyDescent="0.2">
      <c r="A149" s="73">
        <f ca="1">B149*PriceMod!$F$15</f>
        <v>1.2000000000000002</v>
      </c>
      <c r="B149" s="73">
        <v>6</v>
      </c>
      <c r="C149" s="73">
        <v>1</v>
      </c>
      <c r="D149" s="73">
        <v>2E-3</v>
      </c>
      <c r="E149" s="73">
        <v>2.6212580000000001</v>
      </c>
      <c r="F149" s="73">
        <v>2.700917</v>
      </c>
      <c r="G149" s="73">
        <f t="shared" si="6"/>
        <v>2.700917</v>
      </c>
      <c r="H149" s="73" t="str">
        <f t="shared" si="7"/>
        <v/>
      </c>
      <c r="I149" s="73" t="str">
        <f t="shared" si="8"/>
        <v/>
      </c>
    </row>
    <row r="150" spans="1:9" x14ac:dyDescent="0.2">
      <c r="A150" s="73">
        <f ca="1">B150*PriceMod!$F$15</f>
        <v>1.2000000000000002</v>
      </c>
      <c r="B150" s="73">
        <v>6</v>
      </c>
      <c r="C150" s="73">
        <v>1</v>
      </c>
      <c r="D150" s="73">
        <v>1E-3</v>
      </c>
      <c r="E150" s="73">
        <v>2.6311689999999999</v>
      </c>
      <c r="F150" s="73">
        <v>2.7453910000000001</v>
      </c>
      <c r="G150" s="73" t="str">
        <f t="shared" si="6"/>
        <v/>
      </c>
      <c r="H150" s="73" t="str">
        <f t="shared" si="7"/>
        <v/>
      </c>
      <c r="I150" s="73" t="str">
        <f t="shared" si="8"/>
        <v/>
      </c>
    </row>
    <row r="151" spans="1:9" x14ac:dyDescent="0.2">
      <c r="A151" s="73">
        <f ca="1">B151*PriceMod!$F$15</f>
        <v>1.2000000000000002</v>
      </c>
      <c r="B151" s="73">
        <v>6</v>
      </c>
      <c r="C151" s="73">
        <v>1</v>
      </c>
      <c r="D151" s="73">
        <v>1.55E-2</v>
      </c>
      <c r="E151" s="73">
        <v>2.7057639999999998</v>
      </c>
      <c r="F151" s="73">
        <v>2.7851849999999998</v>
      </c>
      <c r="G151" s="73">
        <f t="shared" si="6"/>
        <v>2.7851849999999998</v>
      </c>
      <c r="H151" s="73" t="str">
        <f t="shared" si="7"/>
        <v/>
      </c>
      <c r="I151" s="73" t="str">
        <f t="shared" si="8"/>
        <v/>
      </c>
    </row>
    <row r="152" spans="1:9" x14ac:dyDescent="0.2">
      <c r="A152" s="73">
        <f ca="1">B152*PriceMod!$F$15</f>
        <v>1.2000000000000002</v>
      </c>
      <c r="B152" s="73">
        <v>6</v>
      </c>
      <c r="C152" s="73">
        <v>1</v>
      </c>
      <c r="D152" s="73">
        <v>1.5E-3</v>
      </c>
      <c r="E152" s="73">
        <v>2.718283</v>
      </c>
      <c r="F152" s="73">
        <v>2.8451499999999998</v>
      </c>
      <c r="G152" s="73">
        <f t="shared" si="6"/>
        <v>2.8451499999999998</v>
      </c>
      <c r="H152" s="73" t="str">
        <f t="shared" si="7"/>
        <v/>
      </c>
      <c r="I152" s="73" t="str">
        <f t="shared" si="8"/>
        <v/>
      </c>
    </row>
    <row r="153" spans="1:9" x14ac:dyDescent="0.2">
      <c r="A153" s="73">
        <f ca="1">B153*PriceMod!$F$15</f>
        <v>1.2000000000000002</v>
      </c>
      <c r="B153" s="73">
        <v>6</v>
      </c>
      <c r="C153" s="73">
        <v>1</v>
      </c>
      <c r="D153" s="73">
        <v>4.1000000000000002E-2</v>
      </c>
      <c r="E153" s="73">
        <v>2.8227069999999999</v>
      </c>
      <c r="F153" s="73">
        <v>2.8881899999999998</v>
      </c>
      <c r="G153" s="73">
        <f t="shared" si="6"/>
        <v>2.8881899999999998</v>
      </c>
      <c r="H153" s="73" t="str">
        <f t="shared" si="7"/>
        <v/>
      </c>
      <c r="I153" s="73" t="str">
        <f t="shared" si="8"/>
        <v/>
      </c>
    </row>
    <row r="154" spans="1:9" x14ac:dyDescent="0.2">
      <c r="A154" s="73">
        <f ca="1">B154*PriceMod!$F$15</f>
        <v>1.2000000000000002</v>
      </c>
      <c r="B154" s="73">
        <v>6</v>
      </c>
      <c r="C154" s="73">
        <v>1</v>
      </c>
      <c r="D154" s="73">
        <v>5.0000000000000001E-4</v>
      </c>
      <c r="E154" s="73">
        <v>2.8351920000000002</v>
      </c>
      <c r="F154" s="73">
        <v>2.956242</v>
      </c>
      <c r="G154" s="73" t="str">
        <f t="shared" si="6"/>
        <v/>
      </c>
      <c r="H154" s="73" t="str">
        <f t="shared" si="7"/>
        <v/>
      </c>
      <c r="I154" s="73" t="str">
        <f t="shared" si="8"/>
        <v/>
      </c>
    </row>
    <row r="155" spans="1:9" x14ac:dyDescent="0.2">
      <c r="A155" s="73">
        <f ca="1">B155*PriceMod!$F$15</f>
        <v>1.2000000000000002</v>
      </c>
      <c r="B155" s="73">
        <v>6</v>
      </c>
      <c r="C155" s="73">
        <v>1</v>
      </c>
      <c r="D155" s="73">
        <v>5.0000000000000001E-4</v>
      </c>
      <c r="E155" s="73">
        <v>2.8805640000000001</v>
      </c>
      <c r="F155" s="73">
        <v>2.867613</v>
      </c>
      <c r="G155" s="73" t="str">
        <f t="shared" si="6"/>
        <v/>
      </c>
      <c r="H155" s="73" t="str">
        <f t="shared" si="7"/>
        <v/>
      </c>
      <c r="I155" s="73" t="str">
        <f t="shared" si="8"/>
        <v/>
      </c>
    </row>
    <row r="156" spans="1:9" x14ac:dyDescent="0.2">
      <c r="A156" s="73">
        <f ca="1">B156*PriceMod!$F$15</f>
        <v>1.2000000000000002</v>
      </c>
      <c r="B156" s="73">
        <v>6</v>
      </c>
      <c r="C156" s="73">
        <v>0</v>
      </c>
      <c r="D156" s="73">
        <v>0.1095</v>
      </c>
      <c r="E156" s="73">
        <v>2.9465859999999999</v>
      </c>
      <c r="F156" s="73">
        <v>2.9984139999999999</v>
      </c>
      <c r="G156" s="73" t="str">
        <f t="shared" si="6"/>
        <v/>
      </c>
      <c r="H156" s="73">
        <f t="shared" si="7"/>
        <v>2.9984139999999999</v>
      </c>
      <c r="I156" s="73" t="str">
        <f t="shared" si="8"/>
        <v/>
      </c>
    </row>
    <row r="157" spans="1:9" x14ac:dyDescent="0.2">
      <c r="A157" s="73">
        <f ca="1">B157*PriceMod!$F$15</f>
        <v>1.2000000000000002</v>
      </c>
      <c r="B157" s="73">
        <v>6</v>
      </c>
      <c r="C157" s="73">
        <v>1</v>
      </c>
      <c r="D157" s="73">
        <v>1E-3</v>
      </c>
      <c r="E157" s="73">
        <v>2.9364789999999998</v>
      </c>
      <c r="F157" s="73">
        <v>3.0626159999999998</v>
      </c>
      <c r="G157" s="73" t="str">
        <f t="shared" si="6"/>
        <v/>
      </c>
      <c r="H157" s="73" t="str">
        <f t="shared" si="7"/>
        <v/>
      </c>
      <c r="I157" s="73" t="str">
        <f t="shared" si="8"/>
        <v/>
      </c>
    </row>
    <row r="158" spans="1:9" x14ac:dyDescent="0.2">
      <c r="A158" s="73">
        <f ca="1">B158*PriceMod!$F$15</f>
        <v>1.2000000000000002</v>
      </c>
      <c r="B158" s="73">
        <v>6</v>
      </c>
      <c r="C158" s="73">
        <v>0</v>
      </c>
      <c r="D158" s="73">
        <v>1.35E-2</v>
      </c>
      <c r="E158" s="73">
        <v>3.0812919999999999</v>
      </c>
      <c r="F158" s="73">
        <v>3.0703269999999998</v>
      </c>
      <c r="G158" s="73" t="str">
        <f t="shared" si="6"/>
        <v/>
      </c>
      <c r="H158" s="73">
        <f t="shared" si="7"/>
        <v>3.0703269999999998</v>
      </c>
      <c r="I158" s="73" t="str">
        <f t="shared" si="8"/>
        <v/>
      </c>
    </row>
    <row r="159" spans="1:9" x14ac:dyDescent="0.2">
      <c r="A159" s="73">
        <f ca="1">B159*PriceMod!$F$15</f>
        <v>1.2000000000000002</v>
      </c>
      <c r="B159" s="73">
        <v>6</v>
      </c>
      <c r="C159" s="73">
        <v>0</v>
      </c>
      <c r="D159" s="73">
        <v>0.19650000000000001</v>
      </c>
      <c r="E159" s="73">
        <v>3.06915</v>
      </c>
      <c r="F159" s="73">
        <v>3.1122049999999999</v>
      </c>
      <c r="G159" s="73" t="str">
        <f t="shared" si="6"/>
        <v/>
      </c>
      <c r="H159" s="73">
        <f t="shared" si="7"/>
        <v>3.1122049999999999</v>
      </c>
      <c r="I159" s="73" t="str">
        <f t="shared" si="8"/>
        <v/>
      </c>
    </row>
    <row r="160" spans="1:9" x14ac:dyDescent="0.2">
      <c r="A160" s="73">
        <f ca="1">B160*PriceMod!$F$15</f>
        <v>1.2000000000000002</v>
      </c>
      <c r="B160" s="73">
        <v>6</v>
      </c>
      <c r="C160" s="73">
        <v>0</v>
      </c>
      <c r="D160" s="73">
        <v>3.7499999999999999E-2</v>
      </c>
      <c r="E160" s="73">
        <v>3.213597</v>
      </c>
      <c r="F160" s="73">
        <v>3.2016610000000001</v>
      </c>
      <c r="G160" s="73" t="str">
        <f t="shared" si="6"/>
        <v/>
      </c>
      <c r="H160" s="73">
        <f t="shared" si="7"/>
        <v>3.2016610000000001</v>
      </c>
      <c r="I160" s="73" t="str">
        <f t="shared" si="8"/>
        <v/>
      </c>
    </row>
    <row r="161" spans="1:9" x14ac:dyDescent="0.2">
      <c r="A161" s="73">
        <f ca="1">B161*PriceMod!$F$15</f>
        <v>1.2000000000000002</v>
      </c>
      <c r="B161" s="73">
        <v>6</v>
      </c>
      <c r="C161" s="73">
        <v>0</v>
      </c>
      <c r="D161" s="73">
        <v>0.20150000000000001</v>
      </c>
      <c r="E161" s="73">
        <v>3.1959819999999999</v>
      </c>
      <c r="F161" s="73">
        <v>3.23007</v>
      </c>
      <c r="G161" s="73" t="str">
        <f t="shared" si="6"/>
        <v/>
      </c>
      <c r="H161" s="73">
        <f t="shared" si="7"/>
        <v>3.23007</v>
      </c>
      <c r="I161" s="73" t="str">
        <f t="shared" si="8"/>
        <v/>
      </c>
    </row>
    <row r="162" spans="1:9" x14ac:dyDescent="0.2">
      <c r="A162" s="73">
        <f ca="1">B162*PriceMod!$F$15</f>
        <v>1.2000000000000002</v>
      </c>
      <c r="B162" s="73">
        <v>6</v>
      </c>
      <c r="C162" s="73">
        <v>0</v>
      </c>
      <c r="D162" s="73">
        <v>7.7499999999999999E-2</v>
      </c>
      <c r="E162" s="73">
        <v>3.3406639999999999</v>
      </c>
      <c r="F162" s="73">
        <v>3.323194</v>
      </c>
      <c r="G162" s="73" t="str">
        <f t="shared" si="6"/>
        <v/>
      </c>
      <c r="H162" s="73">
        <f t="shared" si="7"/>
        <v>3.323194</v>
      </c>
      <c r="I162" s="73" t="str">
        <f t="shared" si="8"/>
        <v/>
      </c>
    </row>
    <row r="163" spans="1:9" x14ac:dyDescent="0.2">
      <c r="A163" s="73">
        <f ca="1">B163*PriceMod!$F$15</f>
        <v>1.2000000000000002</v>
      </c>
      <c r="B163" s="73">
        <v>6</v>
      </c>
      <c r="C163" s="73">
        <v>0</v>
      </c>
      <c r="D163" s="73">
        <v>0.1305</v>
      </c>
      <c r="E163" s="73">
        <v>3.3271199999999999</v>
      </c>
      <c r="F163" s="73">
        <v>3.3539430000000001</v>
      </c>
      <c r="G163" s="73" t="str">
        <f t="shared" si="6"/>
        <v/>
      </c>
      <c r="H163" s="73">
        <f t="shared" si="7"/>
        <v>3.3539430000000001</v>
      </c>
      <c r="I163" s="73" t="str">
        <f t="shared" si="8"/>
        <v/>
      </c>
    </row>
    <row r="164" spans="1:9" x14ac:dyDescent="0.2">
      <c r="A164" s="73">
        <f ca="1">B164*PriceMod!$F$15</f>
        <v>1.2000000000000002</v>
      </c>
      <c r="B164" s="73">
        <v>6</v>
      </c>
      <c r="C164" s="73">
        <v>0</v>
      </c>
      <c r="D164" s="73">
        <v>7.4499999999999997E-2</v>
      </c>
      <c r="E164" s="73">
        <v>3.4759769999999999</v>
      </c>
      <c r="F164" s="73">
        <v>3.4480490000000001</v>
      </c>
      <c r="G164" s="73" t="str">
        <f t="shared" si="6"/>
        <v/>
      </c>
      <c r="H164" s="73">
        <f t="shared" si="7"/>
        <v>3.4480490000000001</v>
      </c>
      <c r="I164" s="73" t="str">
        <f t="shared" si="8"/>
        <v/>
      </c>
    </row>
    <row r="165" spans="1:9" x14ac:dyDescent="0.2">
      <c r="A165" s="73">
        <f ca="1">B165*PriceMod!$F$15</f>
        <v>1.2000000000000002</v>
      </c>
      <c r="B165" s="73">
        <v>6</v>
      </c>
      <c r="C165" s="73">
        <v>0</v>
      </c>
      <c r="D165" s="73">
        <v>4.2999999999999997E-2</v>
      </c>
      <c r="E165" s="73">
        <v>3.4666649999999999</v>
      </c>
      <c r="F165" s="73">
        <v>3.4887890000000001</v>
      </c>
      <c r="G165" s="73" t="str">
        <f t="shared" si="6"/>
        <v/>
      </c>
      <c r="H165" s="73">
        <f t="shared" si="7"/>
        <v>3.4887890000000001</v>
      </c>
      <c r="I165" s="73" t="str">
        <f t="shared" si="8"/>
        <v/>
      </c>
    </row>
    <row r="166" spans="1:9" x14ac:dyDescent="0.2">
      <c r="A166" s="73">
        <f ca="1">B166*PriceMod!$F$15</f>
        <v>1.2000000000000002</v>
      </c>
      <c r="B166" s="73">
        <v>6</v>
      </c>
      <c r="C166" s="73">
        <v>0</v>
      </c>
      <c r="D166" s="73">
        <v>3.1E-2</v>
      </c>
      <c r="E166" s="73">
        <v>3.6227369999999999</v>
      </c>
      <c r="F166" s="73">
        <v>3.5870150000000001</v>
      </c>
      <c r="G166" s="73" t="str">
        <f t="shared" si="6"/>
        <v/>
      </c>
      <c r="H166" s="73">
        <f t="shared" si="7"/>
        <v>3.5870150000000001</v>
      </c>
      <c r="I166" s="73" t="str">
        <f t="shared" si="8"/>
        <v/>
      </c>
    </row>
    <row r="167" spans="1:9" x14ac:dyDescent="0.2">
      <c r="A167" s="73">
        <f ca="1">B167*PriceMod!$F$15</f>
        <v>1.2000000000000002</v>
      </c>
      <c r="B167" s="73">
        <v>6</v>
      </c>
      <c r="C167" s="73">
        <v>-2</v>
      </c>
      <c r="D167" s="73">
        <v>8.9999999999999993E-3</v>
      </c>
      <c r="E167" s="73">
        <v>3.6145260000000001</v>
      </c>
      <c r="F167" s="73">
        <v>3.634611</v>
      </c>
      <c r="G167" s="73" t="str">
        <f t="shared" si="6"/>
        <v/>
      </c>
      <c r="H167" s="73" t="str">
        <f t="shared" si="7"/>
        <v/>
      </c>
      <c r="I167" s="73">
        <f t="shared" si="8"/>
        <v>3.634611</v>
      </c>
    </row>
    <row r="168" spans="1:9" x14ac:dyDescent="0.2">
      <c r="A168" s="73">
        <f ca="1">B168*PriceMod!$F$15</f>
        <v>1.2000000000000002</v>
      </c>
      <c r="B168" s="73">
        <v>6</v>
      </c>
      <c r="C168" s="73">
        <v>-2</v>
      </c>
      <c r="D168" s="73">
        <v>1.15E-2</v>
      </c>
      <c r="E168" s="73">
        <v>3.7673420000000002</v>
      </c>
      <c r="F168" s="73">
        <v>3.7242459999999999</v>
      </c>
      <c r="G168" s="73" t="str">
        <f t="shared" si="6"/>
        <v/>
      </c>
      <c r="H168" s="73" t="str">
        <f t="shared" si="7"/>
        <v/>
      </c>
      <c r="I168" s="73">
        <f t="shared" si="8"/>
        <v>3.7242459999999999</v>
      </c>
    </row>
    <row r="169" spans="1:9" x14ac:dyDescent="0.2">
      <c r="A169" s="73">
        <f ca="1">B169*PriceMod!$F$15</f>
        <v>1.2000000000000002</v>
      </c>
      <c r="B169" s="73">
        <v>6</v>
      </c>
      <c r="C169" s="73">
        <v>-2</v>
      </c>
      <c r="D169" s="73">
        <v>5.0000000000000001E-4</v>
      </c>
      <c r="E169" s="73">
        <v>3.735363</v>
      </c>
      <c r="F169" s="73">
        <v>3.7398319999999998</v>
      </c>
      <c r="G169" s="73" t="str">
        <f t="shared" si="6"/>
        <v/>
      </c>
      <c r="H169" s="73" t="str">
        <f t="shared" si="7"/>
        <v/>
      </c>
      <c r="I169" s="73">
        <f t="shared" si="8"/>
        <v>3.7398319999999998</v>
      </c>
    </row>
    <row r="170" spans="1:9" x14ac:dyDescent="0.2">
      <c r="A170" s="73">
        <f ca="1">B170*PriceMod!$F$15</f>
        <v>1.2000000000000002</v>
      </c>
      <c r="B170" s="73">
        <v>6</v>
      </c>
      <c r="C170" s="73">
        <v>-2</v>
      </c>
      <c r="D170" s="73">
        <v>5.0000000000000001E-4</v>
      </c>
      <c r="E170" s="73">
        <v>3.907546</v>
      </c>
      <c r="F170" s="73">
        <v>3.854517</v>
      </c>
      <c r="G170" s="73" t="str">
        <f t="shared" si="6"/>
        <v/>
      </c>
      <c r="H170" s="73" t="str">
        <f t="shared" si="7"/>
        <v/>
      </c>
      <c r="I170" s="73">
        <f t="shared" si="8"/>
        <v>3.854517</v>
      </c>
    </row>
    <row r="171" spans="1:9" x14ac:dyDescent="0.2">
      <c r="A171" s="73">
        <f ca="1">B171*PriceMod!$F$15</f>
        <v>1.4000000000000001</v>
      </c>
      <c r="B171" s="73">
        <v>7</v>
      </c>
      <c r="C171" s="73">
        <v>1</v>
      </c>
      <c r="D171" s="73">
        <v>5.0000000000000001E-4</v>
      </c>
      <c r="E171" s="73">
        <v>2.3768609999999999</v>
      </c>
      <c r="F171" s="73">
        <v>2.506907</v>
      </c>
      <c r="G171" s="73" t="str">
        <f t="shared" si="6"/>
        <v/>
      </c>
      <c r="H171" s="73" t="str">
        <f t="shared" si="7"/>
        <v/>
      </c>
      <c r="I171" s="73" t="str">
        <f t="shared" si="8"/>
        <v/>
      </c>
    </row>
    <row r="172" spans="1:9" x14ac:dyDescent="0.2">
      <c r="A172" s="73">
        <f ca="1">B172*PriceMod!$F$15</f>
        <v>1.4000000000000001</v>
      </c>
      <c r="B172" s="73">
        <v>7</v>
      </c>
      <c r="C172" s="73">
        <v>1</v>
      </c>
      <c r="D172" s="73">
        <v>2E-3</v>
      </c>
      <c r="E172" s="73">
        <v>2.6212580000000001</v>
      </c>
      <c r="F172" s="73">
        <v>2.700917</v>
      </c>
      <c r="G172" s="73">
        <f t="shared" si="6"/>
        <v>2.700917</v>
      </c>
      <c r="H172" s="73" t="str">
        <f t="shared" si="7"/>
        <v/>
      </c>
      <c r="I172" s="73" t="str">
        <f t="shared" si="8"/>
        <v/>
      </c>
    </row>
    <row r="173" spans="1:9" x14ac:dyDescent="0.2">
      <c r="A173" s="73">
        <f ca="1">B173*PriceMod!$F$15</f>
        <v>1.4000000000000001</v>
      </c>
      <c r="B173" s="73">
        <v>7</v>
      </c>
      <c r="C173" s="73">
        <v>1</v>
      </c>
      <c r="D173" s="73">
        <v>1E-3</v>
      </c>
      <c r="E173" s="73">
        <v>2.6311689999999999</v>
      </c>
      <c r="F173" s="73">
        <v>2.7453910000000001</v>
      </c>
      <c r="G173" s="73" t="str">
        <f t="shared" si="6"/>
        <v/>
      </c>
      <c r="H173" s="73" t="str">
        <f t="shared" si="7"/>
        <v/>
      </c>
      <c r="I173" s="73" t="str">
        <f t="shared" si="8"/>
        <v/>
      </c>
    </row>
    <row r="174" spans="1:9" x14ac:dyDescent="0.2">
      <c r="A174" s="73">
        <f ca="1">B174*PriceMod!$F$15</f>
        <v>1.4000000000000001</v>
      </c>
      <c r="B174" s="73">
        <v>7</v>
      </c>
      <c r="C174" s="73">
        <v>1</v>
      </c>
      <c r="D174" s="73">
        <v>1.55E-2</v>
      </c>
      <c r="E174" s="73">
        <v>2.7057639999999998</v>
      </c>
      <c r="F174" s="73">
        <v>2.7851849999999998</v>
      </c>
      <c r="G174" s="73">
        <f t="shared" si="6"/>
        <v>2.7851849999999998</v>
      </c>
      <c r="H174" s="73" t="str">
        <f t="shared" si="7"/>
        <v/>
      </c>
      <c r="I174" s="73" t="str">
        <f t="shared" si="8"/>
        <v/>
      </c>
    </row>
    <row r="175" spans="1:9" x14ac:dyDescent="0.2">
      <c r="A175" s="73">
        <f ca="1">B175*PriceMod!$F$15</f>
        <v>1.4000000000000001</v>
      </c>
      <c r="B175" s="73">
        <v>7</v>
      </c>
      <c r="C175" s="73">
        <v>1</v>
      </c>
      <c r="D175" s="73">
        <v>1.5E-3</v>
      </c>
      <c r="E175" s="73">
        <v>2.718283</v>
      </c>
      <c r="F175" s="73">
        <v>2.8451499999999998</v>
      </c>
      <c r="G175" s="73">
        <f t="shared" si="6"/>
        <v>2.8451499999999998</v>
      </c>
      <c r="H175" s="73" t="str">
        <f t="shared" si="7"/>
        <v/>
      </c>
      <c r="I175" s="73" t="str">
        <f t="shared" si="8"/>
        <v/>
      </c>
    </row>
    <row r="176" spans="1:9" x14ac:dyDescent="0.2">
      <c r="A176" s="73">
        <f ca="1">B176*PriceMod!$F$15</f>
        <v>1.4000000000000001</v>
      </c>
      <c r="B176" s="73">
        <v>7</v>
      </c>
      <c r="C176" s="73">
        <v>1</v>
      </c>
      <c r="D176" s="73">
        <v>4.1000000000000002E-2</v>
      </c>
      <c r="E176" s="73">
        <v>2.8227069999999999</v>
      </c>
      <c r="F176" s="73">
        <v>2.8881899999999998</v>
      </c>
      <c r="G176" s="73">
        <f t="shared" si="6"/>
        <v>2.8881899999999998</v>
      </c>
      <c r="H176" s="73" t="str">
        <f t="shared" si="7"/>
        <v/>
      </c>
      <c r="I176" s="73" t="str">
        <f t="shared" si="8"/>
        <v/>
      </c>
    </row>
    <row r="177" spans="1:9" x14ac:dyDescent="0.2">
      <c r="A177" s="73">
        <f ca="1">B177*PriceMod!$F$15</f>
        <v>1.4000000000000001</v>
      </c>
      <c r="B177" s="73">
        <v>7</v>
      </c>
      <c r="C177" s="73">
        <v>0</v>
      </c>
      <c r="D177" s="73">
        <v>5.0000000000000001E-4</v>
      </c>
      <c r="E177" s="73">
        <v>2.8351920000000002</v>
      </c>
      <c r="F177" s="73">
        <v>2.956242</v>
      </c>
      <c r="G177" s="73" t="str">
        <f t="shared" si="6"/>
        <v/>
      </c>
      <c r="H177" s="73">
        <f t="shared" si="7"/>
        <v>2.956242</v>
      </c>
      <c r="I177" s="73" t="str">
        <f t="shared" si="8"/>
        <v/>
      </c>
    </row>
    <row r="178" spans="1:9" x14ac:dyDescent="0.2">
      <c r="A178" s="73">
        <f ca="1">B178*PriceMod!$F$15</f>
        <v>1.4000000000000001</v>
      </c>
      <c r="B178" s="73">
        <v>7</v>
      </c>
      <c r="C178" s="73">
        <v>1</v>
      </c>
      <c r="D178" s="73">
        <v>5.0000000000000001E-4</v>
      </c>
      <c r="E178" s="73">
        <v>2.8805640000000001</v>
      </c>
      <c r="F178" s="73">
        <v>2.867613</v>
      </c>
      <c r="G178" s="73" t="str">
        <f t="shared" si="6"/>
        <v/>
      </c>
      <c r="H178" s="73" t="str">
        <f t="shared" si="7"/>
        <v/>
      </c>
      <c r="I178" s="73" t="str">
        <f t="shared" si="8"/>
        <v/>
      </c>
    </row>
    <row r="179" spans="1:9" x14ac:dyDescent="0.2">
      <c r="A179" s="73">
        <f ca="1">B179*PriceMod!$F$15</f>
        <v>1.4000000000000001</v>
      </c>
      <c r="B179" s="73">
        <v>7</v>
      </c>
      <c r="C179" s="73">
        <v>0</v>
      </c>
      <c r="D179" s="73">
        <v>0.1095</v>
      </c>
      <c r="E179" s="73">
        <v>2.9465859999999999</v>
      </c>
      <c r="F179" s="73">
        <v>2.9984139999999999</v>
      </c>
      <c r="G179" s="73" t="str">
        <f t="shared" si="6"/>
        <v/>
      </c>
      <c r="H179" s="73">
        <f t="shared" si="7"/>
        <v>2.9984139999999999</v>
      </c>
      <c r="I179" s="73" t="str">
        <f t="shared" si="8"/>
        <v/>
      </c>
    </row>
    <row r="180" spans="1:9" x14ac:dyDescent="0.2">
      <c r="A180" s="73">
        <f ca="1">B180*PriceMod!$F$15</f>
        <v>1.4000000000000001</v>
      </c>
      <c r="B180" s="73">
        <v>7</v>
      </c>
      <c r="C180" s="73">
        <v>1</v>
      </c>
      <c r="D180" s="73">
        <v>1E-3</v>
      </c>
      <c r="E180" s="73">
        <v>2.9364789999999998</v>
      </c>
      <c r="F180" s="73">
        <v>3.0626159999999998</v>
      </c>
      <c r="G180" s="73" t="str">
        <f t="shared" si="6"/>
        <v/>
      </c>
      <c r="H180" s="73" t="str">
        <f t="shared" si="7"/>
        <v/>
      </c>
      <c r="I180" s="73" t="str">
        <f t="shared" si="8"/>
        <v/>
      </c>
    </row>
    <row r="181" spans="1:9" x14ac:dyDescent="0.2">
      <c r="A181" s="73">
        <f ca="1">B181*PriceMod!$F$15</f>
        <v>1.4000000000000001</v>
      </c>
      <c r="B181" s="73">
        <v>7</v>
      </c>
      <c r="C181" s="73">
        <v>0</v>
      </c>
      <c r="D181" s="73">
        <v>1.35E-2</v>
      </c>
      <c r="E181" s="73">
        <v>3.0812919999999999</v>
      </c>
      <c r="F181" s="73">
        <v>3.0703269999999998</v>
      </c>
      <c r="G181" s="73" t="str">
        <f t="shared" si="6"/>
        <v/>
      </c>
      <c r="H181" s="73">
        <f t="shared" si="7"/>
        <v>3.0703269999999998</v>
      </c>
      <c r="I181" s="73" t="str">
        <f t="shared" si="8"/>
        <v/>
      </c>
    </row>
    <row r="182" spans="1:9" x14ac:dyDescent="0.2">
      <c r="A182" s="73">
        <f ca="1">B182*PriceMod!$F$15</f>
        <v>1.4000000000000001</v>
      </c>
      <c r="B182" s="73">
        <v>7</v>
      </c>
      <c r="C182" s="73">
        <v>0</v>
      </c>
      <c r="D182" s="73">
        <v>0.19650000000000001</v>
      </c>
      <c r="E182" s="73">
        <v>3.06915</v>
      </c>
      <c r="F182" s="73">
        <v>3.1122049999999999</v>
      </c>
      <c r="G182" s="73" t="str">
        <f t="shared" si="6"/>
        <v/>
      </c>
      <c r="H182" s="73">
        <f t="shared" si="7"/>
        <v>3.1122049999999999</v>
      </c>
      <c r="I182" s="73" t="str">
        <f t="shared" si="8"/>
        <v/>
      </c>
    </row>
    <row r="183" spans="1:9" x14ac:dyDescent="0.2">
      <c r="A183" s="73">
        <f ca="1">B183*PriceMod!$F$15</f>
        <v>1.4000000000000001</v>
      </c>
      <c r="B183" s="73">
        <v>7</v>
      </c>
      <c r="C183" s="73">
        <v>0</v>
      </c>
      <c r="D183" s="73">
        <v>3.7499999999999999E-2</v>
      </c>
      <c r="E183" s="73">
        <v>3.213597</v>
      </c>
      <c r="F183" s="73">
        <v>3.2016610000000001</v>
      </c>
      <c r="G183" s="73" t="str">
        <f t="shared" si="6"/>
        <v/>
      </c>
      <c r="H183" s="73">
        <f t="shared" si="7"/>
        <v>3.2016610000000001</v>
      </c>
      <c r="I183" s="73" t="str">
        <f t="shared" si="8"/>
        <v/>
      </c>
    </row>
    <row r="184" spans="1:9" x14ac:dyDescent="0.2">
      <c r="A184" s="73">
        <f ca="1">B184*PriceMod!$F$15</f>
        <v>1.4000000000000001</v>
      </c>
      <c r="B184" s="73">
        <v>7</v>
      </c>
      <c r="C184" s="73">
        <v>0</v>
      </c>
      <c r="D184" s="73">
        <v>0.20150000000000001</v>
      </c>
      <c r="E184" s="73">
        <v>3.1959819999999999</v>
      </c>
      <c r="F184" s="73">
        <v>3.23007</v>
      </c>
      <c r="G184" s="73" t="str">
        <f t="shared" si="6"/>
        <v/>
      </c>
      <c r="H184" s="73">
        <f t="shared" si="7"/>
        <v>3.23007</v>
      </c>
      <c r="I184" s="73" t="str">
        <f t="shared" si="8"/>
        <v/>
      </c>
    </row>
    <row r="185" spans="1:9" x14ac:dyDescent="0.2">
      <c r="A185" s="73">
        <f ca="1">B185*PriceMod!$F$15</f>
        <v>1.4000000000000001</v>
      </c>
      <c r="B185" s="73">
        <v>7</v>
      </c>
      <c r="C185" s="73">
        <v>0</v>
      </c>
      <c r="D185" s="73">
        <v>7.7499999999999999E-2</v>
      </c>
      <c r="E185" s="73">
        <v>3.3406639999999999</v>
      </c>
      <c r="F185" s="73">
        <v>3.323194</v>
      </c>
      <c r="G185" s="73" t="str">
        <f t="shared" si="6"/>
        <v/>
      </c>
      <c r="H185" s="73">
        <f t="shared" si="7"/>
        <v>3.323194</v>
      </c>
      <c r="I185" s="73" t="str">
        <f t="shared" si="8"/>
        <v/>
      </c>
    </row>
    <row r="186" spans="1:9" x14ac:dyDescent="0.2">
      <c r="A186" s="73">
        <f ca="1">B186*PriceMod!$F$15</f>
        <v>1.4000000000000001</v>
      </c>
      <c r="B186" s="73">
        <v>7</v>
      </c>
      <c r="C186" s="73">
        <v>0</v>
      </c>
      <c r="D186" s="73">
        <v>0.1305</v>
      </c>
      <c r="E186" s="73">
        <v>3.3271199999999999</v>
      </c>
      <c r="F186" s="73">
        <v>3.3539430000000001</v>
      </c>
      <c r="G186" s="73" t="str">
        <f t="shared" si="6"/>
        <v/>
      </c>
      <c r="H186" s="73">
        <f t="shared" si="7"/>
        <v>3.3539430000000001</v>
      </c>
      <c r="I186" s="73" t="str">
        <f t="shared" si="8"/>
        <v/>
      </c>
    </row>
    <row r="187" spans="1:9" x14ac:dyDescent="0.2">
      <c r="A187" s="73">
        <f ca="1">B187*PriceMod!$F$15</f>
        <v>1.4000000000000001</v>
      </c>
      <c r="B187" s="73">
        <v>7</v>
      </c>
      <c r="C187" s="73">
        <v>0</v>
      </c>
      <c r="D187" s="73">
        <v>7.4499999999999997E-2</v>
      </c>
      <c r="E187" s="73">
        <v>3.4759769999999999</v>
      </c>
      <c r="F187" s="73">
        <v>3.4480490000000001</v>
      </c>
      <c r="G187" s="73" t="str">
        <f t="shared" si="6"/>
        <v/>
      </c>
      <c r="H187" s="73">
        <f t="shared" si="7"/>
        <v>3.4480490000000001</v>
      </c>
      <c r="I187" s="73" t="str">
        <f t="shared" si="8"/>
        <v/>
      </c>
    </row>
    <row r="188" spans="1:9" x14ac:dyDescent="0.2">
      <c r="A188" s="73">
        <f ca="1">B188*PriceMod!$F$15</f>
        <v>1.4000000000000001</v>
      </c>
      <c r="B188" s="73">
        <v>7</v>
      </c>
      <c r="C188" s="73">
        <v>0</v>
      </c>
      <c r="D188" s="73">
        <v>4.2999999999999997E-2</v>
      </c>
      <c r="E188" s="73">
        <v>3.4666649999999999</v>
      </c>
      <c r="F188" s="73">
        <v>3.4887890000000001</v>
      </c>
      <c r="G188" s="73" t="str">
        <f t="shared" si="6"/>
        <v/>
      </c>
      <c r="H188" s="73">
        <f t="shared" si="7"/>
        <v>3.4887890000000001</v>
      </c>
      <c r="I188" s="73" t="str">
        <f t="shared" si="8"/>
        <v/>
      </c>
    </row>
    <row r="189" spans="1:9" x14ac:dyDescent="0.2">
      <c r="A189" s="73">
        <f ca="1">B189*PriceMod!$F$15</f>
        <v>1.4000000000000001</v>
      </c>
      <c r="B189" s="73">
        <v>7</v>
      </c>
      <c r="C189" s="73">
        <v>0</v>
      </c>
      <c r="D189" s="73">
        <v>3.1E-2</v>
      </c>
      <c r="E189" s="73">
        <v>3.6227369999999999</v>
      </c>
      <c r="F189" s="73">
        <v>3.5870150000000001</v>
      </c>
      <c r="G189" s="73" t="str">
        <f t="shared" si="6"/>
        <v/>
      </c>
      <c r="H189" s="73">
        <f t="shared" si="7"/>
        <v>3.5870150000000001</v>
      </c>
      <c r="I189" s="73" t="str">
        <f t="shared" si="8"/>
        <v/>
      </c>
    </row>
    <row r="190" spans="1:9" x14ac:dyDescent="0.2">
      <c r="A190" s="73">
        <f ca="1">B190*PriceMod!$F$15</f>
        <v>1.4000000000000001</v>
      </c>
      <c r="B190" s="73">
        <v>7</v>
      </c>
      <c r="C190" s="73">
        <v>-2</v>
      </c>
      <c r="D190" s="73">
        <v>8.9999999999999993E-3</v>
      </c>
      <c r="E190" s="73">
        <v>3.6145260000000001</v>
      </c>
      <c r="F190" s="73">
        <v>3.634611</v>
      </c>
      <c r="G190" s="73" t="str">
        <f t="shared" si="6"/>
        <v/>
      </c>
      <c r="H190" s="73" t="str">
        <f t="shared" si="7"/>
        <v/>
      </c>
      <c r="I190" s="73">
        <f t="shared" si="8"/>
        <v>3.634611</v>
      </c>
    </row>
    <row r="191" spans="1:9" x14ac:dyDescent="0.2">
      <c r="A191" s="73">
        <f ca="1">B191*PriceMod!$F$15</f>
        <v>1.4000000000000001</v>
      </c>
      <c r="B191" s="73">
        <v>7</v>
      </c>
      <c r="C191" s="73">
        <v>-2</v>
      </c>
      <c r="D191" s="73">
        <v>1.15E-2</v>
      </c>
      <c r="E191" s="73">
        <v>3.7673420000000002</v>
      </c>
      <c r="F191" s="73">
        <v>3.7242459999999999</v>
      </c>
      <c r="G191" s="73" t="str">
        <f t="shared" si="6"/>
        <v/>
      </c>
      <c r="H191" s="73" t="str">
        <f t="shared" si="7"/>
        <v/>
      </c>
      <c r="I191" s="73">
        <f t="shared" si="8"/>
        <v>3.7242459999999999</v>
      </c>
    </row>
    <row r="192" spans="1:9" x14ac:dyDescent="0.2">
      <c r="A192" s="73">
        <f ca="1">B192*PriceMod!$F$15</f>
        <v>1.4000000000000001</v>
      </c>
      <c r="B192" s="73">
        <v>7</v>
      </c>
      <c r="C192" s="73">
        <v>-2</v>
      </c>
      <c r="D192" s="73">
        <v>5.0000000000000001E-4</v>
      </c>
      <c r="E192" s="73">
        <v>3.735363</v>
      </c>
      <c r="F192" s="73">
        <v>3.7398319999999998</v>
      </c>
      <c r="G192" s="73" t="str">
        <f t="shared" si="6"/>
        <v/>
      </c>
      <c r="H192" s="73" t="str">
        <f t="shared" si="7"/>
        <v/>
      </c>
      <c r="I192" s="73">
        <f t="shared" si="8"/>
        <v>3.7398319999999998</v>
      </c>
    </row>
    <row r="193" spans="1:9" x14ac:dyDescent="0.2">
      <c r="A193" s="73">
        <f ca="1">B193*PriceMod!$F$15</f>
        <v>1.4000000000000001</v>
      </c>
      <c r="B193" s="73">
        <v>7</v>
      </c>
      <c r="C193" s="73">
        <v>-2</v>
      </c>
      <c r="D193" s="73">
        <v>5.0000000000000001E-4</v>
      </c>
      <c r="E193" s="73">
        <v>3.907546</v>
      </c>
      <c r="F193" s="73">
        <v>3.854517</v>
      </c>
      <c r="G193" s="73" t="str">
        <f t="shared" si="6"/>
        <v/>
      </c>
      <c r="H193" s="73" t="str">
        <f t="shared" si="7"/>
        <v/>
      </c>
      <c r="I193" s="73">
        <f t="shared" si="8"/>
        <v>3.854517</v>
      </c>
    </row>
    <row r="194" spans="1:9" x14ac:dyDescent="0.2">
      <c r="A194" s="73">
        <f ca="1">B194*PriceMod!$F$15</f>
        <v>1.6</v>
      </c>
      <c r="B194" s="73">
        <v>8</v>
      </c>
      <c r="C194" s="73">
        <v>1</v>
      </c>
      <c r="D194" s="73">
        <v>5.0000000000000001E-4</v>
      </c>
      <c r="E194" s="73">
        <v>2.3768609999999999</v>
      </c>
      <c r="F194" s="73">
        <v>2.506907</v>
      </c>
      <c r="G194" s="73" t="str">
        <f t="shared" si="6"/>
        <v/>
      </c>
      <c r="H194" s="73" t="str">
        <f t="shared" si="7"/>
        <v/>
      </c>
      <c r="I194" s="73" t="str">
        <f t="shared" si="8"/>
        <v/>
      </c>
    </row>
    <row r="195" spans="1:9" x14ac:dyDescent="0.2">
      <c r="A195" s="73">
        <f ca="1">B195*PriceMod!$F$15</f>
        <v>1.6</v>
      </c>
      <c r="B195" s="73">
        <v>8</v>
      </c>
      <c r="C195" s="73">
        <v>1</v>
      </c>
      <c r="D195" s="73">
        <v>2E-3</v>
      </c>
      <c r="E195" s="73">
        <v>2.6212580000000001</v>
      </c>
      <c r="F195" s="73">
        <v>2.700917</v>
      </c>
      <c r="G195" s="73">
        <f t="shared" si="6"/>
        <v>2.700917</v>
      </c>
      <c r="H195" s="73" t="str">
        <f t="shared" si="7"/>
        <v/>
      </c>
      <c r="I195" s="73" t="str">
        <f t="shared" si="8"/>
        <v/>
      </c>
    </row>
    <row r="196" spans="1:9" x14ac:dyDescent="0.2">
      <c r="A196" s="73">
        <f ca="1">B196*PriceMod!$F$15</f>
        <v>1.6</v>
      </c>
      <c r="B196" s="73">
        <v>8</v>
      </c>
      <c r="C196" s="73">
        <v>1</v>
      </c>
      <c r="D196" s="73">
        <v>1E-3</v>
      </c>
      <c r="E196" s="73">
        <v>2.6311689999999999</v>
      </c>
      <c r="F196" s="73">
        <v>2.7453910000000001</v>
      </c>
      <c r="G196" s="73" t="str">
        <f t="shared" si="6"/>
        <v/>
      </c>
      <c r="H196" s="73" t="str">
        <f t="shared" si="7"/>
        <v/>
      </c>
      <c r="I196" s="73" t="str">
        <f t="shared" si="8"/>
        <v/>
      </c>
    </row>
    <row r="197" spans="1:9" x14ac:dyDescent="0.2">
      <c r="A197" s="73">
        <f ca="1">B197*PriceMod!$F$15</f>
        <v>1.6</v>
      </c>
      <c r="B197" s="73">
        <v>8</v>
      </c>
      <c r="C197" s="73">
        <v>1</v>
      </c>
      <c r="D197" s="73">
        <v>1.55E-2</v>
      </c>
      <c r="E197" s="73">
        <v>2.7057639999999998</v>
      </c>
      <c r="F197" s="73">
        <v>2.7851849999999998</v>
      </c>
      <c r="G197" s="73">
        <f t="shared" si="6"/>
        <v>2.7851849999999998</v>
      </c>
      <c r="H197" s="73" t="str">
        <f t="shared" si="7"/>
        <v/>
      </c>
      <c r="I197" s="73" t="str">
        <f t="shared" si="8"/>
        <v/>
      </c>
    </row>
    <row r="198" spans="1:9" x14ac:dyDescent="0.2">
      <c r="A198" s="73">
        <f ca="1">B198*PriceMod!$F$15</f>
        <v>1.6</v>
      </c>
      <c r="B198" s="73">
        <v>8</v>
      </c>
      <c r="C198" s="73">
        <v>1</v>
      </c>
      <c r="D198" s="73">
        <v>1.5E-3</v>
      </c>
      <c r="E198" s="73">
        <v>2.718283</v>
      </c>
      <c r="F198" s="73">
        <v>2.8451499999999998</v>
      </c>
      <c r="G198" s="73">
        <f t="shared" si="6"/>
        <v>2.8451499999999998</v>
      </c>
      <c r="H198" s="73" t="str">
        <f t="shared" si="7"/>
        <v/>
      </c>
      <c r="I198" s="73" t="str">
        <f t="shared" si="8"/>
        <v/>
      </c>
    </row>
    <row r="199" spans="1:9" x14ac:dyDescent="0.2">
      <c r="A199" s="73">
        <f ca="1">B199*PriceMod!$F$15</f>
        <v>1.6</v>
      </c>
      <c r="B199" s="73">
        <v>8</v>
      </c>
      <c r="C199" s="73">
        <v>1</v>
      </c>
      <c r="D199" s="73">
        <v>4.1000000000000002E-2</v>
      </c>
      <c r="E199" s="73">
        <v>2.8227069999999999</v>
      </c>
      <c r="F199" s="73">
        <v>2.8881899999999998</v>
      </c>
      <c r="G199" s="73">
        <f t="shared" si="6"/>
        <v>2.8881899999999998</v>
      </c>
      <c r="H199" s="73" t="str">
        <f t="shared" si="7"/>
        <v/>
      </c>
      <c r="I199" s="73" t="str">
        <f t="shared" si="8"/>
        <v/>
      </c>
    </row>
    <row r="200" spans="1:9" x14ac:dyDescent="0.2">
      <c r="A200" s="73">
        <f ca="1">B200*PriceMod!$F$15</f>
        <v>1.6</v>
      </c>
      <c r="B200" s="73">
        <v>8</v>
      </c>
      <c r="C200" s="73">
        <v>0</v>
      </c>
      <c r="D200" s="73">
        <v>5.0000000000000001E-4</v>
      </c>
      <c r="E200" s="73">
        <v>2.8351920000000002</v>
      </c>
      <c r="F200" s="73">
        <v>2.956242</v>
      </c>
      <c r="G200" s="73" t="str">
        <f t="shared" si="6"/>
        <v/>
      </c>
      <c r="H200" s="73">
        <f t="shared" si="7"/>
        <v>2.956242</v>
      </c>
      <c r="I200" s="73" t="str">
        <f t="shared" si="8"/>
        <v/>
      </c>
    </row>
    <row r="201" spans="1:9" x14ac:dyDescent="0.2">
      <c r="A201" s="73">
        <f ca="1">B201*PriceMod!$F$15</f>
        <v>1.6</v>
      </c>
      <c r="B201" s="73">
        <v>8</v>
      </c>
      <c r="C201" s="73">
        <v>1</v>
      </c>
      <c r="D201" s="73">
        <v>5.0000000000000001E-4</v>
      </c>
      <c r="E201" s="73">
        <v>2.8805640000000001</v>
      </c>
      <c r="F201" s="73">
        <v>2.867613</v>
      </c>
      <c r="G201" s="73" t="str">
        <f t="shared" si="6"/>
        <v/>
      </c>
      <c r="H201" s="73" t="str">
        <f t="shared" si="7"/>
        <v/>
      </c>
      <c r="I201" s="73" t="str">
        <f t="shared" si="8"/>
        <v/>
      </c>
    </row>
    <row r="202" spans="1:9" x14ac:dyDescent="0.2">
      <c r="A202" s="73">
        <f ca="1">B202*PriceMod!$F$15</f>
        <v>1.6</v>
      </c>
      <c r="B202" s="73">
        <v>8</v>
      </c>
      <c r="C202" s="73">
        <v>0</v>
      </c>
      <c r="D202" s="73">
        <v>0.1095</v>
      </c>
      <c r="E202" s="73">
        <v>2.9465859999999999</v>
      </c>
      <c r="F202" s="73">
        <v>2.9984139999999999</v>
      </c>
      <c r="G202" s="73" t="str">
        <f t="shared" si="6"/>
        <v/>
      </c>
      <c r="H202" s="73">
        <f t="shared" si="7"/>
        <v>2.9984139999999999</v>
      </c>
      <c r="I202" s="73" t="str">
        <f t="shared" si="8"/>
        <v/>
      </c>
    </row>
    <row r="203" spans="1:9" x14ac:dyDescent="0.2">
      <c r="A203" s="73">
        <f ca="1">B203*PriceMod!$F$15</f>
        <v>1.6</v>
      </c>
      <c r="B203" s="73">
        <v>8</v>
      </c>
      <c r="C203" s="73">
        <v>0</v>
      </c>
      <c r="D203" s="73">
        <v>1E-3</v>
      </c>
      <c r="E203" s="73">
        <v>2.9364789999999998</v>
      </c>
      <c r="F203" s="73">
        <v>3.0626159999999998</v>
      </c>
      <c r="G203" s="73" t="str">
        <f t="shared" ref="G203:G266" si="9">IF(AND($C203&gt;0,D203&gt;$I$6),$F203,"")</f>
        <v/>
      </c>
      <c r="H203" s="73">
        <f t="shared" ref="H203:H266" si="10">IF(AND($C203=0,E203&gt;$I$6),$F203,"")</f>
        <v>3.0626159999999998</v>
      </c>
      <c r="I203" s="73" t="str">
        <f t="shared" ref="I203:I266" si="11">IF(AND($C203&lt;0,F203&gt;$I$6),$F203,"")</f>
        <v/>
      </c>
    </row>
    <row r="204" spans="1:9" x14ac:dyDescent="0.2">
      <c r="A204" s="73">
        <f ca="1">B204*PriceMod!$F$15</f>
        <v>1.6</v>
      </c>
      <c r="B204" s="73">
        <v>8</v>
      </c>
      <c r="C204" s="73">
        <v>0</v>
      </c>
      <c r="D204" s="73">
        <v>1.35E-2</v>
      </c>
      <c r="E204" s="73">
        <v>3.0812919999999999</v>
      </c>
      <c r="F204" s="73">
        <v>3.0703269999999998</v>
      </c>
      <c r="G204" s="73" t="str">
        <f t="shared" si="9"/>
        <v/>
      </c>
      <c r="H204" s="73">
        <f t="shared" si="10"/>
        <v>3.0703269999999998</v>
      </c>
      <c r="I204" s="73" t="str">
        <f t="shared" si="11"/>
        <v/>
      </c>
    </row>
    <row r="205" spans="1:9" x14ac:dyDescent="0.2">
      <c r="A205" s="73">
        <f ca="1">B205*PriceMod!$F$15</f>
        <v>1.6</v>
      </c>
      <c r="B205" s="73">
        <v>8</v>
      </c>
      <c r="C205" s="73">
        <v>0</v>
      </c>
      <c r="D205" s="73">
        <v>0.19650000000000001</v>
      </c>
      <c r="E205" s="73">
        <v>3.06915</v>
      </c>
      <c r="F205" s="73">
        <v>3.1122049999999999</v>
      </c>
      <c r="G205" s="73" t="str">
        <f t="shared" si="9"/>
        <v/>
      </c>
      <c r="H205" s="73">
        <f t="shared" si="10"/>
        <v>3.1122049999999999</v>
      </c>
      <c r="I205" s="73" t="str">
        <f t="shared" si="11"/>
        <v/>
      </c>
    </row>
    <row r="206" spans="1:9" x14ac:dyDescent="0.2">
      <c r="A206" s="73">
        <f ca="1">B206*PriceMod!$F$15</f>
        <v>1.6</v>
      </c>
      <c r="B206" s="73">
        <v>8</v>
      </c>
      <c r="C206" s="73">
        <v>0</v>
      </c>
      <c r="D206" s="73">
        <v>3.7499999999999999E-2</v>
      </c>
      <c r="E206" s="73">
        <v>3.213597</v>
      </c>
      <c r="F206" s="73">
        <v>3.2016610000000001</v>
      </c>
      <c r="G206" s="73" t="str">
        <f t="shared" si="9"/>
        <v/>
      </c>
      <c r="H206" s="73">
        <f t="shared" si="10"/>
        <v>3.2016610000000001</v>
      </c>
      <c r="I206" s="73" t="str">
        <f t="shared" si="11"/>
        <v/>
      </c>
    </row>
    <row r="207" spans="1:9" x14ac:dyDescent="0.2">
      <c r="A207" s="73">
        <f ca="1">B207*PriceMod!$F$15</f>
        <v>1.6</v>
      </c>
      <c r="B207" s="73">
        <v>8</v>
      </c>
      <c r="C207" s="73">
        <v>0</v>
      </c>
      <c r="D207" s="73">
        <v>0.20150000000000001</v>
      </c>
      <c r="E207" s="73">
        <v>3.1959819999999999</v>
      </c>
      <c r="F207" s="73">
        <v>3.23007</v>
      </c>
      <c r="G207" s="73" t="str">
        <f t="shared" si="9"/>
        <v/>
      </c>
      <c r="H207" s="73">
        <f t="shared" si="10"/>
        <v>3.23007</v>
      </c>
      <c r="I207" s="73" t="str">
        <f t="shared" si="11"/>
        <v/>
      </c>
    </row>
    <row r="208" spans="1:9" x14ac:dyDescent="0.2">
      <c r="A208" s="73">
        <f ca="1">B208*PriceMod!$F$15</f>
        <v>1.6</v>
      </c>
      <c r="B208" s="73">
        <v>8</v>
      </c>
      <c r="C208" s="73">
        <v>0</v>
      </c>
      <c r="D208" s="73">
        <v>7.7499999999999999E-2</v>
      </c>
      <c r="E208" s="73">
        <v>3.3406639999999999</v>
      </c>
      <c r="F208" s="73">
        <v>3.323194</v>
      </c>
      <c r="G208" s="73" t="str">
        <f t="shared" si="9"/>
        <v/>
      </c>
      <c r="H208" s="73">
        <f t="shared" si="10"/>
        <v>3.323194</v>
      </c>
      <c r="I208" s="73" t="str">
        <f t="shared" si="11"/>
        <v/>
      </c>
    </row>
    <row r="209" spans="1:9" x14ac:dyDescent="0.2">
      <c r="A209" s="73">
        <f ca="1">B209*PriceMod!$F$15</f>
        <v>1.6</v>
      </c>
      <c r="B209" s="73">
        <v>8</v>
      </c>
      <c r="C209" s="73">
        <v>0</v>
      </c>
      <c r="D209" s="73">
        <v>0.1305</v>
      </c>
      <c r="E209" s="73">
        <v>3.3271199999999999</v>
      </c>
      <c r="F209" s="73">
        <v>3.3539430000000001</v>
      </c>
      <c r="G209" s="73" t="str">
        <f t="shared" si="9"/>
        <v/>
      </c>
      <c r="H209" s="73">
        <f t="shared" si="10"/>
        <v>3.3539430000000001</v>
      </c>
      <c r="I209" s="73" t="str">
        <f t="shared" si="11"/>
        <v/>
      </c>
    </row>
    <row r="210" spans="1:9" x14ac:dyDescent="0.2">
      <c r="A210" s="73">
        <f ca="1">B210*PriceMod!$F$15</f>
        <v>1.6</v>
      </c>
      <c r="B210" s="73">
        <v>8</v>
      </c>
      <c r="C210" s="73">
        <v>0</v>
      </c>
      <c r="D210" s="73">
        <v>7.4499999999999997E-2</v>
      </c>
      <c r="E210" s="73">
        <v>3.4759769999999999</v>
      </c>
      <c r="F210" s="73">
        <v>3.4480490000000001</v>
      </c>
      <c r="G210" s="73" t="str">
        <f t="shared" si="9"/>
        <v/>
      </c>
      <c r="H210" s="73">
        <f t="shared" si="10"/>
        <v>3.4480490000000001</v>
      </c>
      <c r="I210" s="73" t="str">
        <f t="shared" si="11"/>
        <v/>
      </c>
    </row>
    <row r="211" spans="1:9" x14ac:dyDescent="0.2">
      <c r="A211" s="73">
        <f ca="1">B211*PriceMod!$F$15</f>
        <v>1.6</v>
      </c>
      <c r="B211" s="73">
        <v>8</v>
      </c>
      <c r="C211" s="73">
        <v>0</v>
      </c>
      <c r="D211" s="73">
        <v>4.2999999999999997E-2</v>
      </c>
      <c r="E211" s="73">
        <v>3.4666649999999999</v>
      </c>
      <c r="F211" s="73">
        <v>3.4887890000000001</v>
      </c>
      <c r="G211" s="73" t="str">
        <f t="shared" si="9"/>
        <v/>
      </c>
      <c r="H211" s="73">
        <f t="shared" si="10"/>
        <v>3.4887890000000001</v>
      </c>
      <c r="I211" s="73" t="str">
        <f t="shared" si="11"/>
        <v/>
      </c>
    </row>
    <row r="212" spans="1:9" x14ac:dyDescent="0.2">
      <c r="A212" s="73">
        <f ca="1">B212*PriceMod!$F$15</f>
        <v>1.6</v>
      </c>
      <c r="B212" s="73">
        <v>8</v>
      </c>
      <c r="C212" s="73">
        <v>-2</v>
      </c>
      <c r="D212" s="73">
        <v>3.1E-2</v>
      </c>
      <c r="E212" s="73">
        <v>3.6227369999999999</v>
      </c>
      <c r="F212" s="73">
        <v>3.5870150000000001</v>
      </c>
      <c r="G212" s="73" t="str">
        <f t="shared" si="9"/>
        <v/>
      </c>
      <c r="H212" s="73" t="str">
        <f t="shared" si="10"/>
        <v/>
      </c>
      <c r="I212" s="73">
        <f t="shared" si="11"/>
        <v>3.5870150000000001</v>
      </c>
    </row>
    <row r="213" spans="1:9" x14ac:dyDescent="0.2">
      <c r="A213" s="73">
        <f ca="1">B213*PriceMod!$F$15</f>
        <v>1.6</v>
      </c>
      <c r="B213" s="73">
        <v>8</v>
      </c>
      <c r="C213" s="73">
        <v>-2</v>
      </c>
      <c r="D213" s="73">
        <v>8.9999999999999993E-3</v>
      </c>
      <c r="E213" s="73">
        <v>3.6145260000000001</v>
      </c>
      <c r="F213" s="73">
        <v>3.634611</v>
      </c>
      <c r="G213" s="73" t="str">
        <f t="shared" si="9"/>
        <v/>
      </c>
      <c r="H213" s="73" t="str">
        <f t="shared" si="10"/>
        <v/>
      </c>
      <c r="I213" s="73">
        <f t="shared" si="11"/>
        <v>3.634611</v>
      </c>
    </row>
    <row r="214" spans="1:9" x14ac:dyDescent="0.2">
      <c r="A214" s="73">
        <f ca="1">B214*PriceMod!$F$15</f>
        <v>1.6</v>
      </c>
      <c r="B214" s="73">
        <v>8</v>
      </c>
      <c r="C214" s="73">
        <v>-2</v>
      </c>
      <c r="D214" s="73">
        <v>1.15E-2</v>
      </c>
      <c r="E214" s="73">
        <v>3.7673420000000002</v>
      </c>
      <c r="F214" s="73">
        <v>3.7242459999999999</v>
      </c>
      <c r="G214" s="73" t="str">
        <f t="shared" si="9"/>
        <v/>
      </c>
      <c r="H214" s="73" t="str">
        <f t="shared" si="10"/>
        <v/>
      </c>
      <c r="I214" s="73">
        <f t="shared" si="11"/>
        <v>3.7242459999999999</v>
      </c>
    </row>
    <row r="215" spans="1:9" x14ac:dyDescent="0.2">
      <c r="A215" s="73">
        <f ca="1">B215*PriceMod!$F$15</f>
        <v>1.6</v>
      </c>
      <c r="B215" s="73">
        <v>8</v>
      </c>
      <c r="C215" s="73">
        <v>-2</v>
      </c>
      <c r="D215" s="73">
        <v>5.0000000000000001E-4</v>
      </c>
      <c r="E215" s="73">
        <v>3.735363</v>
      </c>
      <c r="F215" s="73">
        <v>3.7398319999999998</v>
      </c>
      <c r="G215" s="73" t="str">
        <f t="shared" si="9"/>
        <v/>
      </c>
      <c r="H215" s="73" t="str">
        <f t="shared" si="10"/>
        <v/>
      </c>
      <c r="I215" s="73">
        <f t="shared" si="11"/>
        <v>3.7398319999999998</v>
      </c>
    </row>
    <row r="216" spans="1:9" x14ac:dyDescent="0.2">
      <c r="A216" s="73">
        <f ca="1">B216*PriceMod!$F$15</f>
        <v>1.6</v>
      </c>
      <c r="B216" s="73">
        <v>8</v>
      </c>
      <c r="C216" s="73">
        <v>-2</v>
      </c>
      <c r="D216" s="73">
        <v>5.0000000000000001E-4</v>
      </c>
      <c r="E216" s="73">
        <v>3.907546</v>
      </c>
      <c r="F216" s="73">
        <v>3.854517</v>
      </c>
      <c r="G216" s="73" t="str">
        <f t="shared" si="9"/>
        <v/>
      </c>
      <c r="H216" s="73" t="str">
        <f t="shared" si="10"/>
        <v/>
      </c>
      <c r="I216" s="73">
        <f t="shared" si="11"/>
        <v>3.854517</v>
      </c>
    </row>
    <row r="217" spans="1:9" x14ac:dyDescent="0.2">
      <c r="A217" s="73">
        <f ca="1">B217*PriceMod!$F$15</f>
        <v>1.8</v>
      </c>
      <c r="B217" s="73">
        <v>9</v>
      </c>
      <c r="C217" s="73">
        <v>1</v>
      </c>
      <c r="D217" s="73">
        <v>5.0000000000000001E-4</v>
      </c>
      <c r="E217" s="73">
        <v>2.3768609999999999</v>
      </c>
      <c r="F217" s="73">
        <v>2.506907</v>
      </c>
      <c r="G217" s="73" t="str">
        <f t="shared" si="9"/>
        <v/>
      </c>
      <c r="H217" s="73" t="str">
        <f t="shared" si="10"/>
        <v/>
      </c>
      <c r="I217" s="73" t="str">
        <f t="shared" si="11"/>
        <v/>
      </c>
    </row>
    <row r="218" spans="1:9" x14ac:dyDescent="0.2">
      <c r="A218" s="73">
        <f ca="1">B218*PriceMod!$F$15</f>
        <v>1.8</v>
      </c>
      <c r="B218" s="73">
        <v>9</v>
      </c>
      <c r="C218" s="73">
        <v>1</v>
      </c>
      <c r="D218" s="73">
        <v>2E-3</v>
      </c>
      <c r="E218" s="73">
        <v>2.6212580000000001</v>
      </c>
      <c r="F218" s="73">
        <v>2.700917</v>
      </c>
      <c r="G218" s="73">
        <f t="shared" si="9"/>
        <v>2.700917</v>
      </c>
      <c r="H218" s="73" t="str">
        <f t="shared" si="10"/>
        <v/>
      </c>
      <c r="I218" s="73" t="str">
        <f t="shared" si="11"/>
        <v/>
      </c>
    </row>
    <row r="219" spans="1:9" x14ac:dyDescent="0.2">
      <c r="A219" s="73">
        <f ca="1">B219*PriceMod!$F$15</f>
        <v>1.8</v>
      </c>
      <c r="B219" s="73">
        <v>9</v>
      </c>
      <c r="C219" s="73">
        <v>1</v>
      </c>
      <c r="D219" s="73">
        <v>1E-3</v>
      </c>
      <c r="E219" s="73">
        <v>2.6311689999999999</v>
      </c>
      <c r="F219" s="73">
        <v>2.7453910000000001</v>
      </c>
      <c r="G219" s="73" t="str">
        <f t="shared" si="9"/>
        <v/>
      </c>
      <c r="H219" s="73" t="str">
        <f t="shared" si="10"/>
        <v/>
      </c>
      <c r="I219" s="73" t="str">
        <f t="shared" si="11"/>
        <v/>
      </c>
    </row>
    <row r="220" spans="1:9" x14ac:dyDescent="0.2">
      <c r="A220" s="73">
        <f ca="1">B220*PriceMod!$F$15</f>
        <v>1.8</v>
      </c>
      <c r="B220" s="73">
        <v>9</v>
      </c>
      <c r="C220" s="73">
        <v>1</v>
      </c>
      <c r="D220" s="73">
        <v>1.55E-2</v>
      </c>
      <c r="E220" s="73">
        <v>2.7057639999999998</v>
      </c>
      <c r="F220" s="73">
        <v>2.7851849999999998</v>
      </c>
      <c r="G220" s="73">
        <f t="shared" si="9"/>
        <v>2.7851849999999998</v>
      </c>
      <c r="H220" s="73" t="str">
        <f t="shared" si="10"/>
        <v/>
      </c>
      <c r="I220" s="73" t="str">
        <f t="shared" si="11"/>
        <v/>
      </c>
    </row>
    <row r="221" spans="1:9" x14ac:dyDescent="0.2">
      <c r="A221" s="73">
        <f ca="1">B221*PriceMod!$F$15</f>
        <v>1.8</v>
      </c>
      <c r="B221" s="73">
        <v>9</v>
      </c>
      <c r="C221" s="73">
        <v>1</v>
      </c>
      <c r="D221" s="73">
        <v>1.5E-3</v>
      </c>
      <c r="E221" s="73">
        <v>2.718283</v>
      </c>
      <c r="F221" s="73">
        <v>2.8451499999999998</v>
      </c>
      <c r="G221" s="73">
        <f t="shared" si="9"/>
        <v>2.8451499999999998</v>
      </c>
      <c r="H221" s="73" t="str">
        <f t="shared" si="10"/>
        <v/>
      </c>
      <c r="I221" s="73" t="str">
        <f t="shared" si="11"/>
        <v/>
      </c>
    </row>
    <row r="222" spans="1:9" x14ac:dyDescent="0.2">
      <c r="A222" s="73">
        <f ca="1">B222*PriceMod!$F$15</f>
        <v>1.8</v>
      </c>
      <c r="B222" s="73">
        <v>9</v>
      </c>
      <c r="C222" s="73">
        <v>1</v>
      </c>
      <c r="D222" s="73">
        <v>4.1000000000000002E-2</v>
      </c>
      <c r="E222" s="73">
        <v>2.8227069999999999</v>
      </c>
      <c r="F222" s="73">
        <v>2.8881899999999998</v>
      </c>
      <c r="G222" s="73">
        <f t="shared" si="9"/>
        <v>2.8881899999999998</v>
      </c>
      <c r="H222" s="73" t="str">
        <f t="shared" si="10"/>
        <v/>
      </c>
      <c r="I222" s="73" t="str">
        <f t="shared" si="11"/>
        <v/>
      </c>
    </row>
    <row r="223" spans="1:9" x14ac:dyDescent="0.2">
      <c r="A223" s="73">
        <f ca="1">B223*PriceMod!$F$15</f>
        <v>1.8</v>
      </c>
      <c r="B223" s="73">
        <v>9</v>
      </c>
      <c r="C223" s="73">
        <v>0</v>
      </c>
      <c r="D223" s="73">
        <v>5.0000000000000001E-4</v>
      </c>
      <c r="E223" s="73">
        <v>2.8351920000000002</v>
      </c>
      <c r="F223" s="73">
        <v>2.956242</v>
      </c>
      <c r="G223" s="73" t="str">
        <f t="shared" si="9"/>
        <v/>
      </c>
      <c r="H223" s="73">
        <f t="shared" si="10"/>
        <v>2.956242</v>
      </c>
      <c r="I223" s="73" t="str">
        <f t="shared" si="11"/>
        <v/>
      </c>
    </row>
    <row r="224" spans="1:9" x14ac:dyDescent="0.2">
      <c r="A224" s="73">
        <f ca="1">B224*PriceMod!$F$15</f>
        <v>1.8</v>
      </c>
      <c r="B224" s="73">
        <v>9</v>
      </c>
      <c r="C224" s="73">
        <v>1</v>
      </c>
      <c r="D224" s="73">
        <v>5.0000000000000001E-4</v>
      </c>
      <c r="E224" s="73">
        <v>2.8805640000000001</v>
      </c>
      <c r="F224" s="73">
        <v>2.867613</v>
      </c>
      <c r="G224" s="73" t="str">
        <f t="shared" si="9"/>
        <v/>
      </c>
      <c r="H224" s="73" t="str">
        <f t="shared" si="10"/>
        <v/>
      </c>
      <c r="I224" s="73" t="str">
        <f t="shared" si="11"/>
        <v/>
      </c>
    </row>
    <row r="225" spans="1:9" x14ac:dyDescent="0.2">
      <c r="A225" s="73">
        <f ca="1">B225*PriceMod!$F$15</f>
        <v>1.8</v>
      </c>
      <c r="B225" s="73">
        <v>9</v>
      </c>
      <c r="C225" s="73">
        <v>0</v>
      </c>
      <c r="D225" s="73">
        <v>0.1095</v>
      </c>
      <c r="E225" s="73">
        <v>2.9465859999999999</v>
      </c>
      <c r="F225" s="73">
        <v>2.9984139999999999</v>
      </c>
      <c r="G225" s="73" t="str">
        <f t="shared" si="9"/>
        <v/>
      </c>
      <c r="H225" s="73">
        <f t="shared" si="10"/>
        <v>2.9984139999999999</v>
      </c>
      <c r="I225" s="73" t="str">
        <f t="shared" si="11"/>
        <v/>
      </c>
    </row>
    <row r="226" spans="1:9" x14ac:dyDescent="0.2">
      <c r="A226" s="73">
        <f ca="1">B226*PriceMod!$F$15</f>
        <v>1.8</v>
      </c>
      <c r="B226" s="73">
        <v>9</v>
      </c>
      <c r="C226" s="73">
        <v>0</v>
      </c>
      <c r="D226" s="73">
        <v>1E-3</v>
      </c>
      <c r="E226" s="73">
        <v>2.9364789999999998</v>
      </c>
      <c r="F226" s="73">
        <v>3.0626159999999998</v>
      </c>
      <c r="G226" s="73" t="str">
        <f t="shared" si="9"/>
        <v/>
      </c>
      <c r="H226" s="73">
        <f t="shared" si="10"/>
        <v>3.0626159999999998</v>
      </c>
      <c r="I226" s="73" t="str">
        <f t="shared" si="11"/>
        <v/>
      </c>
    </row>
    <row r="227" spans="1:9" x14ac:dyDescent="0.2">
      <c r="A227" s="73">
        <f ca="1">B227*PriceMod!$F$15</f>
        <v>1.8</v>
      </c>
      <c r="B227" s="73">
        <v>9</v>
      </c>
      <c r="C227" s="73">
        <v>0</v>
      </c>
      <c r="D227" s="73">
        <v>1.35E-2</v>
      </c>
      <c r="E227" s="73">
        <v>3.0812919999999999</v>
      </c>
      <c r="F227" s="73">
        <v>3.0703269999999998</v>
      </c>
      <c r="G227" s="73" t="str">
        <f t="shared" si="9"/>
        <v/>
      </c>
      <c r="H227" s="73">
        <f t="shared" si="10"/>
        <v>3.0703269999999998</v>
      </c>
      <c r="I227" s="73" t="str">
        <f t="shared" si="11"/>
        <v/>
      </c>
    </row>
    <row r="228" spans="1:9" x14ac:dyDescent="0.2">
      <c r="A228" s="73">
        <f ca="1">B228*PriceMod!$F$15</f>
        <v>1.8</v>
      </c>
      <c r="B228" s="73">
        <v>9</v>
      </c>
      <c r="C228" s="73">
        <v>0</v>
      </c>
      <c r="D228" s="73">
        <v>0.19650000000000001</v>
      </c>
      <c r="E228" s="73">
        <v>3.06915</v>
      </c>
      <c r="F228" s="73">
        <v>3.1122049999999999</v>
      </c>
      <c r="G228" s="73" t="str">
        <f t="shared" si="9"/>
        <v/>
      </c>
      <c r="H228" s="73">
        <f t="shared" si="10"/>
        <v>3.1122049999999999</v>
      </c>
      <c r="I228" s="73" t="str">
        <f t="shared" si="11"/>
        <v/>
      </c>
    </row>
    <row r="229" spans="1:9" x14ac:dyDescent="0.2">
      <c r="A229" s="73">
        <f ca="1">B229*PriceMod!$F$15</f>
        <v>1.8</v>
      </c>
      <c r="B229" s="73">
        <v>9</v>
      </c>
      <c r="C229" s="73">
        <v>0</v>
      </c>
      <c r="D229" s="73">
        <v>3.7499999999999999E-2</v>
      </c>
      <c r="E229" s="73">
        <v>3.213597</v>
      </c>
      <c r="F229" s="73">
        <v>3.2016610000000001</v>
      </c>
      <c r="G229" s="73" t="str">
        <f t="shared" si="9"/>
        <v/>
      </c>
      <c r="H229" s="73">
        <f t="shared" si="10"/>
        <v>3.2016610000000001</v>
      </c>
      <c r="I229" s="73" t="str">
        <f t="shared" si="11"/>
        <v/>
      </c>
    </row>
    <row r="230" spans="1:9" x14ac:dyDescent="0.2">
      <c r="A230" s="73">
        <f ca="1">B230*PriceMod!$F$15</f>
        <v>1.8</v>
      </c>
      <c r="B230" s="73">
        <v>9</v>
      </c>
      <c r="C230" s="73">
        <v>0</v>
      </c>
      <c r="D230" s="73">
        <v>0.20150000000000001</v>
      </c>
      <c r="E230" s="73">
        <v>3.1959819999999999</v>
      </c>
      <c r="F230" s="73">
        <v>3.23007</v>
      </c>
      <c r="G230" s="73" t="str">
        <f t="shared" si="9"/>
        <v/>
      </c>
      <c r="H230" s="73">
        <f t="shared" si="10"/>
        <v>3.23007</v>
      </c>
      <c r="I230" s="73" t="str">
        <f t="shared" si="11"/>
        <v/>
      </c>
    </row>
    <row r="231" spans="1:9" x14ac:dyDescent="0.2">
      <c r="A231" s="73">
        <f ca="1">B231*PriceMod!$F$15</f>
        <v>1.8</v>
      </c>
      <c r="B231" s="73">
        <v>9</v>
      </c>
      <c r="C231" s="73">
        <v>0</v>
      </c>
      <c r="D231" s="73">
        <v>7.7499999999999999E-2</v>
      </c>
      <c r="E231" s="73">
        <v>3.3406639999999999</v>
      </c>
      <c r="F231" s="73">
        <v>3.323194</v>
      </c>
      <c r="G231" s="73" t="str">
        <f t="shared" si="9"/>
        <v/>
      </c>
      <c r="H231" s="73">
        <f t="shared" si="10"/>
        <v>3.323194</v>
      </c>
      <c r="I231" s="73" t="str">
        <f t="shared" si="11"/>
        <v/>
      </c>
    </row>
    <row r="232" spans="1:9" x14ac:dyDescent="0.2">
      <c r="A232" s="73">
        <f ca="1">B232*PriceMod!$F$15</f>
        <v>1.8</v>
      </c>
      <c r="B232" s="73">
        <v>9</v>
      </c>
      <c r="C232" s="73">
        <v>0</v>
      </c>
      <c r="D232" s="73">
        <v>0.1305</v>
      </c>
      <c r="E232" s="73">
        <v>3.3271199999999999</v>
      </c>
      <c r="F232" s="73">
        <v>3.3539430000000001</v>
      </c>
      <c r="G232" s="73" t="str">
        <f t="shared" si="9"/>
        <v/>
      </c>
      <c r="H232" s="73">
        <f t="shared" si="10"/>
        <v>3.3539430000000001</v>
      </c>
      <c r="I232" s="73" t="str">
        <f t="shared" si="11"/>
        <v/>
      </c>
    </row>
    <row r="233" spans="1:9" x14ac:dyDescent="0.2">
      <c r="A233" s="73">
        <f ca="1">B233*PriceMod!$F$15</f>
        <v>1.8</v>
      </c>
      <c r="B233" s="73">
        <v>9</v>
      </c>
      <c r="C233" s="73">
        <v>0</v>
      </c>
      <c r="D233" s="73">
        <v>7.4499999999999997E-2</v>
      </c>
      <c r="E233" s="73">
        <v>3.4759769999999999</v>
      </c>
      <c r="F233" s="73">
        <v>3.4480490000000001</v>
      </c>
      <c r="G233" s="73" t="str">
        <f t="shared" si="9"/>
        <v/>
      </c>
      <c r="H233" s="73">
        <f t="shared" si="10"/>
        <v>3.4480490000000001</v>
      </c>
      <c r="I233" s="73" t="str">
        <f t="shared" si="11"/>
        <v/>
      </c>
    </row>
    <row r="234" spans="1:9" x14ac:dyDescent="0.2">
      <c r="A234" s="73">
        <f ca="1">B234*PriceMod!$F$15</f>
        <v>1.8</v>
      </c>
      <c r="B234" s="73">
        <v>9</v>
      </c>
      <c r="C234" s="73">
        <v>0</v>
      </c>
      <c r="D234" s="73">
        <v>4.2999999999999997E-2</v>
      </c>
      <c r="E234" s="73">
        <v>3.4666649999999999</v>
      </c>
      <c r="F234" s="73">
        <v>3.4887890000000001</v>
      </c>
      <c r="G234" s="73" t="str">
        <f t="shared" si="9"/>
        <v/>
      </c>
      <c r="H234" s="73">
        <f t="shared" si="10"/>
        <v>3.4887890000000001</v>
      </c>
      <c r="I234" s="73" t="str">
        <f t="shared" si="11"/>
        <v/>
      </c>
    </row>
    <row r="235" spans="1:9" x14ac:dyDescent="0.2">
      <c r="A235" s="73">
        <f ca="1">B235*PriceMod!$F$15</f>
        <v>1.8</v>
      </c>
      <c r="B235" s="73">
        <v>9</v>
      </c>
      <c r="C235" s="73">
        <v>-2</v>
      </c>
      <c r="D235" s="73">
        <v>3.1E-2</v>
      </c>
      <c r="E235" s="73">
        <v>3.6227369999999999</v>
      </c>
      <c r="F235" s="73">
        <v>3.5870150000000001</v>
      </c>
      <c r="G235" s="73" t="str">
        <f t="shared" si="9"/>
        <v/>
      </c>
      <c r="H235" s="73" t="str">
        <f t="shared" si="10"/>
        <v/>
      </c>
      <c r="I235" s="73">
        <f t="shared" si="11"/>
        <v>3.5870150000000001</v>
      </c>
    </row>
    <row r="236" spans="1:9" x14ac:dyDescent="0.2">
      <c r="A236" s="73">
        <f ca="1">B236*PriceMod!$F$15</f>
        <v>1.8</v>
      </c>
      <c r="B236" s="73">
        <v>9</v>
      </c>
      <c r="C236" s="73">
        <v>-2</v>
      </c>
      <c r="D236" s="73">
        <v>8.9999999999999993E-3</v>
      </c>
      <c r="E236" s="73">
        <v>3.6145260000000001</v>
      </c>
      <c r="F236" s="73">
        <v>3.634611</v>
      </c>
      <c r="G236" s="73" t="str">
        <f t="shared" si="9"/>
        <v/>
      </c>
      <c r="H236" s="73" t="str">
        <f t="shared" si="10"/>
        <v/>
      </c>
      <c r="I236" s="73">
        <f t="shared" si="11"/>
        <v>3.634611</v>
      </c>
    </row>
    <row r="237" spans="1:9" x14ac:dyDescent="0.2">
      <c r="A237" s="73">
        <f ca="1">B237*PriceMod!$F$15</f>
        <v>1.8</v>
      </c>
      <c r="B237" s="73">
        <v>9</v>
      </c>
      <c r="C237" s="73">
        <v>-2</v>
      </c>
      <c r="D237" s="73">
        <v>1.15E-2</v>
      </c>
      <c r="E237" s="73">
        <v>3.7673420000000002</v>
      </c>
      <c r="F237" s="73">
        <v>3.7242459999999999</v>
      </c>
      <c r="G237" s="73" t="str">
        <f t="shared" si="9"/>
        <v/>
      </c>
      <c r="H237" s="73" t="str">
        <f t="shared" si="10"/>
        <v/>
      </c>
      <c r="I237" s="73">
        <f t="shared" si="11"/>
        <v>3.7242459999999999</v>
      </c>
    </row>
    <row r="238" spans="1:9" x14ac:dyDescent="0.2">
      <c r="A238" s="73">
        <f ca="1">B238*PriceMod!$F$15</f>
        <v>1.8</v>
      </c>
      <c r="B238" s="73">
        <v>9</v>
      </c>
      <c r="C238" s="73">
        <v>-2</v>
      </c>
      <c r="D238" s="73">
        <v>5.0000000000000001E-4</v>
      </c>
      <c r="E238" s="73">
        <v>3.735363</v>
      </c>
      <c r="F238" s="73">
        <v>3.7398319999999998</v>
      </c>
      <c r="G238" s="73" t="str">
        <f t="shared" si="9"/>
        <v/>
      </c>
      <c r="H238" s="73" t="str">
        <f t="shared" si="10"/>
        <v/>
      </c>
      <c r="I238" s="73">
        <f t="shared" si="11"/>
        <v>3.7398319999999998</v>
      </c>
    </row>
    <row r="239" spans="1:9" x14ac:dyDescent="0.2">
      <c r="A239" s="73">
        <f ca="1">B239*PriceMod!$F$15</f>
        <v>1.8</v>
      </c>
      <c r="B239" s="73">
        <v>9</v>
      </c>
      <c r="C239" s="73">
        <v>-2</v>
      </c>
      <c r="D239" s="73">
        <v>5.0000000000000001E-4</v>
      </c>
      <c r="E239" s="73">
        <v>3.907546</v>
      </c>
      <c r="F239" s="73">
        <v>3.854517</v>
      </c>
      <c r="G239" s="73" t="str">
        <f t="shared" si="9"/>
        <v/>
      </c>
      <c r="H239" s="73" t="str">
        <f t="shared" si="10"/>
        <v/>
      </c>
      <c r="I239" s="73">
        <f t="shared" si="11"/>
        <v>3.854517</v>
      </c>
    </row>
    <row r="240" spans="1:9" x14ac:dyDescent="0.2">
      <c r="A240" s="73">
        <f ca="1">B240*PriceMod!$F$15</f>
        <v>2</v>
      </c>
      <c r="B240" s="73">
        <v>10</v>
      </c>
      <c r="C240" s="73">
        <v>1</v>
      </c>
      <c r="D240" s="73">
        <v>5.0000000000000001E-4</v>
      </c>
      <c r="E240" s="73">
        <v>2.3768609999999999</v>
      </c>
      <c r="F240" s="73">
        <v>2.506907</v>
      </c>
      <c r="G240" s="73" t="str">
        <f t="shared" si="9"/>
        <v/>
      </c>
      <c r="H240" s="73" t="str">
        <f t="shared" si="10"/>
        <v/>
      </c>
      <c r="I240" s="73" t="str">
        <f t="shared" si="11"/>
        <v/>
      </c>
    </row>
    <row r="241" spans="1:9" x14ac:dyDescent="0.2">
      <c r="A241" s="73">
        <f ca="1">B241*PriceMod!$F$15</f>
        <v>2</v>
      </c>
      <c r="B241" s="73">
        <v>10</v>
      </c>
      <c r="C241" s="73">
        <v>1</v>
      </c>
      <c r="D241" s="73">
        <v>2E-3</v>
      </c>
      <c r="E241" s="73">
        <v>2.6212580000000001</v>
      </c>
      <c r="F241" s="73">
        <v>2.700917</v>
      </c>
      <c r="G241" s="73">
        <f t="shared" si="9"/>
        <v>2.700917</v>
      </c>
      <c r="H241" s="73" t="str">
        <f t="shared" si="10"/>
        <v/>
      </c>
      <c r="I241" s="73" t="str">
        <f t="shared" si="11"/>
        <v/>
      </c>
    </row>
    <row r="242" spans="1:9" x14ac:dyDescent="0.2">
      <c r="A242" s="73">
        <f ca="1">B242*PriceMod!$F$15</f>
        <v>2</v>
      </c>
      <c r="B242" s="73">
        <v>10</v>
      </c>
      <c r="C242" s="73">
        <v>1</v>
      </c>
      <c r="D242" s="73">
        <v>1E-3</v>
      </c>
      <c r="E242" s="73">
        <v>2.6311689999999999</v>
      </c>
      <c r="F242" s="73">
        <v>2.7453910000000001</v>
      </c>
      <c r="G242" s="73" t="str">
        <f t="shared" si="9"/>
        <v/>
      </c>
      <c r="H242" s="73" t="str">
        <f t="shared" si="10"/>
        <v/>
      </c>
      <c r="I242" s="73" t="str">
        <f t="shared" si="11"/>
        <v/>
      </c>
    </row>
    <row r="243" spans="1:9" x14ac:dyDescent="0.2">
      <c r="A243" s="73">
        <f ca="1">B243*PriceMod!$F$15</f>
        <v>2</v>
      </c>
      <c r="B243" s="73">
        <v>10</v>
      </c>
      <c r="C243" s="73">
        <v>1</v>
      </c>
      <c r="D243" s="73">
        <v>1.55E-2</v>
      </c>
      <c r="E243" s="73">
        <v>2.7057639999999998</v>
      </c>
      <c r="F243" s="73">
        <v>2.7851849999999998</v>
      </c>
      <c r="G243" s="73">
        <f t="shared" si="9"/>
        <v>2.7851849999999998</v>
      </c>
      <c r="H243" s="73" t="str">
        <f t="shared" si="10"/>
        <v/>
      </c>
      <c r="I243" s="73" t="str">
        <f t="shared" si="11"/>
        <v/>
      </c>
    </row>
    <row r="244" spans="1:9" x14ac:dyDescent="0.2">
      <c r="A244" s="73">
        <f ca="1">B244*PriceMod!$F$15</f>
        <v>2</v>
      </c>
      <c r="B244" s="73">
        <v>10</v>
      </c>
      <c r="C244" s="73">
        <v>1</v>
      </c>
      <c r="D244" s="73">
        <v>1.5E-3</v>
      </c>
      <c r="E244" s="73">
        <v>2.718283</v>
      </c>
      <c r="F244" s="73">
        <v>2.8451499999999998</v>
      </c>
      <c r="G244" s="73">
        <f t="shared" si="9"/>
        <v>2.8451499999999998</v>
      </c>
      <c r="H244" s="73" t="str">
        <f t="shared" si="10"/>
        <v/>
      </c>
      <c r="I244" s="73" t="str">
        <f t="shared" si="11"/>
        <v/>
      </c>
    </row>
    <row r="245" spans="1:9" x14ac:dyDescent="0.2">
      <c r="A245" s="73">
        <f ca="1">B245*PriceMod!$F$15</f>
        <v>2</v>
      </c>
      <c r="B245" s="73">
        <v>10</v>
      </c>
      <c r="C245" s="73">
        <v>1</v>
      </c>
      <c r="D245" s="73">
        <v>4.1000000000000002E-2</v>
      </c>
      <c r="E245" s="73">
        <v>2.8227069999999999</v>
      </c>
      <c r="F245" s="73">
        <v>2.8881899999999998</v>
      </c>
      <c r="G245" s="73">
        <f t="shared" si="9"/>
        <v>2.8881899999999998</v>
      </c>
      <c r="H245" s="73" t="str">
        <f t="shared" si="10"/>
        <v/>
      </c>
      <c r="I245" s="73" t="str">
        <f t="shared" si="11"/>
        <v/>
      </c>
    </row>
    <row r="246" spans="1:9" x14ac:dyDescent="0.2">
      <c r="A246" s="73">
        <f ca="1">B246*PriceMod!$F$15</f>
        <v>2</v>
      </c>
      <c r="B246" s="73">
        <v>10</v>
      </c>
      <c r="C246" s="73">
        <v>0</v>
      </c>
      <c r="D246" s="73">
        <v>5.0000000000000001E-4</v>
      </c>
      <c r="E246" s="73">
        <v>2.8351920000000002</v>
      </c>
      <c r="F246" s="73">
        <v>2.956242</v>
      </c>
      <c r="G246" s="73" t="str">
        <f t="shared" si="9"/>
        <v/>
      </c>
      <c r="H246" s="73">
        <f t="shared" si="10"/>
        <v>2.956242</v>
      </c>
      <c r="I246" s="73" t="str">
        <f t="shared" si="11"/>
        <v/>
      </c>
    </row>
    <row r="247" spans="1:9" x14ac:dyDescent="0.2">
      <c r="A247" s="73">
        <f ca="1">B247*PriceMod!$F$15</f>
        <v>2</v>
      </c>
      <c r="B247" s="73">
        <v>10</v>
      </c>
      <c r="C247" s="73">
        <v>1</v>
      </c>
      <c r="D247" s="73">
        <v>5.0000000000000001E-4</v>
      </c>
      <c r="E247" s="73">
        <v>2.8805640000000001</v>
      </c>
      <c r="F247" s="73">
        <v>2.867613</v>
      </c>
      <c r="G247" s="73" t="str">
        <f t="shared" si="9"/>
        <v/>
      </c>
      <c r="H247" s="73" t="str">
        <f t="shared" si="10"/>
        <v/>
      </c>
      <c r="I247" s="73" t="str">
        <f t="shared" si="11"/>
        <v/>
      </c>
    </row>
    <row r="248" spans="1:9" x14ac:dyDescent="0.2">
      <c r="A248" s="73">
        <f ca="1">B248*PriceMod!$F$15</f>
        <v>2</v>
      </c>
      <c r="B248" s="73">
        <v>10</v>
      </c>
      <c r="C248" s="73">
        <v>0</v>
      </c>
      <c r="D248" s="73">
        <v>0.1095</v>
      </c>
      <c r="E248" s="73">
        <v>2.9465859999999999</v>
      </c>
      <c r="F248" s="73">
        <v>2.9984139999999999</v>
      </c>
      <c r="G248" s="73" t="str">
        <f t="shared" si="9"/>
        <v/>
      </c>
      <c r="H248" s="73">
        <f t="shared" si="10"/>
        <v>2.9984139999999999</v>
      </c>
      <c r="I248" s="73" t="str">
        <f t="shared" si="11"/>
        <v/>
      </c>
    </row>
    <row r="249" spans="1:9" x14ac:dyDescent="0.2">
      <c r="A249" s="73">
        <f ca="1">B249*PriceMod!$F$15</f>
        <v>2</v>
      </c>
      <c r="B249" s="73">
        <v>10</v>
      </c>
      <c r="C249" s="73">
        <v>0</v>
      </c>
      <c r="D249" s="73">
        <v>1E-3</v>
      </c>
      <c r="E249" s="73">
        <v>2.9364789999999998</v>
      </c>
      <c r="F249" s="73">
        <v>3.0626159999999998</v>
      </c>
      <c r="G249" s="73" t="str">
        <f t="shared" si="9"/>
        <v/>
      </c>
      <c r="H249" s="73">
        <f t="shared" si="10"/>
        <v>3.0626159999999998</v>
      </c>
      <c r="I249" s="73" t="str">
        <f t="shared" si="11"/>
        <v/>
      </c>
    </row>
    <row r="250" spans="1:9" x14ac:dyDescent="0.2">
      <c r="A250" s="73">
        <f ca="1">B250*PriceMod!$F$15</f>
        <v>2</v>
      </c>
      <c r="B250" s="73">
        <v>10</v>
      </c>
      <c r="C250" s="73">
        <v>0</v>
      </c>
      <c r="D250" s="73">
        <v>1.35E-2</v>
      </c>
      <c r="E250" s="73">
        <v>3.0812919999999999</v>
      </c>
      <c r="F250" s="73">
        <v>3.0703269999999998</v>
      </c>
      <c r="G250" s="73" t="str">
        <f t="shared" si="9"/>
        <v/>
      </c>
      <c r="H250" s="73">
        <f t="shared" si="10"/>
        <v>3.0703269999999998</v>
      </c>
      <c r="I250" s="73" t="str">
        <f t="shared" si="11"/>
        <v/>
      </c>
    </row>
    <row r="251" spans="1:9" x14ac:dyDescent="0.2">
      <c r="A251" s="73">
        <f ca="1">B251*PriceMod!$F$15</f>
        <v>2</v>
      </c>
      <c r="B251" s="73">
        <v>10</v>
      </c>
      <c r="C251" s="73">
        <v>0</v>
      </c>
      <c r="D251" s="73">
        <v>0.19650000000000001</v>
      </c>
      <c r="E251" s="73">
        <v>3.06915</v>
      </c>
      <c r="F251" s="73">
        <v>3.1122049999999999</v>
      </c>
      <c r="G251" s="73" t="str">
        <f t="shared" si="9"/>
        <v/>
      </c>
      <c r="H251" s="73">
        <f t="shared" si="10"/>
        <v>3.1122049999999999</v>
      </c>
      <c r="I251" s="73" t="str">
        <f t="shared" si="11"/>
        <v/>
      </c>
    </row>
    <row r="252" spans="1:9" x14ac:dyDescent="0.2">
      <c r="A252" s="73">
        <f ca="1">B252*PriceMod!$F$15</f>
        <v>2</v>
      </c>
      <c r="B252" s="73">
        <v>10</v>
      </c>
      <c r="C252" s="73">
        <v>0</v>
      </c>
      <c r="D252" s="73">
        <v>3.7499999999999999E-2</v>
      </c>
      <c r="E252" s="73">
        <v>3.213597</v>
      </c>
      <c r="F252" s="73">
        <v>3.2016610000000001</v>
      </c>
      <c r="G252" s="73" t="str">
        <f t="shared" si="9"/>
        <v/>
      </c>
      <c r="H252" s="73">
        <f t="shared" si="10"/>
        <v>3.2016610000000001</v>
      </c>
      <c r="I252" s="73" t="str">
        <f t="shared" si="11"/>
        <v/>
      </c>
    </row>
    <row r="253" spans="1:9" x14ac:dyDescent="0.2">
      <c r="A253" s="73">
        <f ca="1">B253*PriceMod!$F$15</f>
        <v>2</v>
      </c>
      <c r="B253" s="73">
        <v>10</v>
      </c>
      <c r="C253" s="73">
        <v>0</v>
      </c>
      <c r="D253" s="73">
        <v>0.20150000000000001</v>
      </c>
      <c r="E253" s="73">
        <v>3.1959819999999999</v>
      </c>
      <c r="F253" s="73">
        <v>3.23007</v>
      </c>
      <c r="G253" s="73" t="str">
        <f t="shared" si="9"/>
        <v/>
      </c>
      <c r="H253" s="73">
        <f t="shared" si="10"/>
        <v>3.23007</v>
      </c>
      <c r="I253" s="73" t="str">
        <f t="shared" si="11"/>
        <v/>
      </c>
    </row>
    <row r="254" spans="1:9" x14ac:dyDescent="0.2">
      <c r="A254" s="73">
        <f ca="1">B254*PriceMod!$F$15</f>
        <v>2</v>
      </c>
      <c r="B254" s="73">
        <v>10</v>
      </c>
      <c r="C254" s="73">
        <v>0</v>
      </c>
      <c r="D254" s="73">
        <v>7.7499999999999999E-2</v>
      </c>
      <c r="E254" s="73">
        <v>3.3406639999999999</v>
      </c>
      <c r="F254" s="73">
        <v>3.323194</v>
      </c>
      <c r="G254" s="73" t="str">
        <f t="shared" si="9"/>
        <v/>
      </c>
      <c r="H254" s="73">
        <f t="shared" si="10"/>
        <v>3.323194</v>
      </c>
      <c r="I254" s="73" t="str">
        <f t="shared" si="11"/>
        <v/>
      </c>
    </row>
    <row r="255" spans="1:9" x14ac:dyDescent="0.2">
      <c r="A255" s="73">
        <f ca="1">B255*PriceMod!$F$15</f>
        <v>2</v>
      </c>
      <c r="B255" s="73">
        <v>10</v>
      </c>
      <c r="C255" s="73">
        <v>0</v>
      </c>
      <c r="D255" s="73">
        <v>0.1305</v>
      </c>
      <c r="E255" s="73">
        <v>3.3271199999999999</v>
      </c>
      <c r="F255" s="73">
        <v>3.3539430000000001</v>
      </c>
      <c r="G255" s="73" t="str">
        <f t="shared" si="9"/>
        <v/>
      </c>
      <c r="H255" s="73">
        <f t="shared" si="10"/>
        <v>3.3539430000000001</v>
      </c>
      <c r="I255" s="73" t="str">
        <f t="shared" si="11"/>
        <v/>
      </c>
    </row>
    <row r="256" spans="1:9" x14ac:dyDescent="0.2">
      <c r="A256" s="73">
        <f ca="1">B256*PriceMod!$F$15</f>
        <v>2</v>
      </c>
      <c r="B256" s="73">
        <v>10</v>
      </c>
      <c r="C256" s="73">
        <v>0</v>
      </c>
      <c r="D256" s="73">
        <v>7.4499999999999997E-2</v>
      </c>
      <c r="E256" s="73">
        <v>3.4759769999999999</v>
      </c>
      <c r="F256" s="73">
        <v>3.4480490000000001</v>
      </c>
      <c r="G256" s="73" t="str">
        <f t="shared" si="9"/>
        <v/>
      </c>
      <c r="H256" s="73">
        <f t="shared" si="10"/>
        <v>3.4480490000000001</v>
      </c>
      <c r="I256" s="73" t="str">
        <f t="shared" si="11"/>
        <v/>
      </c>
    </row>
    <row r="257" spans="1:9" x14ac:dyDescent="0.2">
      <c r="A257" s="73">
        <f ca="1">B257*PriceMod!$F$15</f>
        <v>2</v>
      </c>
      <c r="B257" s="73">
        <v>10</v>
      </c>
      <c r="C257" s="73">
        <v>0</v>
      </c>
      <c r="D257" s="73">
        <v>4.2999999999999997E-2</v>
      </c>
      <c r="E257" s="73">
        <v>3.4666649999999999</v>
      </c>
      <c r="F257" s="73">
        <v>3.4887890000000001</v>
      </c>
      <c r="G257" s="73" t="str">
        <f t="shared" si="9"/>
        <v/>
      </c>
      <c r="H257" s="73">
        <f t="shared" si="10"/>
        <v>3.4887890000000001</v>
      </c>
      <c r="I257" s="73" t="str">
        <f t="shared" si="11"/>
        <v/>
      </c>
    </row>
    <row r="258" spans="1:9" x14ac:dyDescent="0.2">
      <c r="A258" s="73">
        <f ca="1">B258*PriceMod!$F$15</f>
        <v>2</v>
      </c>
      <c r="B258" s="73">
        <v>10</v>
      </c>
      <c r="C258" s="73">
        <v>-2</v>
      </c>
      <c r="D258" s="73">
        <v>3.1E-2</v>
      </c>
      <c r="E258" s="73">
        <v>3.6227369999999999</v>
      </c>
      <c r="F258" s="73">
        <v>3.5870150000000001</v>
      </c>
      <c r="G258" s="73" t="str">
        <f t="shared" si="9"/>
        <v/>
      </c>
      <c r="H258" s="73" t="str">
        <f t="shared" si="10"/>
        <v/>
      </c>
      <c r="I258" s="73">
        <f t="shared" si="11"/>
        <v>3.5870150000000001</v>
      </c>
    </row>
    <row r="259" spans="1:9" x14ac:dyDescent="0.2">
      <c r="A259" s="73">
        <f ca="1">B259*PriceMod!$F$15</f>
        <v>2</v>
      </c>
      <c r="B259" s="73">
        <v>10</v>
      </c>
      <c r="C259" s="73">
        <v>-2</v>
      </c>
      <c r="D259" s="73">
        <v>8.9999999999999993E-3</v>
      </c>
      <c r="E259" s="73">
        <v>3.6145260000000001</v>
      </c>
      <c r="F259" s="73">
        <v>3.634611</v>
      </c>
      <c r="G259" s="73" t="str">
        <f t="shared" si="9"/>
        <v/>
      </c>
      <c r="H259" s="73" t="str">
        <f t="shared" si="10"/>
        <v/>
      </c>
      <c r="I259" s="73">
        <f t="shared" si="11"/>
        <v>3.634611</v>
      </c>
    </row>
    <row r="260" spans="1:9" x14ac:dyDescent="0.2">
      <c r="A260" s="73">
        <f ca="1">B260*PriceMod!$F$15</f>
        <v>2</v>
      </c>
      <c r="B260" s="73">
        <v>10</v>
      </c>
      <c r="C260" s="73">
        <v>-2</v>
      </c>
      <c r="D260" s="73">
        <v>1.15E-2</v>
      </c>
      <c r="E260" s="73">
        <v>3.7673420000000002</v>
      </c>
      <c r="F260" s="73">
        <v>3.7242459999999999</v>
      </c>
      <c r="G260" s="73" t="str">
        <f t="shared" si="9"/>
        <v/>
      </c>
      <c r="H260" s="73" t="str">
        <f t="shared" si="10"/>
        <v/>
      </c>
      <c r="I260" s="73">
        <f t="shared" si="11"/>
        <v>3.7242459999999999</v>
      </c>
    </row>
    <row r="261" spans="1:9" x14ac:dyDescent="0.2">
      <c r="A261" s="73">
        <f ca="1">B261*PriceMod!$F$15</f>
        <v>2</v>
      </c>
      <c r="B261" s="73">
        <v>10</v>
      </c>
      <c r="C261" s="73">
        <v>-2</v>
      </c>
      <c r="D261" s="73">
        <v>5.0000000000000001E-4</v>
      </c>
      <c r="E261" s="73">
        <v>3.735363</v>
      </c>
      <c r="F261" s="73">
        <v>3.7398319999999998</v>
      </c>
      <c r="G261" s="73" t="str">
        <f t="shared" si="9"/>
        <v/>
      </c>
      <c r="H261" s="73" t="str">
        <f t="shared" si="10"/>
        <v/>
      </c>
      <c r="I261" s="73">
        <f t="shared" si="11"/>
        <v>3.7398319999999998</v>
      </c>
    </row>
    <row r="262" spans="1:9" x14ac:dyDescent="0.2">
      <c r="A262" s="73">
        <f ca="1">B262*PriceMod!$F$15</f>
        <v>2</v>
      </c>
      <c r="B262" s="73">
        <v>10</v>
      </c>
      <c r="C262" s="73">
        <v>-2</v>
      </c>
      <c r="D262" s="73">
        <v>5.0000000000000001E-4</v>
      </c>
      <c r="E262" s="73">
        <v>3.907546</v>
      </c>
      <c r="F262" s="73">
        <v>3.854517</v>
      </c>
      <c r="G262" s="73" t="str">
        <f t="shared" si="9"/>
        <v/>
      </c>
      <c r="H262" s="73" t="str">
        <f t="shared" si="10"/>
        <v/>
      </c>
      <c r="I262" s="73">
        <f t="shared" si="11"/>
        <v>3.854517</v>
      </c>
    </row>
    <row r="263" spans="1:9" x14ac:dyDescent="0.2">
      <c r="A263" s="73">
        <f ca="1">B263*PriceMod!$F$15</f>
        <v>2</v>
      </c>
      <c r="B263" s="73">
        <v>10</v>
      </c>
      <c r="C263" s="73">
        <v>1</v>
      </c>
      <c r="D263" s="73">
        <v>5.0000000000000001E-4</v>
      </c>
      <c r="E263" s="73">
        <v>2.3768609999999999</v>
      </c>
      <c r="F263" s="73">
        <v>2.506907</v>
      </c>
      <c r="G263" s="73" t="str">
        <f t="shared" si="9"/>
        <v/>
      </c>
      <c r="H263" s="73" t="str">
        <f t="shared" si="10"/>
        <v/>
      </c>
      <c r="I263" s="73" t="str">
        <f t="shared" si="11"/>
        <v/>
      </c>
    </row>
    <row r="264" spans="1:9" x14ac:dyDescent="0.2">
      <c r="A264" s="73">
        <f ca="1">B264*PriceMod!$F$15</f>
        <v>2</v>
      </c>
      <c r="B264" s="73">
        <v>10</v>
      </c>
      <c r="C264" s="73">
        <v>1</v>
      </c>
      <c r="D264" s="73">
        <v>2E-3</v>
      </c>
      <c r="E264" s="73">
        <v>2.6212580000000001</v>
      </c>
      <c r="F264" s="73">
        <v>2.700917</v>
      </c>
      <c r="G264" s="73">
        <f t="shared" si="9"/>
        <v>2.700917</v>
      </c>
      <c r="H264" s="73" t="str">
        <f t="shared" si="10"/>
        <v/>
      </c>
      <c r="I264" s="73" t="str">
        <f t="shared" si="11"/>
        <v/>
      </c>
    </row>
    <row r="265" spans="1:9" x14ac:dyDescent="0.2">
      <c r="A265" s="73">
        <f ca="1">B265*PriceMod!$F$15</f>
        <v>2</v>
      </c>
      <c r="B265" s="73">
        <v>10</v>
      </c>
      <c r="C265" s="73">
        <v>1</v>
      </c>
      <c r="D265" s="73">
        <v>1E-3</v>
      </c>
      <c r="E265" s="73">
        <v>2.6311689999999999</v>
      </c>
      <c r="F265" s="73">
        <v>2.7453910000000001</v>
      </c>
      <c r="G265" s="73" t="str">
        <f t="shared" si="9"/>
        <v/>
      </c>
      <c r="H265" s="73" t="str">
        <f t="shared" si="10"/>
        <v/>
      </c>
      <c r="I265" s="73" t="str">
        <f t="shared" si="11"/>
        <v/>
      </c>
    </row>
    <row r="266" spans="1:9" x14ac:dyDescent="0.2">
      <c r="A266" s="73">
        <f ca="1">B266*PriceMod!$F$15</f>
        <v>2</v>
      </c>
      <c r="B266" s="73">
        <v>10</v>
      </c>
      <c r="C266" s="73">
        <v>1</v>
      </c>
      <c r="D266" s="73">
        <v>1.55E-2</v>
      </c>
      <c r="E266" s="73">
        <v>2.7057639999999998</v>
      </c>
      <c r="F266" s="73">
        <v>2.7851849999999998</v>
      </c>
      <c r="G266" s="73">
        <f t="shared" si="9"/>
        <v>2.7851849999999998</v>
      </c>
      <c r="H266" s="73" t="str">
        <f t="shared" si="10"/>
        <v/>
      </c>
      <c r="I266" s="73" t="str">
        <f t="shared" si="11"/>
        <v/>
      </c>
    </row>
    <row r="267" spans="1:9" x14ac:dyDescent="0.2">
      <c r="A267" s="73">
        <f ca="1">B267*PriceMod!$F$15</f>
        <v>2</v>
      </c>
      <c r="B267" s="73">
        <v>10</v>
      </c>
      <c r="C267" s="73">
        <v>1</v>
      </c>
      <c r="D267" s="73">
        <v>1.5E-3</v>
      </c>
      <c r="E267" s="73">
        <v>2.718283</v>
      </c>
      <c r="F267" s="73">
        <v>2.8451499999999998</v>
      </c>
      <c r="G267" s="73">
        <f t="shared" ref="G267:G330" si="12">IF(AND($C267&gt;0,D267&gt;$I$6),$F267,"")</f>
        <v>2.8451499999999998</v>
      </c>
      <c r="H267" s="73" t="str">
        <f t="shared" ref="H267:H330" si="13">IF(AND($C267=0,E267&gt;$I$6),$F267,"")</f>
        <v/>
      </c>
      <c r="I267" s="73" t="str">
        <f t="shared" ref="I267:I330" si="14">IF(AND($C267&lt;0,F267&gt;$I$6),$F267,"")</f>
        <v/>
      </c>
    </row>
    <row r="268" spans="1:9" x14ac:dyDescent="0.2">
      <c r="A268" s="73">
        <f ca="1">B268*PriceMod!$F$15</f>
        <v>2</v>
      </c>
      <c r="B268" s="73">
        <v>10</v>
      </c>
      <c r="C268" s="73">
        <v>1</v>
      </c>
      <c r="D268" s="73">
        <v>4.1000000000000002E-2</v>
      </c>
      <c r="E268" s="73">
        <v>2.8227069999999999</v>
      </c>
      <c r="F268" s="73">
        <v>2.8881899999999998</v>
      </c>
      <c r="G268" s="73">
        <f t="shared" si="12"/>
        <v>2.8881899999999998</v>
      </c>
      <c r="H268" s="73" t="str">
        <f t="shared" si="13"/>
        <v/>
      </c>
      <c r="I268" s="73" t="str">
        <f t="shared" si="14"/>
        <v/>
      </c>
    </row>
    <row r="269" spans="1:9" x14ac:dyDescent="0.2">
      <c r="A269" s="73">
        <f ca="1">B269*PriceMod!$F$15</f>
        <v>2</v>
      </c>
      <c r="B269" s="73">
        <v>10</v>
      </c>
      <c r="C269" s="73">
        <v>0</v>
      </c>
      <c r="D269" s="73">
        <v>5.0000000000000001E-4</v>
      </c>
      <c r="E269" s="73">
        <v>2.8351920000000002</v>
      </c>
      <c r="F269" s="73">
        <v>2.956242</v>
      </c>
      <c r="G269" s="73" t="str">
        <f t="shared" si="12"/>
        <v/>
      </c>
      <c r="H269" s="73">
        <f t="shared" si="13"/>
        <v>2.956242</v>
      </c>
      <c r="I269" s="73" t="str">
        <f t="shared" si="14"/>
        <v/>
      </c>
    </row>
    <row r="270" spans="1:9" x14ac:dyDescent="0.2">
      <c r="A270" s="73">
        <f ca="1">B270*PriceMod!$F$15</f>
        <v>2</v>
      </c>
      <c r="B270" s="73">
        <v>10</v>
      </c>
      <c r="C270" s="73">
        <v>1</v>
      </c>
      <c r="D270" s="73">
        <v>5.0000000000000001E-4</v>
      </c>
      <c r="E270" s="73">
        <v>2.8805640000000001</v>
      </c>
      <c r="F270" s="73">
        <v>2.867613</v>
      </c>
      <c r="G270" s="73" t="str">
        <f t="shared" si="12"/>
        <v/>
      </c>
      <c r="H270" s="73" t="str">
        <f t="shared" si="13"/>
        <v/>
      </c>
      <c r="I270" s="73" t="str">
        <f t="shared" si="14"/>
        <v/>
      </c>
    </row>
    <row r="271" spans="1:9" x14ac:dyDescent="0.2">
      <c r="A271" s="73">
        <f ca="1">B271*PriceMod!$F$15</f>
        <v>2</v>
      </c>
      <c r="B271" s="73">
        <v>10</v>
      </c>
      <c r="C271" s="73">
        <v>0</v>
      </c>
      <c r="D271" s="73">
        <v>0.1095</v>
      </c>
      <c r="E271" s="73">
        <v>2.9465859999999999</v>
      </c>
      <c r="F271" s="73">
        <v>2.9984139999999999</v>
      </c>
      <c r="G271" s="73" t="str">
        <f t="shared" si="12"/>
        <v/>
      </c>
      <c r="H271" s="73">
        <f t="shared" si="13"/>
        <v>2.9984139999999999</v>
      </c>
      <c r="I271" s="73" t="str">
        <f t="shared" si="14"/>
        <v/>
      </c>
    </row>
    <row r="272" spans="1:9" x14ac:dyDescent="0.2">
      <c r="A272" s="73">
        <f ca="1">B272*PriceMod!$F$15</f>
        <v>2</v>
      </c>
      <c r="B272" s="73">
        <v>10</v>
      </c>
      <c r="C272" s="73">
        <v>0</v>
      </c>
      <c r="D272" s="73">
        <v>1E-3</v>
      </c>
      <c r="E272" s="73">
        <v>2.9364789999999998</v>
      </c>
      <c r="F272" s="73">
        <v>3.0626159999999998</v>
      </c>
      <c r="G272" s="73" t="str">
        <f t="shared" si="12"/>
        <v/>
      </c>
      <c r="H272" s="73">
        <f t="shared" si="13"/>
        <v>3.0626159999999998</v>
      </c>
      <c r="I272" s="73" t="str">
        <f t="shared" si="14"/>
        <v/>
      </c>
    </row>
    <row r="273" spans="1:9" x14ac:dyDescent="0.2">
      <c r="A273" s="73">
        <f ca="1">B273*PriceMod!$F$15</f>
        <v>2</v>
      </c>
      <c r="B273" s="73">
        <v>10</v>
      </c>
      <c r="C273" s="73">
        <v>0</v>
      </c>
      <c r="D273" s="73">
        <v>1.35E-2</v>
      </c>
      <c r="E273" s="73">
        <v>3.0812919999999999</v>
      </c>
      <c r="F273" s="73">
        <v>3.0703269999999998</v>
      </c>
      <c r="G273" s="73" t="str">
        <f t="shared" si="12"/>
        <v/>
      </c>
      <c r="H273" s="73">
        <f t="shared" si="13"/>
        <v>3.0703269999999998</v>
      </c>
      <c r="I273" s="73" t="str">
        <f t="shared" si="14"/>
        <v/>
      </c>
    </row>
    <row r="274" spans="1:9" x14ac:dyDescent="0.2">
      <c r="A274" s="73">
        <f ca="1">B274*PriceMod!$F$15</f>
        <v>2</v>
      </c>
      <c r="B274" s="73">
        <v>10</v>
      </c>
      <c r="C274" s="73">
        <v>0</v>
      </c>
      <c r="D274" s="73">
        <v>0.19650000000000001</v>
      </c>
      <c r="E274" s="73">
        <v>3.06915</v>
      </c>
      <c r="F274" s="73">
        <v>3.1122049999999999</v>
      </c>
      <c r="G274" s="73" t="str">
        <f t="shared" si="12"/>
        <v/>
      </c>
      <c r="H274" s="73">
        <f t="shared" si="13"/>
        <v>3.1122049999999999</v>
      </c>
      <c r="I274" s="73" t="str">
        <f t="shared" si="14"/>
        <v/>
      </c>
    </row>
    <row r="275" spans="1:9" x14ac:dyDescent="0.2">
      <c r="A275" s="73">
        <f ca="1">B275*PriceMod!$F$15</f>
        <v>2</v>
      </c>
      <c r="B275" s="73">
        <v>10</v>
      </c>
      <c r="C275" s="73">
        <v>0</v>
      </c>
      <c r="D275" s="73">
        <v>3.7499999999999999E-2</v>
      </c>
      <c r="E275" s="73">
        <v>3.213597</v>
      </c>
      <c r="F275" s="73">
        <v>3.2016610000000001</v>
      </c>
      <c r="G275" s="73" t="str">
        <f t="shared" si="12"/>
        <v/>
      </c>
      <c r="H275" s="73">
        <f t="shared" si="13"/>
        <v>3.2016610000000001</v>
      </c>
      <c r="I275" s="73" t="str">
        <f t="shared" si="14"/>
        <v/>
      </c>
    </row>
    <row r="276" spans="1:9" x14ac:dyDescent="0.2">
      <c r="A276" s="73">
        <f ca="1">B276*PriceMod!$F$15</f>
        <v>2</v>
      </c>
      <c r="B276" s="73">
        <v>10</v>
      </c>
      <c r="C276" s="73">
        <v>0</v>
      </c>
      <c r="D276" s="73">
        <v>0.20150000000000001</v>
      </c>
      <c r="E276" s="73">
        <v>3.1959819999999999</v>
      </c>
      <c r="F276" s="73">
        <v>3.23007</v>
      </c>
      <c r="G276" s="73" t="str">
        <f t="shared" si="12"/>
        <v/>
      </c>
      <c r="H276" s="73">
        <f t="shared" si="13"/>
        <v>3.23007</v>
      </c>
      <c r="I276" s="73" t="str">
        <f t="shared" si="14"/>
        <v/>
      </c>
    </row>
    <row r="277" spans="1:9" x14ac:dyDescent="0.2">
      <c r="A277" s="73">
        <f ca="1">B277*PriceMod!$F$15</f>
        <v>2</v>
      </c>
      <c r="B277" s="73">
        <v>10</v>
      </c>
      <c r="C277" s="73">
        <v>0</v>
      </c>
      <c r="D277" s="73">
        <v>7.7499999999999999E-2</v>
      </c>
      <c r="E277" s="73">
        <v>3.3406639999999999</v>
      </c>
      <c r="F277" s="73">
        <v>3.323194</v>
      </c>
      <c r="G277" s="73" t="str">
        <f t="shared" si="12"/>
        <v/>
      </c>
      <c r="H277" s="73">
        <f t="shared" si="13"/>
        <v>3.323194</v>
      </c>
      <c r="I277" s="73" t="str">
        <f t="shared" si="14"/>
        <v/>
      </c>
    </row>
    <row r="278" spans="1:9" x14ac:dyDescent="0.2">
      <c r="A278" s="73">
        <f ca="1">B278*PriceMod!$F$15</f>
        <v>2</v>
      </c>
      <c r="B278" s="73">
        <v>10</v>
      </c>
      <c r="C278" s="73">
        <v>0</v>
      </c>
      <c r="D278" s="73">
        <v>0.1305</v>
      </c>
      <c r="E278" s="73">
        <v>3.3271199999999999</v>
      </c>
      <c r="F278" s="73">
        <v>3.3539430000000001</v>
      </c>
      <c r="G278" s="73" t="str">
        <f t="shared" si="12"/>
        <v/>
      </c>
      <c r="H278" s="73">
        <f t="shared" si="13"/>
        <v>3.3539430000000001</v>
      </c>
      <c r="I278" s="73" t="str">
        <f t="shared" si="14"/>
        <v/>
      </c>
    </row>
    <row r="279" spans="1:9" x14ac:dyDescent="0.2">
      <c r="A279" s="73">
        <f ca="1">B279*PriceMod!$F$15</f>
        <v>2</v>
      </c>
      <c r="B279" s="73">
        <v>10</v>
      </c>
      <c r="C279" s="73">
        <v>0</v>
      </c>
      <c r="D279" s="73">
        <v>7.4499999999999997E-2</v>
      </c>
      <c r="E279" s="73">
        <v>3.4759769999999999</v>
      </c>
      <c r="F279" s="73">
        <v>3.4480490000000001</v>
      </c>
      <c r="G279" s="73" t="str">
        <f t="shared" si="12"/>
        <v/>
      </c>
      <c r="H279" s="73">
        <f t="shared" si="13"/>
        <v>3.4480490000000001</v>
      </c>
      <c r="I279" s="73" t="str">
        <f t="shared" si="14"/>
        <v/>
      </c>
    </row>
    <row r="280" spans="1:9" x14ac:dyDescent="0.2">
      <c r="A280" s="73">
        <f ca="1">B280*PriceMod!$F$15</f>
        <v>2</v>
      </c>
      <c r="B280" s="73">
        <v>10</v>
      </c>
      <c r="C280" s="73">
        <v>0</v>
      </c>
      <c r="D280" s="73">
        <v>4.2999999999999997E-2</v>
      </c>
      <c r="E280" s="73">
        <v>3.4666649999999999</v>
      </c>
      <c r="F280" s="73">
        <v>3.4887890000000001</v>
      </c>
      <c r="G280" s="73" t="str">
        <f t="shared" si="12"/>
        <v/>
      </c>
      <c r="H280" s="73">
        <f t="shared" si="13"/>
        <v>3.4887890000000001</v>
      </c>
      <c r="I280" s="73" t="str">
        <f t="shared" si="14"/>
        <v/>
      </c>
    </row>
    <row r="281" spans="1:9" x14ac:dyDescent="0.2">
      <c r="A281" s="73">
        <f ca="1">B281*PriceMod!$F$15</f>
        <v>2</v>
      </c>
      <c r="B281" s="73">
        <v>10</v>
      </c>
      <c r="C281" s="73">
        <v>-2</v>
      </c>
      <c r="D281" s="73">
        <v>3.1E-2</v>
      </c>
      <c r="E281" s="73">
        <v>3.6227369999999999</v>
      </c>
      <c r="F281" s="73">
        <v>3.5870150000000001</v>
      </c>
      <c r="G281" s="73" t="str">
        <f t="shared" si="12"/>
        <v/>
      </c>
      <c r="H281" s="73" t="str">
        <f t="shared" si="13"/>
        <v/>
      </c>
      <c r="I281" s="73">
        <f t="shared" si="14"/>
        <v>3.5870150000000001</v>
      </c>
    </row>
    <row r="282" spans="1:9" x14ac:dyDescent="0.2">
      <c r="A282" s="73">
        <f ca="1">B282*PriceMod!$F$15</f>
        <v>2</v>
      </c>
      <c r="B282" s="73">
        <v>10</v>
      </c>
      <c r="C282" s="73">
        <v>-2</v>
      </c>
      <c r="D282" s="73">
        <v>8.9999999999999993E-3</v>
      </c>
      <c r="E282" s="73">
        <v>3.6145260000000001</v>
      </c>
      <c r="F282" s="73">
        <v>3.634611</v>
      </c>
      <c r="G282" s="73" t="str">
        <f t="shared" si="12"/>
        <v/>
      </c>
      <c r="H282" s="73" t="str">
        <f t="shared" si="13"/>
        <v/>
      </c>
      <c r="I282" s="73">
        <f t="shared" si="14"/>
        <v>3.634611</v>
      </c>
    </row>
    <row r="283" spans="1:9" x14ac:dyDescent="0.2">
      <c r="A283" s="73">
        <f ca="1">B283*PriceMod!$F$15</f>
        <v>2</v>
      </c>
      <c r="B283" s="73">
        <v>10</v>
      </c>
      <c r="C283" s="73">
        <v>-2</v>
      </c>
      <c r="D283" s="73">
        <v>1.15E-2</v>
      </c>
      <c r="E283" s="73">
        <v>3.7673420000000002</v>
      </c>
      <c r="F283" s="73">
        <v>3.7242459999999999</v>
      </c>
      <c r="G283" s="73" t="str">
        <f t="shared" si="12"/>
        <v/>
      </c>
      <c r="H283" s="73" t="str">
        <f t="shared" si="13"/>
        <v/>
      </c>
      <c r="I283" s="73">
        <f t="shared" si="14"/>
        <v>3.7242459999999999</v>
      </c>
    </row>
    <row r="284" spans="1:9" x14ac:dyDescent="0.2">
      <c r="A284" s="73">
        <f ca="1">B284*PriceMod!$F$15</f>
        <v>2</v>
      </c>
      <c r="B284" s="73">
        <v>10</v>
      </c>
      <c r="C284" s="73">
        <v>-2</v>
      </c>
      <c r="D284" s="73">
        <v>5.0000000000000001E-4</v>
      </c>
      <c r="E284" s="73">
        <v>3.735363</v>
      </c>
      <c r="F284" s="73">
        <v>3.7398319999999998</v>
      </c>
      <c r="G284" s="73" t="str">
        <f t="shared" si="12"/>
        <v/>
      </c>
      <c r="H284" s="73" t="str">
        <f t="shared" si="13"/>
        <v/>
      </c>
      <c r="I284" s="73">
        <f t="shared" si="14"/>
        <v>3.7398319999999998</v>
      </c>
    </row>
    <row r="285" spans="1:9" x14ac:dyDescent="0.2">
      <c r="A285" s="73">
        <f ca="1">B285*PriceMod!$F$15</f>
        <v>2</v>
      </c>
      <c r="B285" s="73">
        <v>10</v>
      </c>
      <c r="C285" s="73">
        <v>-2</v>
      </c>
      <c r="D285" s="73">
        <v>5.0000000000000001E-4</v>
      </c>
      <c r="E285" s="73">
        <v>3.907546</v>
      </c>
      <c r="F285" s="73">
        <v>3.854517</v>
      </c>
      <c r="G285" s="73" t="str">
        <f t="shared" si="12"/>
        <v/>
      </c>
      <c r="H285" s="73" t="str">
        <f t="shared" si="13"/>
        <v/>
      </c>
      <c r="I285" s="73">
        <f t="shared" si="14"/>
        <v>3.854517</v>
      </c>
    </row>
    <row r="286" spans="1:9" x14ac:dyDescent="0.2">
      <c r="A286" s="73">
        <f ca="1">B286*PriceMod!$F$15</f>
        <v>2.2000000000000002</v>
      </c>
      <c r="B286" s="73">
        <v>11</v>
      </c>
      <c r="C286" s="73">
        <v>1</v>
      </c>
      <c r="D286" s="73">
        <v>5.0000000000000001E-4</v>
      </c>
      <c r="E286" s="73">
        <v>2.3768609999999999</v>
      </c>
      <c r="F286" s="73">
        <v>2.506907</v>
      </c>
      <c r="G286" s="73" t="str">
        <f t="shared" si="12"/>
        <v/>
      </c>
      <c r="H286" s="73" t="str">
        <f t="shared" si="13"/>
        <v/>
      </c>
      <c r="I286" s="73" t="str">
        <f t="shared" si="14"/>
        <v/>
      </c>
    </row>
    <row r="287" spans="1:9" x14ac:dyDescent="0.2">
      <c r="A287" s="73">
        <f ca="1">B287*PriceMod!$F$15</f>
        <v>2.2000000000000002</v>
      </c>
      <c r="B287" s="73">
        <v>11</v>
      </c>
      <c r="C287" s="73">
        <v>1</v>
      </c>
      <c r="D287" s="73">
        <v>2E-3</v>
      </c>
      <c r="E287" s="73">
        <v>2.6212580000000001</v>
      </c>
      <c r="F287" s="73">
        <v>2.700917</v>
      </c>
      <c r="G287" s="73">
        <f t="shared" si="12"/>
        <v>2.700917</v>
      </c>
      <c r="H287" s="73" t="str">
        <f t="shared" si="13"/>
        <v/>
      </c>
      <c r="I287" s="73" t="str">
        <f t="shared" si="14"/>
        <v/>
      </c>
    </row>
    <row r="288" spans="1:9" x14ac:dyDescent="0.2">
      <c r="A288" s="73">
        <f ca="1">B288*PriceMod!$F$15</f>
        <v>2.2000000000000002</v>
      </c>
      <c r="B288" s="73">
        <v>11</v>
      </c>
      <c r="C288" s="73">
        <v>1</v>
      </c>
      <c r="D288" s="73">
        <v>1E-3</v>
      </c>
      <c r="E288" s="73">
        <v>2.6311689999999999</v>
      </c>
      <c r="F288" s="73">
        <v>2.7453910000000001</v>
      </c>
      <c r="G288" s="73" t="str">
        <f t="shared" si="12"/>
        <v/>
      </c>
      <c r="H288" s="73" t="str">
        <f t="shared" si="13"/>
        <v/>
      </c>
      <c r="I288" s="73" t="str">
        <f t="shared" si="14"/>
        <v/>
      </c>
    </row>
    <row r="289" spans="1:9" x14ac:dyDescent="0.2">
      <c r="A289" s="73">
        <f ca="1">B289*PriceMod!$F$15</f>
        <v>2.2000000000000002</v>
      </c>
      <c r="B289" s="73">
        <v>11</v>
      </c>
      <c r="C289" s="73">
        <v>1</v>
      </c>
      <c r="D289" s="73">
        <v>1.55E-2</v>
      </c>
      <c r="E289" s="73">
        <v>2.7057639999999998</v>
      </c>
      <c r="F289" s="73">
        <v>2.7851849999999998</v>
      </c>
      <c r="G289" s="73">
        <f t="shared" si="12"/>
        <v>2.7851849999999998</v>
      </c>
      <c r="H289" s="73" t="str">
        <f t="shared" si="13"/>
        <v/>
      </c>
      <c r="I289" s="73" t="str">
        <f t="shared" si="14"/>
        <v/>
      </c>
    </row>
    <row r="290" spans="1:9" x14ac:dyDescent="0.2">
      <c r="A290" s="73">
        <f ca="1">B290*PriceMod!$F$15</f>
        <v>2.2000000000000002</v>
      </c>
      <c r="B290" s="73">
        <v>11</v>
      </c>
      <c r="C290" s="73">
        <v>1</v>
      </c>
      <c r="D290" s="73">
        <v>1.5E-3</v>
      </c>
      <c r="E290" s="73">
        <v>2.718283</v>
      </c>
      <c r="F290" s="73">
        <v>2.8451499999999998</v>
      </c>
      <c r="G290" s="73">
        <f t="shared" si="12"/>
        <v>2.8451499999999998</v>
      </c>
      <c r="H290" s="73" t="str">
        <f t="shared" si="13"/>
        <v/>
      </c>
      <c r="I290" s="73" t="str">
        <f t="shared" si="14"/>
        <v/>
      </c>
    </row>
    <row r="291" spans="1:9" x14ac:dyDescent="0.2">
      <c r="A291" s="73">
        <f ca="1">B291*PriceMod!$F$15</f>
        <v>2.2000000000000002</v>
      </c>
      <c r="B291" s="73">
        <v>11</v>
      </c>
      <c r="C291" s="73">
        <v>0</v>
      </c>
      <c r="D291" s="73">
        <v>4.1000000000000002E-2</v>
      </c>
      <c r="E291" s="73">
        <v>2.8227069999999999</v>
      </c>
      <c r="F291" s="73">
        <v>2.8881899999999998</v>
      </c>
      <c r="G291" s="73" t="str">
        <f t="shared" si="12"/>
        <v/>
      </c>
      <c r="H291" s="73">
        <f t="shared" si="13"/>
        <v>2.8881899999999998</v>
      </c>
      <c r="I291" s="73" t="str">
        <f t="shared" si="14"/>
        <v/>
      </c>
    </row>
    <row r="292" spans="1:9" x14ac:dyDescent="0.2">
      <c r="A292" s="73">
        <f ca="1">B292*PriceMod!$F$15</f>
        <v>2.2000000000000002</v>
      </c>
      <c r="B292" s="73">
        <v>11</v>
      </c>
      <c r="C292" s="73">
        <v>0</v>
      </c>
      <c r="D292" s="73">
        <v>5.0000000000000001E-4</v>
      </c>
      <c r="E292" s="73">
        <v>2.8351920000000002</v>
      </c>
      <c r="F292" s="73">
        <v>2.956242</v>
      </c>
      <c r="G292" s="73" t="str">
        <f t="shared" si="12"/>
        <v/>
      </c>
      <c r="H292" s="73">
        <f t="shared" si="13"/>
        <v>2.956242</v>
      </c>
      <c r="I292" s="73" t="str">
        <f t="shared" si="14"/>
        <v/>
      </c>
    </row>
    <row r="293" spans="1:9" x14ac:dyDescent="0.2">
      <c r="A293" s="73">
        <f ca="1">B293*PriceMod!$F$15</f>
        <v>2.2000000000000002</v>
      </c>
      <c r="B293" s="73">
        <v>11</v>
      </c>
      <c r="C293" s="73">
        <v>1</v>
      </c>
      <c r="D293" s="73">
        <v>5.0000000000000001E-4</v>
      </c>
      <c r="E293" s="73">
        <v>2.8805640000000001</v>
      </c>
      <c r="F293" s="73">
        <v>2.867613</v>
      </c>
      <c r="G293" s="73" t="str">
        <f t="shared" si="12"/>
        <v/>
      </c>
      <c r="H293" s="73" t="str">
        <f t="shared" si="13"/>
        <v/>
      </c>
      <c r="I293" s="73" t="str">
        <f t="shared" si="14"/>
        <v/>
      </c>
    </row>
    <row r="294" spans="1:9" x14ac:dyDescent="0.2">
      <c r="A294" s="73">
        <f ca="1">B294*PriceMod!$F$15</f>
        <v>2.2000000000000002</v>
      </c>
      <c r="B294" s="73">
        <v>11</v>
      </c>
      <c r="C294" s="73">
        <v>0</v>
      </c>
      <c r="D294" s="73">
        <v>0.1095</v>
      </c>
      <c r="E294" s="73">
        <v>2.9465859999999999</v>
      </c>
      <c r="F294" s="73">
        <v>2.9984139999999999</v>
      </c>
      <c r="G294" s="73" t="str">
        <f t="shared" si="12"/>
        <v/>
      </c>
      <c r="H294" s="73">
        <f t="shared" si="13"/>
        <v>2.9984139999999999</v>
      </c>
      <c r="I294" s="73" t="str">
        <f t="shared" si="14"/>
        <v/>
      </c>
    </row>
    <row r="295" spans="1:9" x14ac:dyDescent="0.2">
      <c r="A295" s="73">
        <f ca="1">B295*PriceMod!$F$15</f>
        <v>2.2000000000000002</v>
      </c>
      <c r="B295" s="73">
        <v>11</v>
      </c>
      <c r="C295" s="73">
        <v>0</v>
      </c>
      <c r="D295" s="73">
        <v>1E-3</v>
      </c>
      <c r="E295" s="73">
        <v>2.9364789999999998</v>
      </c>
      <c r="F295" s="73">
        <v>3.0626159999999998</v>
      </c>
      <c r="G295" s="73" t="str">
        <f t="shared" si="12"/>
        <v/>
      </c>
      <c r="H295" s="73">
        <f t="shared" si="13"/>
        <v>3.0626159999999998</v>
      </c>
      <c r="I295" s="73" t="str">
        <f t="shared" si="14"/>
        <v/>
      </c>
    </row>
    <row r="296" spans="1:9" x14ac:dyDescent="0.2">
      <c r="A296" s="73">
        <f ca="1">B296*PriceMod!$F$15</f>
        <v>2.2000000000000002</v>
      </c>
      <c r="B296" s="73">
        <v>11</v>
      </c>
      <c r="C296" s="73">
        <v>0</v>
      </c>
      <c r="D296" s="73">
        <v>1.35E-2</v>
      </c>
      <c r="E296" s="73">
        <v>3.0812919999999999</v>
      </c>
      <c r="F296" s="73">
        <v>3.0703269999999998</v>
      </c>
      <c r="G296" s="73" t="str">
        <f t="shared" si="12"/>
        <v/>
      </c>
      <c r="H296" s="73">
        <f t="shared" si="13"/>
        <v>3.0703269999999998</v>
      </c>
      <c r="I296" s="73" t="str">
        <f t="shared" si="14"/>
        <v/>
      </c>
    </row>
    <row r="297" spans="1:9" x14ac:dyDescent="0.2">
      <c r="A297" s="73">
        <f ca="1">B297*PriceMod!$F$15</f>
        <v>2.2000000000000002</v>
      </c>
      <c r="B297" s="73">
        <v>11</v>
      </c>
      <c r="C297" s="73">
        <v>0</v>
      </c>
      <c r="D297" s="73">
        <v>0.19650000000000001</v>
      </c>
      <c r="E297" s="73">
        <v>3.06915</v>
      </c>
      <c r="F297" s="73">
        <v>3.1122049999999999</v>
      </c>
      <c r="G297" s="73" t="str">
        <f t="shared" si="12"/>
        <v/>
      </c>
      <c r="H297" s="73">
        <f t="shared" si="13"/>
        <v>3.1122049999999999</v>
      </c>
      <c r="I297" s="73" t="str">
        <f t="shared" si="14"/>
        <v/>
      </c>
    </row>
    <row r="298" spans="1:9" x14ac:dyDescent="0.2">
      <c r="A298" s="73">
        <f ca="1">B298*PriceMod!$F$15</f>
        <v>2.2000000000000002</v>
      </c>
      <c r="B298" s="73">
        <v>11</v>
      </c>
      <c r="C298" s="73">
        <v>0</v>
      </c>
      <c r="D298" s="73">
        <v>3.7499999999999999E-2</v>
      </c>
      <c r="E298" s="73">
        <v>3.213597</v>
      </c>
      <c r="F298" s="73">
        <v>3.2016610000000001</v>
      </c>
      <c r="G298" s="73" t="str">
        <f t="shared" si="12"/>
        <v/>
      </c>
      <c r="H298" s="73">
        <f t="shared" si="13"/>
        <v>3.2016610000000001</v>
      </c>
      <c r="I298" s="73" t="str">
        <f t="shared" si="14"/>
        <v/>
      </c>
    </row>
    <row r="299" spans="1:9" x14ac:dyDescent="0.2">
      <c r="A299" s="73">
        <f ca="1">B299*PriceMod!$F$15</f>
        <v>2.2000000000000002</v>
      </c>
      <c r="B299" s="73">
        <v>11</v>
      </c>
      <c r="C299" s="73">
        <v>0</v>
      </c>
      <c r="D299" s="73">
        <v>0.20150000000000001</v>
      </c>
      <c r="E299" s="73">
        <v>3.1959819999999999</v>
      </c>
      <c r="F299" s="73">
        <v>3.23007</v>
      </c>
      <c r="G299" s="73" t="str">
        <f t="shared" si="12"/>
        <v/>
      </c>
      <c r="H299" s="73">
        <f t="shared" si="13"/>
        <v>3.23007</v>
      </c>
      <c r="I299" s="73" t="str">
        <f t="shared" si="14"/>
        <v/>
      </c>
    </row>
    <row r="300" spans="1:9" x14ac:dyDescent="0.2">
      <c r="A300" s="73">
        <f ca="1">B300*PriceMod!$F$15</f>
        <v>2.2000000000000002</v>
      </c>
      <c r="B300" s="73">
        <v>11</v>
      </c>
      <c r="C300" s="73">
        <v>0</v>
      </c>
      <c r="D300" s="73">
        <v>7.7499999999999999E-2</v>
      </c>
      <c r="E300" s="73">
        <v>3.3406639999999999</v>
      </c>
      <c r="F300" s="73">
        <v>3.323194</v>
      </c>
      <c r="G300" s="73" t="str">
        <f t="shared" si="12"/>
        <v/>
      </c>
      <c r="H300" s="73">
        <f t="shared" si="13"/>
        <v>3.323194</v>
      </c>
      <c r="I300" s="73" t="str">
        <f t="shared" si="14"/>
        <v/>
      </c>
    </row>
    <row r="301" spans="1:9" x14ac:dyDescent="0.2">
      <c r="A301" s="73">
        <f ca="1">B301*PriceMod!$F$15</f>
        <v>2.2000000000000002</v>
      </c>
      <c r="B301" s="73">
        <v>11</v>
      </c>
      <c r="C301" s="73">
        <v>0</v>
      </c>
      <c r="D301" s="73">
        <v>0.1305</v>
      </c>
      <c r="E301" s="73">
        <v>3.3271199999999999</v>
      </c>
      <c r="F301" s="73">
        <v>3.3539430000000001</v>
      </c>
      <c r="G301" s="73" t="str">
        <f t="shared" si="12"/>
        <v/>
      </c>
      <c r="H301" s="73">
        <f t="shared" si="13"/>
        <v>3.3539430000000001</v>
      </c>
      <c r="I301" s="73" t="str">
        <f t="shared" si="14"/>
        <v/>
      </c>
    </row>
    <row r="302" spans="1:9" x14ac:dyDescent="0.2">
      <c r="A302" s="73">
        <f ca="1">B302*PriceMod!$F$15</f>
        <v>2.2000000000000002</v>
      </c>
      <c r="B302" s="73">
        <v>11</v>
      </c>
      <c r="C302" s="73">
        <v>0</v>
      </c>
      <c r="D302" s="73">
        <v>7.4499999999999997E-2</v>
      </c>
      <c r="E302" s="73">
        <v>3.4759769999999999</v>
      </c>
      <c r="F302" s="73">
        <v>3.4480490000000001</v>
      </c>
      <c r="G302" s="73" t="str">
        <f t="shared" si="12"/>
        <v/>
      </c>
      <c r="H302" s="73">
        <f t="shared" si="13"/>
        <v>3.4480490000000001</v>
      </c>
      <c r="I302" s="73" t="str">
        <f t="shared" si="14"/>
        <v/>
      </c>
    </row>
    <row r="303" spans="1:9" x14ac:dyDescent="0.2">
      <c r="A303" s="73">
        <f ca="1">B303*PriceMod!$F$15</f>
        <v>2.2000000000000002</v>
      </c>
      <c r="B303" s="73">
        <v>11</v>
      </c>
      <c r="C303" s="73">
        <v>0</v>
      </c>
      <c r="D303" s="73">
        <v>4.2999999999999997E-2</v>
      </c>
      <c r="E303" s="73">
        <v>3.4666649999999999</v>
      </c>
      <c r="F303" s="73">
        <v>3.4887890000000001</v>
      </c>
      <c r="G303" s="73" t="str">
        <f t="shared" si="12"/>
        <v/>
      </c>
      <c r="H303" s="73">
        <f t="shared" si="13"/>
        <v>3.4887890000000001</v>
      </c>
      <c r="I303" s="73" t="str">
        <f t="shared" si="14"/>
        <v/>
      </c>
    </row>
    <row r="304" spans="1:9" x14ac:dyDescent="0.2">
      <c r="A304" s="73">
        <f ca="1">B304*PriceMod!$F$15</f>
        <v>2.2000000000000002</v>
      </c>
      <c r="B304" s="73">
        <v>11</v>
      </c>
      <c r="C304" s="73">
        <v>-2</v>
      </c>
      <c r="D304" s="73">
        <v>3.1E-2</v>
      </c>
      <c r="E304" s="73">
        <v>3.6227369999999999</v>
      </c>
      <c r="F304" s="73">
        <v>3.5870150000000001</v>
      </c>
      <c r="G304" s="73" t="str">
        <f t="shared" si="12"/>
        <v/>
      </c>
      <c r="H304" s="73" t="str">
        <f t="shared" si="13"/>
        <v/>
      </c>
      <c r="I304" s="73">
        <f t="shared" si="14"/>
        <v>3.5870150000000001</v>
      </c>
    </row>
    <row r="305" spans="1:9" x14ac:dyDescent="0.2">
      <c r="A305" s="73">
        <f ca="1">B305*PriceMod!$F$15</f>
        <v>2.2000000000000002</v>
      </c>
      <c r="B305" s="73">
        <v>11</v>
      </c>
      <c r="C305" s="73">
        <v>-2</v>
      </c>
      <c r="D305" s="73">
        <v>8.9999999999999993E-3</v>
      </c>
      <c r="E305" s="73">
        <v>3.6145260000000001</v>
      </c>
      <c r="F305" s="73">
        <v>3.634611</v>
      </c>
      <c r="G305" s="73" t="str">
        <f t="shared" si="12"/>
        <v/>
      </c>
      <c r="H305" s="73" t="str">
        <f t="shared" si="13"/>
        <v/>
      </c>
      <c r="I305" s="73">
        <f t="shared" si="14"/>
        <v>3.634611</v>
      </c>
    </row>
    <row r="306" spans="1:9" x14ac:dyDescent="0.2">
      <c r="A306" s="73">
        <f ca="1">B306*PriceMod!$F$15</f>
        <v>2.2000000000000002</v>
      </c>
      <c r="B306" s="73">
        <v>11</v>
      </c>
      <c r="C306" s="73">
        <v>-2</v>
      </c>
      <c r="D306" s="73">
        <v>1.15E-2</v>
      </c>
      <c r="E306" s="73">
        <v>3.7673420000000002</v>
      </c>
      <c r="F306" s="73">
        <v>3.7242459999999999</v>
      </c>
      <c r="G306" s="73" t="str">
        <f t="shared" si="12"/>
        <v/>
      </c>
      <c r="H306" s="73" t="str">
        <f t="shared" si="13"/>
        <v/>
      </c>
      <c r="I306" s="73">
        <f t="shared" si="14"/>
        <v>3.7242459999999999</v>
      </c>
    </row>
    <row r="307" spans="1:9" x14ac:dyDescent="0.2">
      <c r="A307" s="73">
        <f ca="1">B307*PriceMod!$F$15</f>
        <v>2.2000000000000002</v>
      </c>
      <c r="B307" s="73">
        <v>11</v>
      </c>
      <c r="C307" s="73">
        <v>-2</v>
      </c>
      <c r="D307" s="73">
        <v>5.0000000000000001E-4</v>
      </c>
      <c r="E307" s="73">
        <v>3.735363</v>
      </c>
      <c r="F307" s="73">
        <v>3.7398319999999998</v>
      </c>
      <c r="G307" s="73" t="str">
        <f t="shared" si="12"/>
        <v/>
      </c>
      <c r="H307" s="73" t="str">
        <f t="shared" si="13"/>
        <v/>
      </c>
      <c r="I307" s="73">
        <f t="shared" si="14"/>
        <v>3.7398319999999998</v>
      </c>
    </row>
    <row r="308" spans="1:9" x14ac:dyDescent="0.2">
      <c r="A308" s="73">
        <f ca="1">B308*PriceMod!$F$15</f>
        <v>2.2000000000000002</v>
      </c>
      <c r="B308" s="73">
        <v>11</v>
      </c>
      <c r="C308" s="73">
        <v>-2</v>
      </c>
      <c r="D308" s="73">
        <v>5.0000000000000001E-4</v>
      </c>
      <c r="E308" s="73">
        <v>3.907546</v>
      </c>
      <c r="F308" s="73">
        <v>3.854517</v>
      </c>
      <c r="G308" s="73" t="str">
        <f t="shared" si="12"/>
        <v/>
      </c>
      <c r="H308" s="73" t="str">
        <f t="shared" si="13"/>
        <v/>
      </c>
      <c r="I308" s="73">
        <f t="shared" si="14"/>
        <v>3.854517</v>
      </c>
    </row>
    <row r="309" spans="1:9" x14ac:dyDescent="0.2">
      <c r="A309" s="73">
        <f ca="1">B309*PriceMod!$F$15</f>
        <v>2.4000000000000004</v>
      </c>
      <c r="B309" s="73">
        <v>12</v>
      </c>
      <c r="C309" s="73">
        <v>1</v>
      </c>
      <c r="D309" s="73">
        <v>5.0000000000000001E-4</v>
      </c>
      <c r="E309" s="73">
        <v>2.3768609999999999</v>
      </c>
      <c r="F309" s="73">
        <v>2.506907</v>
      </c>
      <c r="G309" s="73" t="str">
        <f t="shared" si="12"/>
        <v/>
      </c>
      <c r="H309" s="73" t="str">
        <f t="shared" si="13"/>
        <v/>
      </c>
      <c r="I309" s="73" t="str">
        <f t="shared" si="14"/>
        <v/>
      </c>
    </row>
    <row r="310" spans="1:9" x14ac:dyDescent="0.2">
      <c r="A310" s="73">
        <f ca="1">B310*PriceMod!$F$15</f>
        <v>2.4000000000000004</v>
      </c>
      <c r="B310" s="73">
        <v>12</v>
      </c>
      <c r="C310" s="73">
        <v>1</v>
      </c>
      <c r="D310" s="73">
        <v>2E-3</v>
      </c>
      <c r="E310" s="73">
        <v>2.6212580000000001</v>
      </c>
      <c r="F310" s="73">
        <v>2.700917</v>
      </c>
      <c r="G310" s="73">
        <f t="shared" si="12"/>
        <v>2.700917</v>
      </c>
      <c r="H310" s="73" t="str">
        <f t="shared" si="13"/>
        <v/>
      </c>
      <c r="I310" s="73" t="str">
        <f t="shared" si="14"/>
        <v/>
      </c>
    </row>
    <row r="311" spans="1:9" x14ac:dyDescent="0.2">
      <c r="A311" s="73">
        <f ca="1">B311*PriceMod!$F$15</f>
        <v>2.4000000000000004</v>
      </c>
      <c r="B311" s="73">
        <v>12</v>
      </c>
      <c r="C311" s="73">
        <v>1</v>
      </c>
      <c r="D311" s="73">
        <v>1E-3</v>
      </c>
      <c r="E311" s="73">
        <v>2.6311689999999999</v>
      </c>
      <c r="F311" s="73">
        <v>2.7453910000000001</v>
      </c>
      <c r="G311" s="73" t="str">
        <f t="shared" si="12"/>
        <v/>
      </c>
      <c r="H311" s="73" t="str">
        <f t="shared" si="13"/>
        <v/>
      </c>
      <c r="I311" s="73" t="str">
        <f t="shared" si="14"/>
        <v/>
      </c>
    </row>
    <row r="312" spans="1:9" x14ac:dyDescent="0.2">
      <c r="A312" s="73">
        <f ca="1">B312*PriceMod!$F$15</f>
        <v>2.4000000000000004</v>
      </c>
      <c r="B312" s="73">
        <v>12</v>
      </c>
      <c r="C312" s="73">
        <v>1</v>
      </c>
      <c r="D312" s="73">
        <v>1.55E-2</v>
      </c>
      <c r="E312" s="73">
        <v>2.7057639999999998</v>
      </c>
      <c r="F312" s="73">
        <v>2.7851849999999998</v>
      </c>
      <c r="G312" s="73">
        <f t="shared" si="12"/>
        <v>2.7851849999999998</v>
      </c>
      <c r="H312" s="73" t="str">
        <f t="shared" si="13"/>
        <v/>
      </c>
      <c r="I312" s="73" t="str">
        <f t="shared" si="14"/>
        <v/>
      </c>
    </row>
    <row r="313" spans="1:9" x14ac:dyDescent="0.2">
      <c r="A313" s="73">
        <f ca="1">B313*PriceMod!$F$15</f>
        <v>2.4000000000000004</v>
      </c>
      <c r="B313" s="73">
        <v>12</v>
      </c>
      <c r="C313" s="73">
        <v>1</v>
      </c>
      <c r="D313" s="73">
        <v>1.5E-3</v>
      </c>
      <c r="E313" s="73">
        <v>2.718283</v>
      </c>
      <c r="F313" s="73">
        <v>2.8451499999999998</v>
      </c>
      <c r="G313" s="73">
        <f t="shared" si="12"/>
        <v>2.8451499999999998</v>
      </c>
      <c r="H313" s="73" t="str">
        <f t="shared" si="13"/>
        <v/>
      </c>
      <c r="I313" s="73" t="str">
        <f t="shared" si="14"/>
        <v/>
      </c>
    </row>
    <row r="314" spans="1:9" x14ac:dyDescent="0.2">
      <c r="A314" s="73">
        <f ca="1">B314*PriceMod!$F$15</f>
        <v>2.4000000000000004</v>
      </c>
      <c r="B314" s="73">
        <v>12</v>
      </c>
      <c r="C314" s="73">
        <v>0</v>
      </c>
      <c r="D314" s="73">
        <v>4.1000000000000002E-2</v>
      </c>
      <c r="E314" s="73">
        <v>2.8227069999999999</v>
      </c>
      <c r="F314" s="73">
        <v>2.8881899999999998</v>
      </c>
      <c r="G314" s="73" t="str">
        <f t="shared" si="12"/>
        <v/>
      </c>
      <c r="H314" s="73">
        <f t="shared" si="13"/>
        <v>2.8881899999999998</v>
      </c>
      <c r="I314" s="73" t="str">
        <f t="shared" si="14"/>
        <v/>
      </c>
    </row>
    <row r="315" spans="1:9" x14ac:dyDescent="0.2">
      <c r="A315" s="73">
        <f ca="1">B315*PriceMod!$F$15</f>
        <v>2.4000000000000004</v>
      </c>
      <c r="B315" s="73">
        <v>12</v>
      </c>
      <c r="C315" s="73">
        <v>0</v>
      </c>
      <c r="D315" s="73">
        <v>5.0000000000000001E-4</v>
      </c>
      <c r="E315" s="73">
        <v>2.8351920000000002</v>
      </c>
      <c r="F315" s="73">
        <v>2.956242</v>
      </c>
      <c r="G315" s="73" t="str">
        <f t="shared" si="12"/>
        <v/>
      </c>
      <c r="H315" s="73">
        <f t="shared" si="13"/>
        <v>2.956242</v>
      </c>
      <c r="I315" s="73" t="str">
        <f t="shared" si="14"/>
        <v/>
      </c>
    </row>
    <row r="316" spans="1:9" x14ac:dyDescent="0.2">
      <c r="A316" s="73">
        <f ca="1">B316*PriceMod!$F$15</f>
        <v>2.4000000000000004</v>
      </c>
      <c r="B316" s="73">
        <v>12</v>
      </c>
      <c r="C316" s="73">
        <v>1</v>
      </c>
      <c r="D316" s="73">
        <v>5.0000000000000001E-4</v>
      </c>
      <c r="E316" s="73">
        <v>2.8805640000000001</v>
      </c>
      <c r="F316" s="73">
        <v>2.867613</v>
      </c>
      <c r="G316" s="73" t="str">
        <f t="shared" si="12"/>
        <v/>
      </c>
      <c r="H316" s="73" t="str">
        <f t="shared" si="13"/>
        <v/>
      </c>
      <c r="I316" s="73" t="str">
        <f t="shared" si="14"/>
        <v/>
      </c>
    </row>
    <row r="317" spans="1:9" x14ac:dyDescent="0.2">
      <c r="A317" s="73">
        <f ca="1">B317*PriceMod!$F$15</f>
        <v>2.4000000000000004</v>
      </c>
      <c r="B317" s="73">
        <v>12</v>
      </c>
      <c r="C317" s="73">
        <v>0</v>
      </c>
      <c r="D317" s="73">
        <v>0.1095</v>
      </c>
      <c r="E317" s="73">
        <v>2.9465859999999999</v>
      </c>
      <c r="F317" s="73">
        <v>2.9984139999999999</v>
      </c>
      <c r="G317" s="73" t="str">
        <f t="shared" si="12"/>
        <v/>
      </c>
      <c r="H317" s="73">
        <f t="shared" si="13"/>
        <v>2.9984139999999999</v>
      </c>
      <c r="I317" s="73" t="str">
        <f t="shared" si="14"/>
        <v/>
      </c>
    </row>
    <row r="318" spans="1:9" x14ac:dyDescent="0.2">
      <c r="A318" s="73">
        <f ca="1">B318*PriceMod!$F$15</f>
        <v>2.4000000000000004</v>
      </c>
      <c r="B318" s="73">
        <v>12</v>
      </c>
      <c r="C318" s="73">
        <v>0</v>
      </c>
      <c r="D318" s="73">
        <v>1E-3</v>
      </c>
      <c r="E318" s="73">
        <v>2.9364789999999998</v>
      </c>
      <c r="F318" s="73">
        <v>3.0626159999999998</v>
      </c>
      <c r="G318" s="73" t="str">
        <f t="shared" si="12"/>
        <v/>
      </c>
      <c r="H318" s="73">
        <f t="shared" si="13"/>
        <v>3.0626159999999998</v>
      </c>
      <c r="I318" s="73" t="str">
        <f t="shared" si="14"/>
        <v/>
      </c>
    </row>
    <row r="319" spans="1:9" x14ac:dyDescent="0.2">
      <c r="A319" s="73">
        <f ca="1">B319*PriceMod!$F$15</f>
        <v>2.4000000000000004</v>
      </c>
      <c r="B319" s="73">
        <v>12</v>
      </c>
      <c r="C319" s="73">
        <v>0</v>
      </c>
      <c r="D319" s="73">
        <v>1.35E-2</v>
      </c>
      <c r="E319" s="73">
        <v>3.0812919999999999</v>
      </c>
      <c r="F319" s="73">
        <v>3.0703269999999998</v>
      </c>
      <c r="G319" s="73" t="str">
        <f t="shared" si="12"/>
        <v/>
      </c>
      <c r="H319" s="73">
        <f t="shared" si="13"/>
        <v>3.0703269999999998</v>
      </c>
      <c r="I319" s="73" t="str">
        <f t="shared" si="14"/>
        <v/>
      </c>
    </row>
    <row r="320" spans="1:9" x14ac:dyDescent="0.2">
      <c r="A320" s="73">
        <f ca="1">B320*PriceMod!$F$15</f>
        <v>2.4000000000000004</v>
      </c>
      <c r="B320" s="73">
        <v>12</v>
      </c>
      <c r="C320" s="73">
        <v>0</v>
      </c>
      <c r="D320" s="73">
        <v>0.19650000000000001</v>
      </c>
      <c r="E320" s="73">
        <v>3.06915</v>
      </c>
      <c r="F320" s="73">
        <v>3.1122049999999999</v>
      </c>
      <c r="G320" s="73" t="str">
        <f t="shared" si="12"/>
        <v/>
      </c>
      <c r="H320" s="73">
        <f t="shared" si="13"/>
        <v>3.1122049999999999</v>
      </c>
      <c r="I320" s="73" t="str">
        <f t="shared" si="14"/>
        <v/>
      </c>
    </row>
    <row r="321" spans="1:9" x14ac:dyDescent="0.2">
      <c r="A321" s="73">
        <f ca="1">B321*PriceMod!$F$15</f>
        <v>2.4000000000000004</v>
      </c>
      <c r="B321" s="73">
        <v>12</v>
      </c>
      <c r="C321" s="73">
        <v>0</v>
      </c>
      <c r="D321" s="73">
        <v>3.7499999999999999E-2</v>
      </c>
      <c r="E321" s="73">
        <v>3.213597</v>
      </c>
      <c r="F321" s="73">
        <v>3.2016610000000001</v>
      </c>
      <c r="G321" s="73" t="str">
        <f t="shared" si="12"/>
        <v/>
      </c>
      <c r="H321" s="73">
        <f t="shared" si="13"/>
        <v>3.2016610000000001</v>
      </c>
      <c r="I321" s="73" t="str">
        <f t="shared" si="14"/>
        <v/>
      </c>
    </row>
    <row r="322" spans="1:9" x14ac:dyDescent="0.2">
      <c r="A322" s="73">
        <f ca="1">B322*PriceMod!$F$15</f>
        <v>2.4000000000000004</v>
      </c>
      <c r="B322" s="73">
        <v>12</v>
      </c>
      <c r="C322" s="73">
        <v>0</v>
      </c>
      <c r="D322" s="73">
        <v>0.20150000000000001</v>
      </c>
      <c r="E322" s="73">
        <v>3.1959819999999999</v>
      </c>
      <c r="F322" s="73">
        <v>3.23007</v>
      </c>
      <c r="G322" s="73" t="str">
        <f t="shared" si="12"/>
        <v/>
      </c>
      <c r="H322" s="73">
        <f t="shared" si="13"/>
        <v>3.23007</v>
      </c>
      <c r="I322" s="73" t="str">
        <f t="shared" si="14"/>
        <v/>
      </c>
    </row>
    <row r="323" spans="1:9" x14ac:dyDescent="0.2">
      <c r="A323" s="73">
        <f ca="1">B323*PriceMod!$F$15</f>
        <v>2.4000000000000004</v>
      </c>
      <c r="B323" s="73">
        <v>12</v>
      </c>
      <c r="C323" s="73">
        <v>0</v>
      </c>
      <c r="D323" s="73">
        <v>7.7499999999999999E-2</v>
      </c>
      <c r="E323" s="73">
        <v>3.3406639999999999</v>
      </c>
      <c r="F323" s="73">
        <v>3.323194</v>
      </c>
      <c r="G323" s="73" t="str">
        <f t="shared" si="12"/>
        <v/>
      </c>
      <c r="H323" s="73">
        <f t="shared" si="13"/>
        <v>3.323194</v>
      </c>
      <c r="I323" s="73" t="str">
        <f t="shared" si="14"/>
        <v/>
      </c>
    </row>
    <row r="324" spans="1:9" x14ac:dyDescent="0.2">
      <c r="A324" s="73">
        <f ca="1">B324*PriceMod!$F$15</f>
        <v>2.4000000000000004</v>
      </c>
      <c r="B324" s="73">
        <v>12</v>
      </c>
      <c r="C324" s="73">
        <v>0</v>
      </c>
      <c r="D324" s="73">
        <v>0.1305</v>
      </c>
      <c r="E324" s="73">
        <v>3.3271199999999999</v>
      </c>
      <c r="F324" s="73">
        <v>3.3539430000000001</v>
      </c>
      <c r="G324" s="73" t="str">
        <f t="shared" si="12"/>
        <v/>
      </c>
      <c r="H324" s="73">
        <f t="shared" si="13"/>
        <v>3.3539430000000001</v>
      </c>
      <c r="I324" s="73" t="str">
        <f t="shared" si="14"/>
        <v/>
      </c>
    </row>
    <row r="325" spans="1:9" x14ac:dyDescent="0.2">
      <c r="A325" s="73">
        <f ca="1">B325*PriceMod!$F$15</f>
        <v>2.4000000000000004</v>
      </c>
      <c r="B325" s="73">
        <v>12</v>
      </c>
      <c r="C325" s="73">
        <v>0</v>
      </c>
      <c r="D325" s="73">
        <v>7.4499999999999997E-2</v>
      </c>
      <c r="E325" s="73">
        <v>3.4759769999999999</v>
      </c>
      <c r="F325" s="73">
        <v>3.4480490000000001</v>
      </c>
      <c r="G325" s="73" t="str">
        <f t="shared" si="12"/>
        <v/>
      </c>
      <c r="H325" s="73">
        <f t="shared" si="13"/>
        <v>3.4480490000000001</v>
      </c>
      <c r="I325" s="73" t="str">
        <f t="shared" si="14"/>
        <v/>
      </c>
    </row>
    <row r="326" spans="1:9" x14ac:dyDescent="0.2">
      <c r="A326" s="73">
        <f ca="1">B326*PriceMod!$F$15</f>
        <v>2.4000000000000004</v>
      </c>
      <c r="B326" s="73">
        <v>12</v>
      </c>
      <c r="C326" s="73">
        <v>0</v>
      </c>
      <c r="D326" s="73">
        <v>4.2999999999999997E-2</v>
      </c>
      <c r="E326" s="73">
        <v>3.4666649999999999</v>
      </c>
      <c r="F326" s="73">
        <v>3.4887890000000001</v>
      </c>
      <c r="G326" s="73" t="str">
        <f t="shared" si="12"/>
        <v/>
      </c>
      <c r="H326" s="73">
        <f t="shared" si="13"/>
        <v>3.4887890000000001</v>
      </c>
      <c r="I326" s="73" t="str">
        <f t="shared" si="14"/>
        <v/>
      </c>
    </row>
    <row r="327" spans="1:9" x14ac:dyDescent="0.2">
      <c r="A327" s="73">
        <f ca="1">B327*PriceMod!$F$15</f>
        <v>2.4000000000000004</v>
      </c>
      <c r="B327" s="73">
        <v>12</v>
      </c>
      <c r="C327" s="73">
        <v>-2</v>
      </c>
      <c r="D327" s="73">
        <v>3.1E-2</v>
      </c>
      <c r="E327" s="73">
        <v>3.6227369999999999</v>
      </c>
      <c r="F327" s="73">
        <v>3.5870150000000001</v>
      </c>
      <c r="G327" s="73" t="str">
        <f t="shared" si="12"/>
        <v/>
      </c>
      <c r="H327" s="73" t="str">
        <f t="shared" si="13"/>
        <v/>
      </c>
      <c r="I327" s="73">
        <f t="shared" si="14"/>
        <v>3.5870150000000001</v>
      </c>
    </row>
    <row r="328" spans="1:9" x14ac:dyDescent="0.2">
      <c r="A328" s="73">
        <f ca="1">B328*PriceMod!$F$15</f>
        <v>2.4000000000000004</v>
      </c>
      <c r="B328" s="73">
        <v>12</v>
      </c>
      <c r="C328" s="73">
        <v>-2</v>
      </c>
      <c r="D328" s="73">
        <v>8.9999999999999993E-3</v>
      </c>
      <c r="E328" s="73">
        <v>3.6145260000000001</v>
      </c>
      <c r="F328" s="73">
        <v>3.634611</v>
      </c>
      <c r="G328" s="73" t="str">
        <f t="shared" si="12"/>
        <v/>
      </c>
      <c r="H328" s="73" t="str">
        <f t="shared" si="13"/>
        <v/>
      </c>
      <c r="I328" s="73">
        <f t="shared" si="14"/>
        <v>3.634611</v>
      </c>
    </row>
    <row r="329" spans="1:9" x14ac:dyDescent="0.2">
      <c r="A329" s="73">
        <f ca="1">B329*PriceMod!$F$15</f>
        <v>2.4000000000000004</v>
      </c>
      <c r="B329" s="73">
        <v>12</v>
      </c>
      <c r="C329" s="73">
        <v>-2</v>
      </c>
      <c r="D329" s="73">
        <v>1.15E-2</v>
      </c>
      <c r="E329" s="73">
        <v>3.7673420000000002</v>
      </c>
      <c r="F329" s="73">
        <v>3.7242459999999999</v>
      </c>
      <c r="G329" s="73" t="str">
        <f t="shared" si="12"/>
        <v/>
      </c>
      <c r="H329" s="73" t="str">
        <f t="shared" si="13"/>
        <v/>
      </c>
      <c r="I329" s="73">
        <f t="shared" si="14"/>
        <v>3.7242459999999999</v>
      </c>
    </row>
    <row r="330" spans="1:9" x14ac:dyDescent="0.2">
      <c r="A330" s="73">
        <f ca="1">B330*PriceMod!$F$15</f>
        <v>2.4000000000000004</v>
      </c>
      <c r="B330" s="73">
        <v>12</v>
      </c>
      <c r="C330" s="73">
        <v>-2</v>
      </c>
      <c r="D330" s="73">
        <v>5.0000000000000001E-4</v>
      </c>
      <c r="E330" s="73">
        <v>3.735363</v>
      </c>
      <c r="F330" s="73">
        <v>3.7398319999999998</v>
      </c>
      <c r="G330" s="73" t="str">
        <f t="shared" si="12"/>
        <v/>
      </c>
      <c r="H330" s="73" t="str">
        <f t="shared" si="13"/>
        <v/>
      </c>
      <c r="I330" s="73">
        <f t="shared" si="14"/>
        <v>3.7398319999999998</v>
      </c>
    </row>
    <row r="331" spans="1:9" x14ac:dyDescent="0.2">
      <c r="A331" s="73">
        <f ca="1">B331*PriceMod!$F$15</f>
        <v>2.4000000000000004</v>
      </c>
      <c r="B331" s="73">
        <v>12</v>
      </c>
      <c r="C331" s="73">
        <v>-2</v>
      </c>
      <c r="D331" s="73">
        <v>5.0000000000000001E-4</v>
      </c>
      <c r="E331" s="73">
        <v>3.907546</v>
      </c>
      <c r="F331" s="73">
        <v>3.854517</v>
      </c>
      <c r="G331" s="73" t="str">
        <f t="shared" ref="G331:G394" si="15">IF(AND($C331&gt;0,D331&gt;$I$6),$F331,"")</f>
        <v/>
      </c>
      <c r="H331" s="73" t="str">
        <f t="shared" ref="H331:H394" si="16">IF(AND($C331=0,E331&gt;$I$6),$F331,"")</f>
        <v/>
      </c>
      <c r="I331" s="73">
        <f t="shared" ref="I331:I394" si="17">IF(AND($C331&lt;0,F331&gt;$I$6),$F331,"")</f>
        <v>3.854517</v>
      </c>
    </row>
    <row r="332" spans="1:9" x14ac:dyDescent="0.2">
      <c r="A332" s="73">
        <f ca="1">B332*PriceMod!$F$15</f>
        <v>2.6</v>
      </c>
      <c r="B332" s="73">
        <v>13</v>
      </c>
      <c r="C332" s="73">
        <v>1</v>
      </c>
      <c r="D332" s="73">
        <v>5.0000000000000001E-4</v>
      </c>
      <c r="E332" s="73">
        <v>2.3768609999999999</v>
      </c>
      <c r="F332" s="73">
        <v>2.506907</v>
      </c>
      <c r="G332" s="73" t="str">
        <f t="shared" si="15"/>
        <v/>
      </c>
      <c r="H332" s="73" t="str">
        <f t="shared" si="16"/>
        <v/>
      </c>
      <c r="I332" s="73" t="str">
        <f t="shared" si="17"/>
        <v/>
      </c>
    </row>
    <row r="333" spans="1:9" x14ac:dyDescent="0.2">
      <c r="A333" s="73">
        <f ca="1">B333*PriceMod!$F$15</f>
        <v>2.6</v>
      </c>
      <c r="B333" s="73">
        <v>13</v>
      </c>
      <c r="C333" s="73">
        <v>1</v>
      </c>
      <c r="D333" s="73">
        <v>2E-3</v>
      </c>
      <c r="E333" s="73">
        <v>2.6212580000000001</v>
      </c>
      <c r="F333" s="73">
        <v>2.700917</v>
      </c>
      <c r="G333" s="73">
        <f t="shared" si="15"/>
        <v>2.700917</v>
      </c>
      <c r="H333" s="73" t="str">
        <f t="shared" si="16"/>
        <v/>
      </c>
      <c r="I333" s="73" t="str">
        <f t="shared" si="17"/>
        <v/>
      </c>
    </row>
    <row r="334" spans="1:9" x14ac:dyDescent="0.2">
      <c r="A334" s="73">
        <f ca="1">B334*PriceMod!$F$15</f>
        <v>2.6</v>
      </c>
      <c r="B334" s="73">
        <v>13</v>
      </c>
      <c r="C334" s="73">
        <v>1</v>
      </c>
      <c r="D334" s="73">
        <v>1E-3</v>
      </c>
      <c r="E334" s="73">
        <v>2.6311689999999999</v>
      </c>
      <c r="F334" s="73">
        <v>2.7453910000000001</v>
      </c>
      <c r="G334" s="73" t="str">
        <f t="shared" si="15"/>
        <v/>
      </c>
      <c r="H334" s="73" t="str">
        <f t="shared" si="16"/>
        <v/>
      </c>
      <c r="I334" s="73" t="str">
        <f t="shared" si="17"/>
        <v/>
      </c>
    </row>
    <row r="335" spans="1:9" x14ac:dyDescent="0.2">
      <c r="A335" s="73">
        <f ca="1">B335*PriceMod!$F$15</f>
        <v>2.6</v>
      </c>
      <c r="B335" s="73">
        <v>13</v>
      </c>
      <c r="C335" s="73">
        <v>1</v>
      </c>
      <c r="D335" s="73">
        <v>1.55E-2</v>
      </c>
      <c r="E335" s="73">
        <v>2.7057639999999998</v>
      </c>
      <c r="F335" s="73">
        <v>2.7851849999999998</v>
      </c>
      <c r="G335" s="73">
        <f t="shared" si="15"/>
        <v>2.7851849999999998</v>
      </c>
      <c r="H335" s="73" t="str">
        <f t="shared" si="16"/>
        <v/>
      </c>
      <c r="I335" s="73" t="str">
        <f t="shared" si="17"/>
        <v/>
      </c>
    </row>
    <row r="336" spans="1:9" x14ac:dyDescent="0.2">
      <c r="A336" s="73">
        <f ca="1">B336*PriceMod!$F$15</f>
        <v>2.6</v>
      </c>
      <c r="B336" s="73">
        <v>13</v>
      </c>
      <c r="C336" s="73">
        <v>1</v>
      </c>
      <c r="D336" s="73">
        <v>1.5E-3</v>
      </c>
      <c r="E336" s="73">
        <v>2.718283</v>
      </c>
      <c r="F336" s="73">
        <v>2.8451499999999998</v>
      </c>
      <c r="G336" s="73">
        <f t="shared" si="15"/>
        <v>2.8451499999999998</v>
      </c>
      <c r="H336" s="73" t="str">
        <f t="shared" si="16"/>
        <v/>
      </c>
      <c r="I336" s="73" t="str">
        <f t="shared" si="17"/>
        <v/>
      </c>
    </row>
    <row r="337" spans="1:9" x14ac:dyDescent="0.2">
      <c r="A337" s="73">
        <f ca="1">B337*PriceMod!$F$15</f>
        <v>2.6</v>
      </c>
      <c r="B337" s="73">
        <v>13</v>
      </c>
      <c r="C337" s="73">
        <v>0</v>
      </c>
      <c r="D337" s="73">
        <v>4.1000000000000002E-2</v>
      </c>
      <c r="E337" s="73">
        <v>2.8227069999999999</v>
      </c>
      <c r="F337" s="73">
        <v>2.8881899999999998</v>
      </c>
      <c r="G337" s="73" t="str">
        <f t="shared" si="15"/>
        <v/>
      </c>
      <c r="H337" s="73">
        <f t="shared" si="16"/>
        <v>2.8881899999999998</v>
      </c>
      <c r="I337" s="73" t="str">
        <f t="shared" si="17"/>
        <v/>
      </c>
    </row>
    <row r="338" spans="1:9" x14ac:dyDescent="0.2">
      <c r="A338" s="73">
        <f ca="1">B338*PriceMod!$F$15</f>
        <v>2.6</v>
      </c>
      <c r="B338" s="73">
        <v>13</v>
      </c>
      <c r="C338" s="73">
        <v>0</v>
      </c>
      <c r="D338" s="73">
        <v>5.0000000000000001E-4</v>
      </c>
      <c r="E338" s="73">
        <v>2.8351920000000002</v>
      </c>
      <c r="F338" s="73">
        <v>2.956242</v>
      </c>
      <c r="G338" s="73" t="str">
        <f t="shared" si="15"/>
        <v/>
      </c>
      <c r="H338" s="73">
        <f t="shared" si="16"/>
        <v>2.956242</v>
      </c>
      <c r="I338" s="73" t="str">
        <f t="shared" si="17"/>
        <v/>
      </c>
    </row>
    <row r="339" spans="1:9" x14ac:dyDescent="0.2">
      <c r="A339" s="73">
        <f ca="1">B339*PriceMod!$F$15</f>
        <v>2.6</v>
      </c>
      <c r="B339" s="73">
        <v>13</v>
      </c>
      <c r="C339" s="73">
        <v>1</v>
      </c>
      <c r="D339" s="73">
        <v>5.0000000000000001E-4</v>
      </c>
      <c r="E339" s="73">
        <v>2.8805640000000001</v>
      </c>
      <c r="F339" s="73">
        <v>2.867613</v>
      </c>
      <c r="G339" s="73" t="str">
        <f t="shared" si="15"/>
        <v/>
      </c>
      <c r="H339" s="73" t="str">
        <f t="shared" si="16"/>
        <v/>
      </c>
      <c r="I339" s="73" t="str">
        <f t="shared" si="17"/>
        <v/>
      </c>
    </row>
    <row r="340" spans="1:9" x14ac:dyDescent="0.2">
      <c r="A340" s="73">
        <f ca="1">B340*PriceMod!$F$15</f>
        <v>2.6</v>
      </c>
      <c r="B340" s="73">
        <v>13</v>
      </c>
      <c r="C340" s="73">
        <v>0</v>
      </c>
      <c r="D340" s="73">
        <v>0.1095</v>
      </c>
      <c r="E340" s="73">
        <v>2.9465859999999999</v>
      </c>
      <c r="F340" s="73">
        <v>2.9984139999999999</v>
      </c>
      <c r="G340" s="73" t="str">
        <f t="shared" si="15"/>
        <v/>
      </c>
      <c r="H340" s="73">
        <f t="shared" si="16"/>
        <v>2.9984139999999999</v>
      </c>
      <c r="I340" s="73" t="str">
        <f t="shared" si="17"/>
        <v/>
      </c>
    </row>
    <row r="341" spans="1:9" x14ac:dyDescent="0.2">
      <c r="A341" s="73">
        <f ca="1">B341*PriceMod!$F$15</f>
        <v>2.6</v>
      </c>
      <c r="B341" s="73">
        <v>13</v>
      </c>
      <c r="C341" s="73">
        <v>0</v>
      </c>
      <c r="D341" s="73">
        <v>1E-3</v>
      </c>
      <c r="E341" s="73">
        <v>2.9364789999999998</v>
      </c>
      <c r="F341" s="73">
        <v>3.0626159999999998</v>
      </c>
      <c r="G341" s="73" t="str">
        <f t="shared" si="15"/>
        <v/>
      </c>
      <c r="H341" s="73">
        <f t="shared" si="16"/>
        <v>3.0626159999999998</v>
      </c>
      <c r="I341" s="73" t="str">
        <f t="shared" si="17"/>
        <v/>
      </c>
    </row>
    <row r="342" spans="1:9" x14ac:dyDescent="0.2">
      <c r="A342" s="73">
        <f ca="1">B342*PriceMod!$F$15</f>
        <v>2.6</v>
      </c>
      <c r="B342" s="73">
        <v>13</v>
      </c>
      <c r="C342" s="73">
        <v>0</v>
      </c>
      <c r="D342" s="73">
        <v>1.35E-2</v>
      </c>
      <c r="E342" s="73">
        <v>3.0812919999999999</v>
      </c>
      <c r="F342" s="73">
        <v>3.0703269999999998</v>
      </c>
      <c r="G342" s="73" t="str">
        <f t="shared" si="15"/>
        <v/>
      </c>
      <c r="H342" s="73">
        <f t="shared" si="16"/>
        <v>3.0703269999999998</v>
      </c>
      <c r="I342" s="73" t="str">
        <f t="shared" si="17"/>
        <v/>
      </c>
    </row>
    <row r="343" spans="1:9" x14ac:dyDescent="0.2">
      <c r="A343" s="73">
        <f ca="1">B343*PriceMod!$F$15</f>
        <v>2.6</v>
      </c>
      <c r="B343" s="73">
        <v>13</v>
      </c>
      <c r="C343" s="73">
        <v>0</v>
      </c>
      <c r="D343" s="73">
        <v>0.19650000000000001</v>
      </c>
      <c r="E343" s="73">
        <v>3.06915</v>
      </c>
      <c r="F343" s="73">
        <v>3.1122049999999999</v>
      </c>
      <c r="G343" s="73" t="str">
        <f t="shared" si="15"/>
        <v/>
      </c>
      <c r="H343" s="73">
        <f t="shared" si="16"/>
        <v>3.1122049999999999</v>
      </c>
      <c r="I343" s="73" t="str">
        <f t="shared" si="17"/>
        <v/>
      </c>
    </row>
    <row r="344" spans="1:9" x14ac:dyDescent="0.2">
      <c r="A344" s="73">
        <f ca="1">B344*PriceMod!$F$15</f>
        <v>2.6</v>
      </c>
      <c r="B344" s="73">
        <v>13</v>
      </c>
      <c r="C344" s="73">
        <v>0</v>
      </c>
      <c r="D344" s="73">
        <v>3.7499999999999999E-2</v>
      </c>
      <c r="E344" s="73">
        <v>3.213597</v>
      </c>
      <c r="F344" s="73">
        <v>3.2016610000000001</v>
      </c>
      <c r="G344" s="73" t="str">
        <f t="shared" si="15"/>
        <v/>
      </c>
      <c r="H344" s="73">
        <f t="shared" si="16"/>
        <v>3.2016610000000001</v>
      </c>
      <c r="I344" s="73" t="str">
        <f t="shared" si="17"/>
        <v/>
      </c>
    </row>
    <row r="345" spans="1:9" x14ac:dyDescent="0.2">
      <c r="A345" s="73">
        <f ca="1">B345*PriceMod!$F$15</f>
        <v>2.6</v>
      </c>
      <c r="B345" s="73">
        <v>13</v>
      </c>
      <c r="C345" s="73">
        <v>0</v>
      </c>
      <c r="D345" s="73">
        <v>0.20150000000000001</v>
      </c>
      <c r="E345" s="73">
        <v>3.1959819999999999</v>
      </c>
      <c r="F345" s="73">
        <v>3.23007</v>
      </c>
      <c r="G345" s="73" t="str">
        <f t="shared" si="15"/>
        <v/>
      </c>
      <c r="H345" s="73">
        <f t="shared" si="16"/>
        <v>3.23007</v>
      </c>
      <c r="I345" s="73" t="str">
        <f t="shared" si="17"/>
        <v/>
      </c>
    </row>
    <row r="346" spans="1:9" x14ac:dyDescent="0.2">
      <c r="A346" s="73">
        <f ca="1">B346*PriceMod!$F$15</f>
        <v>2.6</v>
      </c>
      <c r="B346" s="73">
        <v>13</v>
      </c>
      <c r="C346" s="73">
        <v>0</v>
      </c>
      <c r="D346" s="73">
        <v>7.7499999999999999E-2</v>
      </c>
      <c r="E346" s="73">
        <v>3.3406639999999999</v>
      </c>
      <c r="F346" s="73">
        <v>3.323194</v>
      </c>
      <c r="G346" s="73" t="str">
        <f t="shared" si="15"/>
        <v/>
      </c>
      <c r="H346" s="73">
        <f t="shared" si="16"/>
        <v>3.323194</v>
      </c>
      <c r="I346" s="73" t="str">
        <f t="shared" si="17"/>
        <v/>
      </c>
    </row>
    <row r="347" spans="1:9" x14ac:dyDescent="0.2">
      <c r="A347" s="73">
        <f ca="1">B347*PriceMod!$F$15</f>
        <v>2.6</v>
      </c>
      <c r="B347" s="73">
        <v>13</v>
      </c>
      <c r="C347" s="73">
        <v>0</v>
      </c>
      <c r="D347" s="73">
        <v>0.1305</v>
      </c>
      <c r="E347" s="73">
        <v>3.3271199999999999</v>
      </c>
      <c r="F347" s="73">
        <v>3.3539430000000001</v>
      </c>
      <c r="G347" s="73" t="str">
        <f t="shared" si="15"/>
        <v/>
      </c>
      <c r="H347" s="73">
        <f t="shared" si="16"/>
        <v>3.3539430000000001</v>
      </c>
      <c r="I347" s="73" t="str">
        <f t="shared" si="17"/>
        <v/>
      </c>
    </row>
    <row r="348" spans="1:9" x14ac:dyDescent="0.2">
      <c r="A348" s="73">
        <f ca="1">B348*PriceMod!$F$15</f>
        <v>2.6</v>
      </c>
      <c r="B348" s="73">
        <v>13</v>
      </c>
      <c r="C348" s="73">
        <v>0</v>
      </c>
      <c r="D348" s="73">
        <v>7.4499999999999997E-2</v>
      </c>
      <c r="E348" s="73">
        <v>3.4759769999999999</v>
      </c>
      <c r="F348" s="73">
        <v>3.4480490000000001</v>
      </c>
      <c r="G348" s="73" t="str">
        <f t="shared" si="15"/>
        <v/>
      </c>
      <c r="H348" s="73">
        <f t="shared" si="16"/>
        <v>3.4480490000000001</v>
      </c>
      <c r="I348" s="73" t="str">
        <f t="shared" si="17"/>
        <v/>
      </c>
    </row>
    <row r="349" spans="1:9" x14ac:dyDescent="0.2">
      <c r="A349" s="73">
        <f ca="1">B349*PriceMod!$F$15</f>
        <v>2.6</v>
      </c>
      <c r="B349" s="73">
        <v>13</v>
      </c>
      <c r="C349" s="73">
        <v>0</v>
      </c>
      <c r="D349" s="73">
        <v>4.2999999999999997E-2</v>
      </c>
      <c r="E349" s="73">
        <v>3.4666649999999999</v>
      </c>
      <c r="F349" s="73">
        <v>3.4887890000000001</v>
      </c>
      <c r="G349" s="73" t="str">
        <f t="shared" si="15"/>
        <v/>
      </c>
      <c r="H349" s="73">
        <f t="shared" si="16"/>
        <v>3.4887890000000001</v>
      </c>
      <c r="I349" s="73" t="str">
        <f t="shared" si="17"/>
        <v/>
      </c>
    </row>
    <row r="350" spans="1:9" x14ac:dyDescent="0.2">
      <c r="A350" s="73">
        <f ca="1">B350*PriceMod!$F$15</f>
        <v>2.6</v>
      </c>
      <c r="B350" s="73">
        <v>13</v>
      </c>
      <c r="C350" s="73">
        <v>-2</v>
      </c>
      <c r="D350" s="73">
        <v>3.1E-2</v>
      </c>
      <c r="E350" s="73">
        <v>3.6227369999999999</v>
      </c>
      <c r="F350" s="73">
        <v>3.5870150000000001</v>
      </c>
      <c r="G350" s="73" t="str">
        <f t="shared" si="15"/>
        <v/>
      </c>
      <c r="H350" s="73" t="str">
        <f t="shared" si="16"/>
        <v/>
      </c>
      <c r="I350" s="73">
        <f t="shared" si="17"/>
        <v>3.5870150000000001</v>
      </c>
    </row>
    <row r="351" spans="1:9" x14ac:dyDescent="0.2">
      <c r="A351" s="73">
        <f ca="1">B351*PriceMod!$F$15</f>
        <v>2.6</v>
      </c>
      <c r="B351" s="73">
        <v>13</v>
      </c>
      <c r="C351" s="73">
        <v>-2</v>
      </c>
      <c r="D351" s="73">
        <v>8.9999999999999993E-3</v>
      </c>
      <c r="E351" s="73">
        <v>3.6145260000000001</v>
      </c>
      <c r="F351" s="73">
        <v>3.634611</v>
      </c>
      <c r="G351" s="73" t="str">
        <f t="shared" si="15"/>
        <v/>
      </c>
      <c r="H351" s="73" t="str">
        <f t="shared" si="16"/>
        <v/>
      </c>
      <c r="I351" s="73">
        <f t="shared" si="17"/>
        <v>3.634611</v>
      </c>
    </row>
    <row r="352" spans="1:9" x14ac:dyDescent="0.2">
      <c r="A352" s="73">
        <f ca="1">B352*PriceMod!$F$15</f>
        <v>2.6</v>
      </c>
      <c r="B352" s="73">
        <v>13</v>
      </c>
      <c r="C352" s="73">
        <v>-2</v>
      </c>
      <c r="D352" s="73">
        <v>1.15E-2</v>
      </c>
      <c r="E352" s="73">
        <v>3.7673420000000002</v>
      </c>
      <c r="F352" s="73">
        <v>3.7242459999999999</v>
      </c>
      <c r="G352" s="73" t="str">
        <f t="shared" si="15"/>
        <v/>
      </c>
      <c r="H352" s="73" t="str">
        <f t="shared" si="16"/>
        <v/>
      </c>
      <c r="I352" s="73">
        <f t="shared" si="17"/>
        <v>3.7242459999999999</v>
      </c>
    </row>
    <row r="353" spans="1:9" x14ac:dyDescent="0.2">
      <c r="A353" s="73">
        <f ca="1">B353*PriceMod!$F$15</f>
        <v>2.6</v>
      </c>
      <c r="B353" s="73">
        <v>13</v>
      </c>
      <c r="C353" s="73">
        <v>-2</v>
      </c>
      <c r="D353" s="73">
        <v>5.0000000000000001E-4</v>
      </c>
      <c r="E353" s="73">
        <v>3.735363</v>
      </c>
      <c r="F353" s="73">
        <v>3.7398319999999998</v>
      </c>
      <c r="G353" s="73" t="str">
        <f t="shared" si="15"/>
        <v/>
      </c>
      <c r="H353" s="73" t="str">
        <f t="shared" si="16"/>
        <v/>
      </c>
      <c r="I353" s="73">
        <f t="shared" si="17"/>
        <v>3.7398319999999998</v>
      </c>
    </row>
    <row r="354" spans="1:9" x14ac:dyDescent="0.2">
      <c r="A354" s="73">
        <f ca="1">B354*PriceMod!$F$15</f>
        <v>2.6</v>
      </c>
      <c r="B354" s="73">
        <v>13</v>
      </c>
      <c r="C354" s="73">
        <v>-2</v>
      </c>
      <c r="D354" s="73">
        <v>5.0000000000000001E-4</v>
      </c>
      <c r="E354" s="73">
        <v>3.907546</v>
      </c>
      <c r="F354" s="73">
        <v>3.854517</v>
      </c>
      <c r="G354" s="73" t="str">
        <f t="shared" si="15"/>
        <v/>
      </c>
      <c r="H354" s="73" t="str">
        <f t="shared" si="16"/>
        <v/>
      </c>
      <c r="I354" s="73">
        <f t="shared" si="17"/>
        <v>3.854517</v>
      </c>
    </row>
    <row r="355" spans="1:9" x14ac:dyDescent="0.2">
      <c r="A355" s="73">
        <f ca="1">B355*PriceMod!$F$15</f>
        <v>2.8000000000000003</v>
      </c>
      <c r="B355" s="73">
        <v>14</v>
      </c>
      <c r="C355" s="73">
        <v>1</v>
      </c>
      <c r="D355" s="73">
        <v>5.0000000000000001E-4</v>
      </c>
      <c r="E355" s="73">
        <v>2.3768609999999999</v>
      </c>
      <c r="F355" s="73">
        <v>2.506907</v>
      </c>
      <c r="G355" s="73" t="str">
        <f t="shared" si="15"/>
        <v/>
      </c>
      <c r="H355" s="73" t="str">
        <f t="shared" si="16"/>
        <v/>
      </c>
      <c r="I355" s="73" t="str">
        <f t="shared" si="17"/>
        <v/>
      </c>
    </row>
    <row r="356" spans="1:9" x14ac:dyDescent="0.2">
      <c r="A356" s="73">
        <f ca="1">B356*PriceMod!$F$15</f>
        <v>2.8000000000000003</v>
      </c>
      <c r="B356" s="73">
        <v>14</v>
      </c>
      <c r="C356" s="73">
        <v>1</v>
      </c>
      <c r="D356" s="73">
        <v>2E-3</v>
      </c>
      <c r="E356" s="73">
        <v>2.6212580000000001</v>
      </c>
      <c r="F356" s="73">
        <v>2.700917</v>
      </c>
      <c r="G356" s="73">
        <f t="shared" si="15"/>
        <v>2.700917</v>
      </c>
      <c r="H356" s="73" t="str">
        <f t="shared" si="16"/>
        <v/>
      </c>
      <c r="I356" s="73" t="str">
        <f t="shared" si="17"/>
        <v/>
      </c>
    </row>
    <row r="357" spans="1:9" x14ac:dyDescent="0.2">
      <c r="A357" s="73">
        <f ca="1">B357*PriceMod!$F$15</f>
        <v>2.8000000000000003</v>
      </c>
      <c r="B357" s="73">
        <v>14</v>
      </c>
      <c r="C357" s="73">
        <v>1</v>
      </c>
      <c r="D357" s="73">
        <v>1E-3</v>
      </c>
      <c r="E357" s="73">
        <v>2.6311689999999999</v>
      </c>
      <c r="F357" s="73">
        <v>2.7453910000000001</v>
      </c>
      <c r="G357" s="73" t="str">
        <f t="shared" si="15"/>
        <v/>
      </c>
      <c r="H357" s="73" t="str">
        <f t="shared" si="16"/>
        <v/>
      </c>
      <c r="I357" s="73" t="str">
        <f t="shared" si="17"/>
        <v/>
      </c>
    </row>
    <row r="358" spans="1:9" x14ac:dyDescent="0.2">
      <c r="A358" s="73">
        <f ca="1">B358*PriceMod!$F$15</f>
        <v>2.8000000000000003</v>
      </c>
      <c r="B358" s="73">
        <v>14</v>
      </c>
      <c r="C358" s="73">
        <v>1</v>
      </c>
      <c r="D358" s="73">
        <v>1.55E-2</v>
      </c>
      <c r="E358" s="73">
        <v>2.7057639999999998</v>
      </c>
      <c r="F358" s="73">
        <v>2.7851849999999998</v>
      </c>
      <c r="G358" s="73">
        <f t="shared" si="15"/>
        <v>2.7851849999999998</v>
      </c>
      <c r="H358" s="73" t="str">
        <f t="shared" si="16"/>
        <v/>
      </c>
      <c r="I358" s="73" t="str">
        <f t="shared" si="17"/>
        <v/>
      </c>
    </row>
    <row r="359" spans="1:9" x14ac:dyDescent="0.2">
      <c r="A359" s="73">
        <f ca="1">B359*PriceMod!$F$15</f>
        <v>2.8000000000000003</v>
      </c>
      <c r="B359" s="73">
        <v>14</v>
      </c>
      <c r="C359" s="73">
        <v>1</v>
      </c>
      <c r="D359" s="73">
        <v>1.5E-3</v>
      </c>
      <c r="E359" s="73">
        <v>2.718283</v>
      </c>
      <c r="F359" s="73">
        <v>2.8451499999999998</v>
      </c>
      <c r="G359" s="73">
        <f t="shared" si="15"/>
        <v>2.8451499999999998</v>
      </c>
      <c r="H359" s="73" t="str">
        <f t="shared" si="16"/>
        <v/>
      </c>
      <c r="I359" s="73" t="str">
        <f t="shared" si="17"/>
        <v/>
      </c>
    </row>
    <row r="360" spans="1:9" x14ac:dyDescent="0.2">
      <c r="A360" s="73">
        <f ca="1">B360*PriceMod!$F$15</f>
        <v>2.8000000000000003</v>
      </c>
      <c r="B360" s="73">
        <v>14</v>
      </c>
      <c r="C360" s="73">
        <v>0</v>
      </c>
      <c r="D360" s="73">
        <v>4.1000000000000002E-2</v>
      </c>
      <c r="E360" s="73">
        <v>2.8227069999999999</v>
      </c>
      <c r="F360" s="73">
        <v>2.8881899999999998</v>
      </c>
      <c r="G360" s="73" t="str">
        <f t="shared" si="15"/>
        <v/>
      </c>
      <c r="H360" s="73">
        <f t="shared" si="16"/>
        <v>2.8881899999999998</v>
      </c>
      <c r="I360" s="73" t="str">
        <f t="shared" si="17"/>
        <v/>
      </c>
    </row>
    <row r="361" spans="1:9" x14ac:dyDescent="0.2">
      <c r="A361" s="73">
        <f ca="1">B361*PriceMod!$F$15</f>
        <v>2.8000000000000003</v>
      </c>
      <c r="B361" s="73">
        <v>14</v>
      </c>
      <c r="C361" s="73">
        <v>0</v>
      </c>
      <c r="D361" s="73">
        <v>5.0000000000000001E-4</v>
      </c>
      <c r="E361" s="73">
        <v>2.8351920000000002</v>
      </c>
      <c r="F361" s="73">
        <v>2.956242</v>
      </c>
      <c r="G361" s="73" t="str">
        <f t="shared" si="15"/>
        <v/>
      </c>
      <c r="H361" s="73">
        <f t="shared" si="16"/>
        <v>2.956242</v>
      </c>
      <c r="I361" s="73" t="str">
        <f t="shared" si="17"/>
        <v/>
      </c>
    </row>
    <row r="362" spans="1:9" x14ac:dyDescent="0.2">
      <c r="A362" s="73">
        <f ca="1">B362*PriceMod!$F$15</f>
        <v>2.8000000000000003</v>
      </c>
      <c r="B362" s="73">
        <v>14</v>
      </c>
      <c r="C362" s="73">
        <v>1</v>
      </c>
      <c r="D362" s="73">
        <v>5.0000000000000001E-4</v>
      </c>
      <c r="E362" s="73">
        <v>2.8805640000000001</v>
      </c>
      <c r="F362" s="73">
        <v>2.867613</v>
      </c>
      <c r="G362" s="73" t="str">
        <f t="shared" si="15"/>
        <v/>
      </c>
      <c r="H362" s="73" t="str">
        <f t="shared" si="16"/>
        <v/>
      </c>
      <c r="I362" s="73" t="str">
        <f t="shared" si="17"/>
        <v/>
      </c>
    </row>
    <row r="363" spans="1:9" x14ac:dyDescent="0.2">
      <c r="A363" s="73">
        <f ca="1">B363*PriceMod!$F$15</f>
        <v>2.8000000000000003</v>
      </c>
      <c r="B363" s="73">
        <v>14</v>
      </c>
      <c r="C363" s="73">
        <v>0</v>
      </c>
      <c r="D363" s="73">
        <v>0.1095</v>
      </c>
      <c r="E363" s="73">
        <v>2.9465859999999999</v>
      </c>
      <c r="F363" s="73">
        <v>2.9984139999999999</v>
      </c>
      <c r="G363" s="73" t="str">
        <f t="shared" si="15"/>
        <v/>
      </c>
      <c r="H363" s="73">
        <f t="shared" si="16"/>
        <v>2.9984139999999999</v>
      </c>
      <c r="I363" s="73" t="str">
        <f t="shared" si="17"/>
        <v/>
      </c>
    </row>
    <row r="364" spans="1:9" x14ac:dyDescent="0.2">
      <c r="A364" s="73">
        <f ca="1">B364*PriceMod!$F$15</f>
        <v>2.8000000000000003</v>
      </c>
      <c r="B364" s="73">
        <v>14</v>
      </c>
      <c r="C364" s="73">
        <v>0</v>
      </c>
      <c r="D364" s="73">
        <v>1E-3</v>
      </c>
      <c r="E364" s="73">
        <v>2.9364789999999998</v>
      </c>
      <c r="F364" s="73">
        <v>3.0626159999999998</v>
      </c>
      <c r="G364" s="73" t="str">
        <f t="shared" si="15"/>
        <v/>
      </c>
      <c r="H364" s="73">
        <f t="shared" si="16"/>
        <v>3.0626159999999998</v>
      </c>
      <c r="I364" s="73" t="str">
        <f t="shared" si="17"/>
        <v/>
      </c>
    </row>
    <row r="365" spans="1:9" x14ac:dyDescent="0.2">
      <c r="A365" s="73">
        <f ca="1">B365*PriceMod!$F$15</f>
        <v>2.8000000000000003</v>
      </c>
      <c r="B365" s="73">
        <v>14</v>
      </c>
      <c r="C365" s="73">
        <v>0</v>
      </c>
      <c r="D365" s="73">
        <v>1.35E-2</v>
      </c>
      <c r="E365" s="73">
        <v>3.0812919999999999</v>
      </c>
      <c r="F365" s="73">
        <v>3.0703269999999998</v>
      </c>
      <c r="G365" s="73" t="str">
        <f t="shared" si="15"/>
        <v/>
      </c>
      <c r="H365" s="73">
        <f t="shared" si="16"/>
        <v>3.0703269999999998</v>
      </c>
      <c r="I365" s="73" t="str">
        <f t="shared" si="17"/>
        <v/>
      </c>
    </row>
    <row r="366" spans="1:9" x14ac:dyDescent="0.2">
      <c r="A366" s="73">
        <f ca="1">B366*PriceMod!$F$15</f>
        <v>2.8000000000000003</v>
      </c>
      <c r="B366" s="73">
        <v>14</v>
      </c>
      <c r="C366" s="73">
        <v>0</v>
      </c>
      <c r="D366" s="73">
        <v>0.19650000000000001</v>
      </c>
      <c r="E366" s="73">
        <v>3.06915</v>
      </c>
      <c r="F366" s="73">
        <v>3.1122049999999999</v>
      </c>
      <c r="G366" s="73" t="str">
        <f t="shared" si="15"/>
        <v/>
      </c>
      <c r="H366" s="73">
        <f t="shared" si="16"/>
        <v>3.1122049999999999</v>
      </c>
      <c r="I366" s="73" t="str">
        <f t="shared" si="17"/>
        <v/>
      </c>
    </row>
    <row r="367" spans="1:9" x14ac:dyDescent="0.2">
      <c r="A367" s="73">
        <f ca="1">B367*PriceMod!$F$15</f>
        <v>2.8000000000000003</v>
      </c>
      <c r="B367" s="73">
        <v>14</v>
      </c>
      <c r="C367" s="73">
        <v>0</v>
      </c>
      <c r="D367" s="73">
        <v>3.7499999999999999E-2</v>
      </c>
      <c r="E367" s="73">
        <v>3.213597</v>
      </c>
      <c r="F367" s="73">
        <v>3.2016610000000001</v>
      </c>
      <c r="G367" s="73" t="str">
        <f t="shared" si="15"/>
        <v/>
      </c>
      <c r="H367" s="73">
        <f t="shared" si="16"/>
        <v>3.2016610000000001</v>
      </c>
      <c r="I367" s="73" t="str">
        <f t="shared" si="17"/>
        <v/>
      </c>
    </row>
    <row r="368" spans="1:9" x14ac:dyDescent="0.2">
      <c r="A368" s="73">
        <f ca="1">B368*PriceMod!$F$15</f>
        <v>2.8000000000000003</v>
      </c>
      <c r="B368" s="73">
        <v>14</v>
      </c>
      <c r="C368" s="73">
        <v>0</v>
      </c>
      <c r="D368" s="73">
        <v>0.20150000000000001</v>
      </c>
      <c r="E368" s="73">
        <v>3.1959819999999999</v>
      </c>
      <c r="F368" s="73">
        <v>3.23007</v>
      </c>
      <c r="G368" s="73" t="str">
        <f t="shared" si="15"/>
        <v/>
      </c>
      <c r="H368" s="73">
        <f t="shared" si="16"/>
        <v>3.23007</v>
      </c>
      <c r="I368" s="73" t="str">
        <f t="shared" si="17"/>
        <v/>
      </c>
    </row>
    <row r="369" spans="1:9" x14ac:dyDescent="0.2">
      <c r="A369" s="73">
        <f ca="1">B369*PriceMod!$F$15</f>
        <v>2.8000000000000003</v>
      </c>
      <c r="B369" s="73">
        <v>14</v>
      </c>
      <c r="C369" s="73">
        <v>0</v>
      </c>
      <c r="D369" s="73">
        <v>7.7499999999999999E-2</v>
      </c>
      <c r="E369" s="73">
        <v>3.3406639999999999</v>
      </c>
      <c r="F369" s="73">
        <v>3.323194</v>
      </c>
      <c r="G369" s="73" t="str">
        <f t="shared" si="15"/>
        <v/>
      </c>
      <c r="H369" s="73">
        <f t="shared" si="16"/>
        <v>3.323194</v>
      </c>
      <c r="I369" s="73" t="str">
        <f t="shared" si="17"/>
        <v/>
      </c>
    </row>
    <row r="370" spans="1:9" x14ac:dyDescent="0.2">
      <c r="A370" s="73">
        <f ca="1">B370*PriceMod!$F$15</f>
        <v>2.8000000000000003</v>
      </c>
      <c r="B370" s="73">
        <v>14</v>
      </c>
      <c r="C370" s="73">
        <v>0</v>
      </c>
      <c r="D370" s="73">
        <v>0.1305</v>
      </c>
      <c r="E370" s="73">
        <v>3.3271199999999999</v>
      </c>
      <c r="F370" s="73">
        <v>3.3539430000000001</v>
      </c>
      <c r="G370" s="73" t="str">
        <f t="shared" si="15"/>
        <v/>
      </c>
      <c r="H370" s="73">
        <f t="shared" si="16"/>
        <v>3.3539430000000001</v>
      </c>
      <c r="I370" s="73" t="str">
        <f t="shared" si="17"/>
        <v/>
      </c>
    </row>
    <row r="371" spans="1:9" x14ac:dyDescent="0.2">
      <c r="A371" s="73">
        <f ca="1">B371*PriceMod!$F$15</f>
        <v>2.8000000000000003</v>
      </c>
      <c r="B371" s="73">
        <v>14</v>
      </c>
      <c r="C371" s="73">
        <v>0</v>
      </c>
      <c r="D371" s="73">
        <v>7.4499999999999997E-2</v>
      </c>
      <c r="E371" s="73">
        <v>3.4759769999999999</v>
      </c>
      <c r="F371" s="73">
        <v>3.4480490000000001</v>
      </c>
      <c r="G371" s="73" t="str">
        <f t="shared" si="15"/>
        <v/>
      </c>
      <c r="H371" s="73">
        <f t="shared" si="16"/>
        <v>3.4480490000000001</v>
      </c>
      <c r="I371" s="73" t="str">
        <f t="shared" si="17"/>
        <v/>
      </c>
    </row>
    <row r="372" spans="1:9" x14ac:dyDescent="0.2">
      <c r="A372" s="73">
        <f ca="1">B372*PriceMod!$F$15</f>
        <v>2.8000000000000003</v>
      </c>
      <c r="B372" s="73">
        <v>14</v>
      </c>
      <c r="C372" s="73">
        <v>0</v>
      </c>
      <c r="D372" s="73">
        <v>4.2999999999999997E-2</v>
      </c>
      <c r="E372" s="73">
        <v>3.4666649999999999</v>
      </c>
      <c r="F372" s="73">
        <v>3.4887890000000001</v>
      </c>
      <c r="G372" s="73" t="str">
        <f t="shared" si="15"/>
        <v/>
      </c>
      <c r="H372" s="73">
        <f t="shared" si="16"/>
        <v>3.4887890000000001</v>
      </c>
      <c r="I372" s="73" t="str">
        <f t="shared" si="17"/>
        <v/>
      </c>
    </row>
    <row r="373" spans="1:9" x14ac:dyDescent="0.2">
      <c r="A373" s="73">
        <f ca="1">B373*PriceMod!$F$15</f>
        <v>2.8000000000000003</v>
      </c>
      <c r="B373" s="73">
        <v>14</v>
      </c>
      <c r="C373" s="73">
        <v>-2</v>
      </c>
      <c r="D373" s="73">
        <v>3.1E-2</v>
      </c>
      <c r="E373" s="73">
        <v>3.6227369999999999</v>
      </c>
      <c r="F373" s="73">
        <v>3.5870150000000001</v>
      </c>
      <c r="G373" s="73" t="str">
        <f t="shared" si="15"/>
        <v/>
      </c>
      <c r="H373" s="73" t="str">
        <f t="shared" si="16"/>
        <v/>
      </c>
      <c r="I373" s="73">
        <f t="shared" si="17"/>
        <v>3.5870150000000001</v>
      </c>
    </row>
    <row r="374" spans="1:9" x14ac:dyDescent="0.2">
      <c r="A374" s="73">
        <f ca="1">B374*PriceMod!$F$15</f>
        <v>2.8000000000000003</v>
      </c>
      <c r="B374" s="73">
        <v>14</v>
      </c>
      <c r="C374" s="73">
        <v>-2</v>
      </c>
      <c r="D374" s="73">
        <v>8.9999999999999993E-3</v>
      </c>
      <c r="E374" s="73">
        <v>3.6145260000000001</v>
      </c>
      <c r="F374" s="73">
        <v>3.634611</v>
      </c>
      <c r="G374" s="73" t="str">
        <f t="shared" si="15"/>
        <v/>
      </c>
      <c r="H374" s="73" t="str">
        <f t="shared" si="16"/>
        <v/>
      </c>
      <c r="I374" s="73">
        <f t="shared" si="17"/>
        <v>3.634611</v>
      </c>
    </row>
    <row r="375" spans="1:9" x14ac:dyDescent="0.2">
      <c r="A375" s="73">
        <f ca="1">B375*PriceMod!$F$15</f>
        <v>2.8000000000000003</v>
      </c>
      <c r="B375" s="73">
        <v>14</v>
      </c>
      <c r="C375" s="73">
        <v>-2</v>
      </c>
      <c r="D375" s="73">
        <v>1.15E-2</v>
      </c>
      <c r="E375" s="73">
        <v>3.7673420000000002</v>
      </c>
      <c r="F375" s="73">
        <v>3.7242459999999999</v>
      </c>
      <c r="G375" s="73" t="str">
        <f t="shared" si="15"/>
        <v/>
      </c>
      <c r="H375" s="73" t="str">
        <f t="shared" si="16"/>
        <v/>
      </c>
      <c r="I375" s="73">
        <f t="shared" si="17"/>
        <v>3.7242459999999999</v>
      </c>
    </row>
    <row r="376" spans="1:9" x14ac:dyDescent="0.2">
      <c r="A376" s="73">
        <f ca="1">B376*PriceMod!$F$15</f>
        <v>2.8000000000000003</v>
      </c>
      <c r="B376" s="73">
        <v>14</v>
      </c>
      <c r="C376" s="73">
        <v>-2</v>
      </c>
      <c r="D376" s="73">
        <v>5.0000000000000001E-4</v>
      </c>
      <c r="E376" s="73">
        <v>3.735363</v>
      </c>
      <c r="F376" s="73">
        <v>3.7398319999999998</v>
      </c>
      <c r="G376" s="73" t="str">
        <f t="shared" si="15"/>
        <v/>
      </c>
      <c r="H376" s="73" t="str">
        <f t="shared" si="16"/>
        <v/>
      </c>
      <c r="I376" s="73">
        <f t="shared" si="17"/>
        <v>3.7398319999999998</v>
      </c>
    </row>
    <row r="377" spans="1:9" x14ac:dyDescent="0.2">
      <c r="A377" s="73">
        <f ca="1">B377*PriceMod!$F$15</f>
        <v>2.8000000000000003</v>
      </c>
      <c r="B377" s="73">
        <v>14</v>
      </c>
      <c r="C377" s="73">
        <v>-2</v>
      </c>
      <c r="D377" s="73">
        <v>5.0000000000000001E-4</v>
      </c>
      <c r="E377" s="73">
        <v>3.907546</v>
      </c>
      <c r="F377" s="73">
        <v>3.854517</v>
      </c>
      <c r="G377" s="73" t="str">
        <f t="shared" si="15"/>
        <v/>
      </c>
      <c r="H377" s="73" t="str">
        <f t="shared" si="16"/>
        <v/>
      </c>
      <c r="I377" s="73">
        <f t="shared" si="17"/>
        <v>3.854517</v>
      </c>
    </row>
    <row r="378" spans="1:9" x14ac:dyDescent="0.2">
      <c r="A378" s="73">
        <f ca="1">B378*PriceMod!$F$15</f>
        <v>3</v>
      </c>
      <c r="B378" s="73">
        <v>15</v>
      </c>
      <c r="C378" s="73">
        <v>1</v>
      </c>
      <c r="D378" s="73">
        <v>5.0000000000000001E-4</v>
      </c>
      <c r="E378" s="73">
        <v>2.3768609999999999</v>
      </c>
      <c r="F378" s="73">
        <v>2.506907</v>
      </c>
      <c r="G378" s="73" t="str">
        <f t="shared" si="15"/>
        <v/>
      </c>
      <c r="H378" s="73" t="str">
        <f t="shared" si="16"/>
        <v/>
      </c>
      <c r="I378" s="73" t="str">
        <f t="shared" si="17"/>
        <v/>
      </c>
    </row>
    <row r="379" spans="1:9" x14ac:dyDescent="0.2">
      <c r="A379" s="73">
        <f ca="1">B379*PriceMod!$F$15</f>
        <v>3</v>
      </c>
      <c r="B379" s="73">
        <v>15</v>
      </c>
      <c r="C379" s="73">
        <v>1</v>
      </c>
      <c r="D379" s="73">
        <v>2E-3</v>
      </c>
      <c r="E379" s="73">
        <v>2.6212580000000001</v>
      </c>
      <c r="F379" s="73">
        <v>2.700917</v>
      </c>
      <c r="G379" s="73">
        <f t="shared" si="15"/>
        <v>2.700917</v>
      </c>
      <c r="H379" s="73" t="str">
        <f t="shared" si="16"/>
        <v/>
      </c>
      <c r="I379" s="73" t="str">
        <f t="shared" si="17"/>
        <v/>
      </c>
    </row>
    <row r="380" spans="1:9" x14ac:dyDescent="0.2">
      <c r="A380" s="73">
        <f ca="1">B380*PriceMod!$F$15</f>
        <v>3</v>
      </c>
      <c r="B380" s="73">
        <v>15</v>
      </c>
      <c r="C380" s="73">
        <v>1</v>
      </c>
      <c r="D380" s="73">
        <v>1E-3</v>
      </c>
      <c r="E380" s="73">
        <v>2.6311689999999999</v>
      </c>
      <c r="F380" s="73">
        <v>2.7453910000000001</v>
      </c>
      <c r="G380" s="73" t="str">
        <f t="shared" si="15"/>
        <v/>
      </c>
      <c r="H380" s="73" t="str">
        <f t="shared" si="16"/>
        <v/>
      </c>
      <c r="I380" s="73" t="str">
        <f t="shared" si="17"/>
        <v/>
      </c>
    </row>
    <row r="381" spans="1:9" x14ac:dyDescent="0.2">
      <c r="A381" s="73">
        <f ca="1">B381*PriceMod!$F$15</f>
        <v>3</v>
      </c>
      <c r="B381" s="73">
        <v>15</v>
      </c>
      <c r="C381" s="73">
        <v>1</v>
      </c>
      <c r="D381" s="73">
        <v>1.55E-2</v>
      </c>
      <c r="E381" s="73">
        <v>2.7057639999999998</v>
      </c>
      <c r="F381" s="73">
        <v>2.7851849999999998</v>
      </c>
      <c r="G381" s="73">
        <f t="shared" si="15"/>
        <v>2.7851849999999998</v>
      </c>
      <c r="H381" s="73" t="str">
        <f t="shared" si="16"/>
        <v/>
      </c>
      <c r="I381" s="73" t="str">
        <f t="shared" si="17"/>
        <v/>
      </c>
    </row>
    <row r="382" spans="1:9" x14ac:dyDescent="0.2">
      <c r="A382" s="73">
        <f ca="1">B382*PriceMod!$F$15</f>
        <v>3</v>
      </c>
      <c r="B382" s="73">
        <v>15</v>
      </c>
      <c r="C382" s="73">
        <v>1</v>
      </c>
      <c r="D382" s="73">
        <v>1.5E-3</v>
      </c>
      <c r="E382" s="73">
        <v>2.718283</v>
      </c>
      <c r="F382" s="73">
        <v>2.8451499999999998</v>
      </c>
      <c r="G382" s="73">
        <f t="shared" si="15"/>
        <v>2.8451499999999998</v>
      </c>
      <c r="H382" s="73" t="str">
        <f t="shared" si="16"/>
        <v/>
      </c>
      <c r="I382" s="73" t="str">
        <f t="shared" si="17"/>
        <v/>
      </c>
    </row>
    <row r="383" spans="1:9" x14ac:dyDescent="0.2">
      <c r="A383" s="73">
        <f ca="1">B383*PriceMod!$F$15</f>
        <v>3</v>
      </c>
      <c r="B383" s="73">
        <v>15</v>
      </c>
      <c r="C383" s="73">
        <v>0</v>
      </c>
      <c r="D383" s="73">
        <v>4.1000000000000002E-2</v>
      </c>
      <c r="E383" s="73">
        <v>2.8227069999999999</v>
      </c>
      <c r="F383" s="73">
        <v>2.8881899999999998</v>
      </c>
      <c r="G383" s="73" t="str">
        <f t="shared" si="15"/>
        <v/>
      </c>
      <c r="H383" s="73">
        <f t="shared" si="16"/>
        <v>2.8881899999999998</v>
      </c>
      <c r="I383" s="73" t="str">
        <f t="shared" si="17"/>
        <v/>
      </c>
    </row>
    <row r="384" spans="1:9" x14ac:dyDescent="0.2">
      <c r="A384" s="73">
        <f ca="1">B384*PriceMod!$F$15</f>
        <v>3</v>
      </c>
      <c r="B384" s="73">
        <v>15</v>
      </c>
      <c r="C384" s="73">
        <v>0</v>
      </c>
      <c r="D384" s="73">
        <v>5.0000000000000001E-4</v>
      </c>
      <c r="E384" s="73">
        <v>2.8351920000000002</v>
      </c>
      <c r="F384" s="73">
        <v>2.956242</v>
      </c>
      <c r="G384" s="73" t="str">
        <f t="shared" si="15"/>
        <v/>
      </c>
      <c r="H384" s="73">
        <f t="shared" si="16"/>
        <v>2.956242</v>
      </c>
      <c r="I384" s="73" t="str">
        <f t="shared" si="17"/>
        <v/>
      </c>
    </row>
    <row r="385" spans="1:9" x14ac:dyDescent="0.2">
      <c r="A385" s="73">
        <f ca="1">B385*PriceMod!$F$15</f>
        <v>3</v>
      </c>
      <c r="B385" s="73">
        <v>15</v>
      </c>
      <c r="C385" s="73">
        <v>1</v>
      </c>
      <c r="D385" s="73">
        <v>5.0000000000000001E-4</v>
      </c>
      <c r="E385" s="73">
        <v>2.8805640000000001</v>
      </c>
      <c r="F385" s="73">
        <v>2.867613</v>
      </c>
      <c r="G385" s="73" t="str">
        <f t="shared" si="15"/>
        <v/>
      </c>
      <c r="H385" s="73" t="str">
        <f t="shared" si="16"/>
        <v/>
      </c>
      <c r="I385" s="73" t="str">
        <f t="shared" si="17"/>
        <v/>
      </c>
    </row>
    <row r="386" spans="1:9" x14ac:dyDescent="0.2">
      <c r="A386" s="73">
        <f ca="1">B386*PriceMod!$F$15</f>
        <v>3</v>
      </c>
      <c r="B386" s="73">
        <v>15</v>
      </c>
      <c r="C386" s="73">
        <v>0</v>
      </c>
      <c r="D386" s="73">
        <v>0.1095</v>
      </c>
      <c r="E386" s="73">
        <v>2.9465859999999999</v>
      </c>
      <c r="F386" s="73">
        <v>2.9984139999999999</v>
      </c>
      <c r="G386" s="73" t="str">
        <f t="shared" si="15"/>
        <v/>
      </c>
      <c r="H386" s="73">
        <f t="shared" si="16"/>
        <v>2.9984139999999999</v>
      </c>
      <c r="I386" s="73" t="str">
        <f t="shared" si="17"/>
        <v/>
      </c>
    </row>
    <row r="387" spans="1:9" x14ac:dyDescent="0.2">
      <c r="A387" s="73">
        <f ca="1">B387*PriceMod!$F$15</f>
        <v>3</v>
      </c>
      <c r="B387" s="73">
        <v>15</v>
      </c>
      <c r="C387" s="73">
        <v>0</v>
      </c>
      <c r="D387" s="73">
        <v>1E-3</v>
      </c>
      <c r="E387" s="73">
        <v>2.9364789999999998</v>
      </c>
      <c r="F387" s="73">
        <v>3.0626159999999998</v>
      </c>
      <c r="G387" s="73" t="str">
        <f t="shared" si="15"/>
        <v/>
      </c>
      <c r="H387" s="73">
        <f t="shared" si="16"/>
        <v>3.0626159999999998</v>
      </c>
      <c r="I387" s="73" t="str">
        <f t="shared" si="17"/>
        <v/>
      </c>
    </row>
    <row r="388" spans="1:9" x14ac:dyDescent="0.2">
      <c r="A388" s="73">
        <f ca="1">B388*PriceMod!$F$15</f>
        <v>3</v>
      </c>
      <c r="B388" s="73">
        <v>15</v>
      </c>
      <c r="C388" s="73">
        <v>0</v>
      </c>
      <c r="D388" s="73">
        <v>1.35E-2</v>
      </c>
      <c r="E388" s="73">
        <v>3.0812919999999999</v>
      </c>
      <c r="F388" s="73">
        <v>3.0703269999999998</v>
      </c>
      <c r="G388" s="73" t="str">
        <f t="shared" si="15"/>
        <v/>
      </c>
      <c r="H388" s="73">
        <f t="shared" si="16"/>
        <v>3.0703269999999998</v>
      </c>
      <c r="I388" s="73" t="str">
        <f t="shared" si="17"/>
        <v/>
      </c>
    </row>
    <row r="389" spans="1:9" x14ac:dyDescent="0.2">
      <c r="A389" s="73">
        <f ca="1">B389*PriceMod!$F$15</f>
        <v>3</v>
      </c>
      <c r="B389" s="73">
        <v>15</v>
      </c>
      <c r="C389" s="73">
        <v>0</v>
      </c>
      <c r="D389" s="73">
        <v>0.19650000000000001</v>
      </c>
      <c r="E389" s="73">
        <v>3.06915</v>
      </c>
      <c r="F389" s="73">
        <v>3.1122049999999999</v>
      </c>
      <c r="G389" s="73" t="str">
        <f t="shared" si="15"/>
        <v/>
      </c>
      <c r="H389" s="73">
        <f t="shared" si="16"/>
        <v>3.1122049999999999</v>
      </c>
      <c r="I389" s="73" t="str">
        <f t="shared" si="17"/>
        <v/>
      </c>
    </row>
    <row r="390" spans="1:9" x14ac:dyDescent="0.2">
      <c r="A390" s="73">
        <f ca="1">B390*PriceMod!$F$15</f>
        <v>3</v>
      </c>
      <c r="B390" s="73">
        <v>15</v>
      </c>
      <c r="C390" s="73">
        <v>0</v>
      </c>
      <c r="D390" s="73">
        <v>3.7499999999999999E-2</v>
      </c>
      <c r="E390" s="73">
        <v>3.213597</v>
      </c>
      <c r="F390" s="73">
        <v>3.2016610000000001</v>
      </c>
      <c r="G390" s="73" t="str">
        <f t="shared" si="15"/>
        <v/>
      </c>
      <c r="H390" s="73">
        <f t="shared" si="16"/>
        <v>3.2016610000000001</v>
      </c>
      <c r="I390" s="73" t="str">
        <f t="shared" si="17"/>
        <v/>
      </c>
    </row>
    <row r="391" spans="1:9" x14ac:dyDescent="0.2">
      <c r="A391" s="73">
        <f ca="1">B391*PriceMod!$F$15</f>
        <v>3</v>
      </c>
      <c r="B391" s="73">
        <v>15</v>
      </c>
      <c r="C391" s="73">
        <v>0</v>
      </c>
      <c r="D391" s="73">
        <v>0.20150000000000001</v>
      </c>
      <c r="E391" s="73">
        <v>3.1959819999999999</v>
      </c>
      <c r="F391" s="73">
        <v>3.23007</v>
      </c>
      <c r="G391" s="73" t="str">
        <f t="shared" si="15"/>
        <v/>
      </c>
      <c r="H391" s="73">
        <f t="shared" si="16"/>
        <v>3.23007</v>
      </c>
      <c r="I391" s="73" t="str">
        <f t="shared" si="17"/>
        <v/>
      </c>
    </row>
    <row r="392" spans="1:9" x14ac:dyDescent="0.2">
      <c r="A392" s="73">
        <f ca="1">B392*PriceMod!$F$15</f>
        <v>3</v>
      </c>
      <c r="B392" s="73">
        <v>15</v>
      </c>
      <c r="C392" s="73">
        <v>0</v>
      </c>
      <c r="D392" s="73">
        <v>7.7499999999999999E-2</v>
      </c>
      <c r="E392" s="73">
        <v>3.3406639999999999</v>
      </c>
      <c r="F392" s="73">
        <v>3.323194</v>
      </c>
      <c r="G392" s="73" t="str">
        <f t="shared" si="15"/>
        <v/>
      </c>
      <c r="H392" s="73">
        <f t="shared" si="16"/>
        <v>3.323194</v>
      </c>
      <c r="I392" s="73" t="str">
        <f t="shared" si="17"/>
        <v/>
      </c>
    </row>
    <row r="393" spans="1:9" x14ac:dyDescent="0.2">
      <c r="A393" s="73">
        <f ca="1">B393*PriceMod!$F$15</f>
        <v>3</v>
      </c>
      <c r="B393" s="73">
        <v>15</v>
      </c>
      <c r="C393" s="73">
        <v>0</v>
      </c>
      <c r="D393" s="73">
        <v>0.1305</v>
      </c>
      <c r="E393" s="73">
        <v>3.3271199999999999</v>
      </c>
      <c r="F393" s="73">
        <v>3.3539430000000001</v>
      </c>
      <c r="G393" s="73" t="str">
        <f t="shared" si="15"/>
        <v/>
      </c>
      <c r="H393" s="73">
        <f t="shared" si="16"/>
        <v>3.3539430000000001</v>
      </c>
      <c r="I393" s="73" t="str">
        <f t="shared" si="17"/>
        <v/>
      </c>
    </row>
    <row r="394" spans="1:9" x14ac:dyDescent="0.2">
      <c r="A394" s="73">
        <f ca="1">B394*PriceMod!$F$15</f>
        <v>3</v>
      </c>
      <c r="B394" s="73">
        <v>15</v>
      </c>
      <c r="C394" s="73">
        <v>0</v>
      </c>
      <c r="D394" s="73">
        <v>7.4499999999999997E-2</v>
      </c>
      <c r="E394" s="73">
        <v>3.4759769999999999</v>
      </c>
      <c r="F394" s="73">
        <v>3.4480490000000001</v>
      </c>
      <c r="G394" s="73" t="str">
        <f t="shared" si="15"/>
        <v/>
      </c>
      <c r="H394" s="73">
        <f t="shared" si="16"/>
        <v>3.4480490000000001</v>
      </c>
      <c r="I394" s="73" t="str">
        <f t="shared" si="17"/>
        <v/>
      </c>
    </row>
    <row r="395" spans="1:9" x14ac:dyDescent="0.2">
      <c r="A395" s="73">
        <f ca="1">B395*PriceMod!$F$15</f>
        <v>3</v>
      </c>
      <c r="B395" s="73">
        <v>15</v>
      </c>
      <c r="C395" s="73">
        <v>0</v>
      </c>
      <c r="D395" s="73">
        <v>4.2999999999999997E-2</v>
      </c>
      <c r="E395" s="73">
        <v>3.4666649999999999</v>
      </c>
      <c r="F395" s="73">
        <v>3.4887890000000001</v>
      </c>
      <c r="G395" s="73" t="str">
        <f t="shared" ref="G395:G458" si="18">IF(AND($C395&gt;0,D395&gt;$I$6),$F395,"")</f>
        <v/>
      </c>
      <c r="H395" s="73">
        <f t="shared" ref="H395:H458" si="19">IF(AND($C395=0,E395&gt;$I$6),$F395,"")</f>
        <v>3.4887890000000001</v>
      </c>
      <c r="I395" s="73" t="str">
        <f t="shared" ref="I395:I458" si="20">IF(AND($C395&lt;0,F395&gt;$I$6),$F395,"")</f>
        <v/>
      </c>
    </row>
    <row r="396" spans="1:9" x14ac:dyDescent="0.2">
      <c r="A396" s="73">
        <f ca="1">B396*PriceMod!$F$15</f>
        <v>3</v>
      </c>
      <c r="B396" s="73">
        <v>15</v>
      </c>
      <c r="C396" s="73">
        <v>-2</v>
      </c>
      <c r="D396" s="73">
        <v>3.1E-2</v>
      </c>
      <c r="E396" s="73">
        <v>3.6227369999999999</v>
      </c>
      <c r="F396" s="73">
        <v>3.5870150000000001</v>
      </c>
      <c r="G396" s="73" t="str">
        <f t="shared" si="18"/>
        <v/>
      </c>
      <c r="H396" s="73" t="str">
        <f t="shared" si="19"/>
        <v/>
      </c>
      <c r="I396" s="73">
        <f t="shared" si="20"/>
        <v>3.5870150000000001</v>
      </c>
    </row>
    <row r="397" spans="1:9" x14ac:dyDescent="0.2">
      <c r="A397" s="73">
        <f ca="1">B397*PriceMod!$F$15</f>
        <v>3</v>
      </c>
      <c r="B397" s="73">
        <v>15</v>
      </c>
      <c r="C397" s="73">
        <v>-2</v>
      </c>
      <c r="D397" s="73">
        <v>8.9999999999999993E-3</v>
      </c>
      <c r="E397" s="73">
        <v>3.6145260000000001</v>
      </c>
      <c r="F397" s="73">
        <v>3.634611</v>
      </c>
      <c r="G397" s="73" t="str">
        <f t="shared" si="18"/>
        <v/>
      </c>
      <c r="H397" s="73" t="str">
        <f t="shared" si="19"/>
        <v/>
      </c>
      <c r="I397" s="73">
        <f t="shared" si="20"/>
        <v>3.634611</v>
      </c>
    </row>
    <row r="398" spans="1:9" x14ac:dyDescent="0.2">
      <c r="A398" s="73">
        <f ca="1">B398*PriceMod!$F$15</f>
        <v>3</v>
      </c>
      <c r="B398" s="73">
        <v>15</v>
      </c>
      <c r="C398" s="73">
        <v>-2</v>
      </c>
      <c r="D398" s="73">
        <v>1.15E-2</v>
      </c>
      <c r="E398" s="73">
        <v>3.7673420000000002</v>
      </c>
      <c r="F398" s="73">
        <v>3.7242459999999999</v>
      </c>
      <c r="G398" s="73" t="str">
        <f t="shared" si="18"/>
        <v/>
      </c>
      <c r="H398" s="73" t="str">
        <f t="shared" si="19"/>
        <v/>
      </c>
      <c r="I398" s="73">
        <f t="shared" si="20"/>
        <v>3.7242459999999999</v>
      </c>
    </row>
    <row r="399" spans="1:9" x14ac:dyDescent="0.2">
      <c r="A399" s="73">
        <f ca="1">B399*PriceMod!$F$15</f>
        <v>3</v>
      </c>
      <c r="B399" s="73">
        <v>15</v>
      </c>
      <c r="C399" s="73">
        <v>-2</v>
      </c>
      <c r="D399" s="73">
        <v>5.0000000000000001E-4</v>
      </c>
      <c r="E399" s="73">
        <v>3.735363</v>
      </c>
      <c r="F399" s="73">
        <v>3.7398319999999998</v>
      </c>
      <c r="G399" s="73" t="str">
        <f t="shared" si="18"/>
        <v/>
      </c>
      <c r="H399" s="73" t="str">
        <f t="shared" si="19"/>
        <v/>
      </c>
      <c r="I399" s="73">
        <f t="shared" si="20"/>
        <v>3.7398319999999998</v>
      </c>
    </row>
    <row r="400" spans="1:9" x14ac:dyDescent="0.2">
      <c r="A400" s="73">
        <f ca="1">B400*PriceMod!$F$15</f>
        <v>3</v>
      </c>
      <c r="B400" s="73">
        <v>15</v>
      </c>
      <c r="C400" s="73">
        <v>-2</v>
      </c>
      <c r="D400" s="73">
        <v>5.0000000000000001E-4</v>
      </c>
      <c r="E400" s="73">
        <v>3.907546</v>
      </c>
      <c r="F400" s="73">
        <v>3.854517</v>
      </c>
      <c r="G400" s="73" t="str">
        <f t="shared" si="18"/>
        <v/>
      </c>
      <c r="H400" s="73" t="str">
        <f t="shared" si="19"/>
        <v/>
      </c>
      <c r="I400" s="73">
        <f t="shared" si="20"/>
        <v>3.854517</v>
      </c>
    </row>
    <row r="401" spans="1:9" x14ac:dyDescent="0.2">
      <c r="A401" s="73">
        <f ca="1">B401*PriceMod!$F$15</f>
        <v>3.2</v>
      </c>
      <c r="B401" s="73">
        <v>16</v>
      </c>
      <c r="C401" s="73">
        <v>1</v>
      </c>
      <c r="D401" s="73">
        <v>5.0000000000000001E-4</v>
      </c>
      <c r="E401" s="73">
        <v>2.3768609999999999</v>
      </c>
      <c r="F401" s="73">
        <v>2.506907</v>
      </c>
      <c r="G401" s="73" t="str">
        <f t="shared" si="18"/>
        <v/>
      </c>
      <c r="H401" s="73" t="str">
        <f t="shared" si="19"/>
        <v/>
      </c>
      <c r="I401" s="73" t="str">
        <f t="shared" si="20"/>
        <v/>
      </c>
    </row>
    <row r="402" spans="1:9" x14ac:dyDescent="0.2">
      <c r="A402" s="73">
        <f ca="1">B402*PriceMod!$F$15</f>
        <v>3.2</v>
      </c>
      <c r="B402" s="73">
        <v>16</v>
      </c>
      <c r="C402" s="73">
        <v>0</v>
      </c>
      <c r="D402" s="73">
        <v>2E-3</v>
      </c>
      <c r="E402" s="73">
        <v>2.6212580000000001</v>
      </c>
      <c r="F402" s="73">
        <v>2.700917</v>
      </c>
      <c r="G402" s="73" t="str">
        <f t="shared" si="18"/>
        <v/>
      </c>
      <c r="H402" s="73">
        <f t="shared" si="19"/>
        <v>2.700917</v>
      </c>
      <c r="I402" s="73" t="str">
        <f t="shared" si="20"/>
        <v/>
      </c>
    </row>
    <row r="403" spans="1:9" x14ac:dyDescent="0.2">
      <c r="A403" s="73">
        <f ca="1">B403*PriceMod!$F$15</f>
        <v>3.2</v>
      </c>
      <c r="B403" s="73">
        <v>16</v>
      </c>
      <c r="C403" s="73">
        <v>1</v>
      </c>
      <c r="D403" s="73">
        <v>1E-3</v>
      </c>
      <c r="E403" s="73">
        <v>2.6311689999999999</v>
      </c>
      <c r="F403" s="73">
        <v>2.7453910000000001</v>
      </c>
      <c r="G403" s="73" t="str">
        <f t="shared" si="18"/>
        <v/>
      </c>
      <c r="H403" s="73" t="str">
        <f t="shared" si="19"/>
        <v/>
      </c>
      <c r="I403" s="73" t="str">
        <f t="shared" si="20"/>
        <v/>
      </c>
    </row>
    <row r="404" spans="1:9" x14ac:dyDescent="0.2">
      <c r="A404" s="73">
        <f ca="1">B404*PriceMod!$F$15</f>
        <v>3.2</v>
      </c>
      <c r="B404" s="73">
        <v>16</v>
      </c>
      <c r="C404" s="73">
        <v>1</v>
      </c>
      <c r="D404" s="73">
        <v>1.55E-2</v>
      </c>
      <c r="E404" s="73">
        <v>2.7057639999999998</v>
      </c>
      <c r="F404" s="73">
        <v>2.7851849999999998</v>
      </c>
      <c r="G404" s="73">
        <f t="shared" si="18"/>
        <v>2.7851849999999998</v>
      </c>
      <c r="H404" s="73" t="str">
        <f t="shared" si="19"/>
        <v/>
      </c>
      <c r="I404" s="73" t="str">
        <f t="shared" si="20"/>
        <v/>
      </c>
    </row>
    <row r="405" spans="1:9" x14ac:dyDescent="0.2">
      <c r="A405" s="73">
        <f ca="1">B405*PriceMod!$F$15</f>
        <v>3.2</v>
      </c>
      <c r="B405" s="73">
        <v>16</v>
      </c>
      <c r="C405" s="73">
        <v>1</v>
      </c>
      <c r="D405" s="73">
        <v>1.5E-3</v>
      </c>
      <c r="E405" s="73">
        <v>2.718283</v>
      </c>
      <c r="F405" s="73">
        <v>2.8451499999999998</v>
      </c>
      <c r="G405" s="73">
        <f t="shared" si="18"/>
        <v>2.8451499999999998</v>
      </c>
      <c r="H405" s="73" t="str">
        <f t="shared" si="19"/>
        <v/>
      </c>
      <c r="I405" s="73" t="str">
        <f t="shared" si="20"/>
        <v/>
      </c>
    </row>
    <row r="406" spans="1:9" x14ac:dyDescent="0.2">
      <c r="A406" s="73">
        <f ca="1">B406*PriceMod!$F$15</f>
        <v>3.2</v>
      </c>
      <c r="B406" s="73">
        <v>16</v>
      </c>
      <c r="C406" s="73">
        <v>0</v>
      </c>
      <c r="D406" s="73">
        <v>4.1000000000000002E-2</v>
      </c>
      <c r="E406" s="73">
        <v>2.8227069999999999</v>
      </c>
      <c r="F406" s="73">
        <v>2.8881899999999998</v>
      </c>
      <c r="G406" s="73" t="str">
        <f t="shared" si="18"/>
        <v/>
      </c>
      <c r="H406" s="73">
        <f t="shared" si="19"/>
        <v>2.8881899999999998</v>
      </c>
      <c r="I406" s="73" t="str">
        <f t="shared" si="20"/>
        <v/>
      </c>
    </row>
    <row r="407" spans="1:9" x14ac:dyDescent="0.2">
      <c r="A407" s="73">
        <f ca="1">B407*PriceMod!$F$15</f>
        <v>3.2</v>
      </c>
      <c r="B407" s="73">
        <v>16</v>
      </c>
      <c r="C407" s="73">
        <v>0</v>
      </c>
      <c r="D407" s="73">
        <v>5.0000000000000001E-4</v>
      </c>
      <c r="E407" s="73">
        <v>2.8351920000000002</v>
      </c>
      <c r="F407" s="73">
        <v>2.956242</v>
      </c>
      <c r="G407" s="73" t="str">
        <f t="shared" si="18"/>
        <v/>
      </c>
      <c r="H407" s="73">
        <f t="shared" si="19"/>
        <v>2.956242</v>
      </c>
      <c r="I407" s="73" t="str">
        <f t="shared" si="20"/>
        <v/>
      </c>
    </row>
    <row r="408" spans="1:9" x14ac:dyDescent="0.2">
      <c r="A408" s="73">
        <f ca="1">B408*PriceMod!$F$15</f>
        <v>3.2</v>
      </c>
      <c r="B408" s="73">
        <v>16</v>
      </c>
      <c r="C408" s="73">
        <v>1</v>
      </c>
      <c r="D408" s="73">
        <v>5.0000000000000001E-4</v>
      </c>
      <c r="E408" s="73">
        <v>2.8805640000000001</v>
      </c>
      <c r="F408" s="73">
        <v>2.867613</v>
      </c>
      <c r="G408" s="73" t="str">
        <f t="shared" si="18"/>
        <v/>
      </c>
      <c r="H408" s="73" t="str">
        <f t="shared" si="19"/>
        <v/>
      </c>
      <c r="I408" s="73" t="str">
        <f t="shared" si="20"/>
        <v/>
      </c>
    </row>
    <row r="409" spans="1:9" x14ac:dyDescent="0.2">
      <c r="A409" s="73">
        <f ca="1">B409*PriceMod!$F$15</f>
        <v>3.2</v>
      </c>
      <c r="B409" s="73">
        <v>16</v>
      </c>
      <c r="C409" s="73">
        <v>0</v>
      </c>
      <c r="D409" s="73">
        <v>0.1095</v>
      </c>
      <c r="E409" s="73">
        <v>2.9465859999999999</v>
      </c>
      <c r="F409" s="73">
        <v>2.9984139999999999</v>
      </c>
      <c r="G409" s="73" t="str">
        <f t="shared" si="18"/>
        <v/>
      </c>
      <c r="H409" s="73">
        <f t="shared" si="19"/>
        <v>2.9984139999999999</v>
      </c>
      <c r="I409" s="73" t="str">
        <f t="shared" si="20"/>
        <v/>
      </c>
    </row>
    <row r="410" spans="1:9" x14ac:dyDescent="0.2">
      <c r="A410" s="73">
        <f ca="1">B410*PriceMod!$F$15</f>
        <v>3.2</v>
      </c>
      <c r="B410" s="73">
        <v>16</v>
      </c>
      <c r="C410" s="73">
        <v>0</v>
      </c>
      <c r="D410" s="73">
        <v>1E-3</v>
      </c>
      <c r="E410" s="73">
        <v>2.9364789999999998</v>
      </c>
      <c r="F410" s="73">
        <v>3.0626159999999998</v>
      </c>
      <c r="G410" s="73" t="str">
        <f t="shared" si="18"/>
        <v/>
      </c>
      <c r="H410" s="73">
        <f t="shared" si="19"/>
        <v>3.0626159999999998</v>
      </c>
      <c r="I410" s="73" t="str">
        <f t="shared" si="20"/>
        <v/>
      </c>
    </row>
    <row r="411" spans="1:9" x14ac:dyDescent="0.2">
      <c r="A411" s="73">
        <f ca="1">B411*PriceMod!$F$15</f>
        <v>3.2</v>
      </c>
      <c r="B411" s="73">
        <v>16</v>
      </c>
      <c r="C411" s="73">
        <v>0</v>
      </c>
      <c r="D411" s="73">
        <v>1.35E-2</v>
      </c>
      <c r="E411" s="73">
        <v>3.0812919999999999</v>
      </c>
      <c r="F411" s="73">
        <v>3.0703269999999998</v>
      </c>
      <c r="G411" s="73" t="str">
        <f t="shared" si="18"/>
        <v/>
      </c>
      <c r="H411" s="73">
        <f t="shared" si="19"/>
        <v>3.0703269999999998</v>
      </c>
      <c r="I411" s="73" t="str">
        <f t="shared" si="20"/>
        <v/>
      </c>
    </row>
    <row r="412" spans="1:9" x14ac:dyDescent="0.2">
      <c r="A412" s="73">
        <f ca="1">B412*PriceMod!$F$15</f>
        <v>3.2</v>
      </c>
      <c r="B412" s="73">
        <v>16</v>
      </c>
      <c r="C412" s="73">
        <v>0</v>
      </c>
      <c r="D412" s="73">
        <v>0.19650000000000001</v>
      </c>
      <c r="E412" s="73">
        <v>3.06915</v>
      </c>
      <c r="F412" s="73">
        <v>3.1122049999999999</v>
      </c>
      <c r="G412" s="73" t="str">
        <f t="shared" si="18"/>
        <v/>
      </c>
      <c r="H412" s="73">
        <f t="shared" si="19"/>
        <v>3.1122049999999999</v>
      </c>
      <c r="I412" s="73" t="str">
        <f t="shared" si="20"/>
        <v/>
      </c>
    </row>
    <row r="413" spans="1:9" x14ac:dyDescent="0.2">
      <c r="A413" s="73">
        <f ca="1">B413*PriceMod!$F$15</f>
        <v>3.2</v>
      </c>
      <c r="B413" s="73">
        <v>16</v>
      </c>
      <c r="C413" s="73">
        <v>0</v>
      </c>
      <c r="D413" s="73">
        <v>3.7499999999999999E-2</v>
      </c>
      <c r="E413" s="73">
        <v>3.213597</v>
      </c>
      <c r="F413" s="73">
        <v>3.2016610000000001</v>
      </c>
      <c r="G413" s="73" t="str">
        <f t="shared" si="18"/>
        <v/>
      </c>
      <c r="H413" s="73">
        <f t="shared" si="19"/>
        <v>3.2016610000000001</v>
      </c>
      <c r="I413" s="73" t="str">
        <f t="shared" si="20"/>
        <v/>
      </c>
    </row>
    <row r="414" spans="1:9" x14ac:dyDescent="0.2">
      <c r="A414" s="73">
        <f ca="1">B414*PriceMod!$F$15</f>
        <v>3.2</v>
      </c>
      <c r="B414" s="73">
        <v>16</v>
      </c>
      <c r="C414" s="73">
        <v>0</v>
      </c>
      <c r="D414" s="73">
        <v>0.20150000000000001</v>
      </c>
      <c r="E414" s="73">
        <v>3.1959819999999999</v>
      </c>
      <c r="F414" s="73">
        <v>3.23007</v>
      </c>
      <c r="G414" s="73" t="str">
        <f t="shared" si="18"/>
        <v/>
      </c>
      <c r="H414" s="73">
        <f t="shared" si="19"/>
        <v>3.23007</v>
      </c>
      <c r="I414" s="73" t="str">
        <f t="shared" si="20"/>
        <v/>
      </c>
    </row>
    <row r="415" spans="1:9" x14ac:dyDescent="0.2">
      <c r="A415" s="73">
        <f ca="1">B415*PriceMod!$F$15</f>
        <v>3.2</v>
      </c>
      <c r="B415" s="73">
        <v>16</v>
      </c>
      <c r="C415" s="73">
        <v>0</v>
      </c>
      <c r="D415" s="73">
        <v>7.7499999999999999E-2</v>
      </c>
      <c r="E415" s="73">
        <v>3.3406639999999999</v>
      </c>
      <c r="F415" s="73">
        <v>3.323194</v>
      </c>
      <c r="G415" s="73" t="str">
        <f t="shared" si="18"/>
        <v/>
      </c>
      <c r="H415" s="73">
        <f t="shared" si="19"/>
        <v>3.323194</v>
      </c>
      <c r="I415" s="73" t="str">
        <f t="shared" si="20"/>
        <v/>
      </c>
    </row>
    <row r="416" spans="1:9" x14ac:dyDescent="0.2">
      <c r="A416" s="73">
        <f ca="1">B416*PriceMod!$F$15</f>
        <v>3.2</v>
      </c>
      <c r="B416" s="73">
        <v>16</v>
      </c>
      <c r="C416" s="73">
        <v>0</v>
      </c>
      <c r="D416" s="73">
        <v>0.1305</v>
      </c>
      <c r="E416" s="73">
        <v>3.3271199999999999</v>
      </c>
      <c r="F416" s="73">
        <v>3.3539430000000001</v>
      </c>
      <c r="G416" s="73" t="str">
        <f t="shared" si="18"/>
        <v/>
      </c>
      <c r="H416" s="73">
        <f t="shared" si="19"/>
        <v>3.3539430000000001</v>
      </c>
      <c r="I416" s="73" t="str">
        <f t="shared" si="20"/>
        <v/>
      </c>
    </row>
    <row r="417" spans="1:9" x14ac:dyDescent="0.2">
      <c r="A417" s="73">
        <f ca="1">B417*PriceMod!$F$15</f>
        <v>3.2</v>
      </c>
      <c r="B417" s="73">
        <v>16</v>
      </c>
      <c r="C417" s="73">
        <v>0</v>
      </c>
      <c r="D417" s="73">
        <v>7.4499999999999997E-2</v>
      </c>
      <c r="E417" s="73">
        <v>3.4759769999999999</v>
      </c>
      <c r="F417" s="73">
        <v>3.4480490000000001</v>
      </c>
      <c r="G417" s="73" t="str">
        <f t="shared" si="18"/>
        <v/>
      </c>
      <c r="H417" s="73">
        <f t="shared" si="19"/>
        <v>3.4480490000000001</v>
      </c>
      <c r="I417" s="73" t="str">
        <f t="shared" si="20"/>
        <v/>
      </c>
    </row>
    <row r="418" spans="1:9" x14ac:dyDescent="0.2">
      <c r="A418" s="73">
        <f ca="1">B418*PriceMod!$F$15</f>
        <v>3.2</v>
      </c>
      <c r="B418" s="73">
        <v>16</v>
      </c>
      <c r="C418" s="73">
        <v>0</v>
      </c>
      <c r="D418" s="73">
        <v>4.2999999999999997E-2</v>
      </c>
      <c r="E418" s="73">
        <v>3.4666649999999999</v>
      </c>
      <c r="F418" s="73">
        <v>3.4887890000000001</v>
      </c>
      <c r="G418" s="73" t="str">
        <f t="shared" si="18"/>
        <v/>
      </c>
      <c r="H418" s="73">
        <f t="shared" si="19"/>
        <v>3.4887890000000001</v>
      </c>
      <c r="I418" s="73" t="str">
        <f t="shared" si="20"/>
        <v/>
      </c>
    </row>
    <row r="419" spans="1:9" x14ac:dyDescent="0.2">
      <c r="A419" s="73">
        <f ca="1">B419*PriceMod!$F$15</f>
        <v>3.2</v>
      </c>
      <c r="B419" s="73">
        <v>16</v>
      </c>
      <c r="C419" s="73">
        <v>-2</v>
      </c>
      <c r="D419" s="73">
        <v>3.1E-2</v>
      </c>
      <c r="E419" s="73">
        <v>3.6227369999999999</v>
      </c>
      <c r="F419" s="73">
        <v>3.5870150000000001</v>
      </c>
      <c r="G419" s="73" t="str">
        <f t="shared" si="18"/>
        <v/>
      </c>
      <c r="H419" s="73" t="str">
        <f t="shared" si="19"/>
        <v/>
      </c>
      <c r="I419" s="73">
        <f t="shared" si="20"/>
        <v>3.5870150000000001</v>
      </c>
    </row>
    <row r="420" spans="1:9" x14ac:dyDescent="0.2">
      <c r="A420" s="73">
        <f ca="1">B420*PriceMod!$F$15</f>
        <v>3.2</v>
      </c>
      <c r="B420" s="73">
        <v>16</v>
      </c>
      <c r="C420" s="73">
        <v>-2</v>
      </c>
      <c r="D420" s="73">
        <v>8.9999999999999993E-3</v>
      </c>
      <c r="E420" s="73">
        <v>3.6145260000000001</v>
      </c>
      <c r="F420" s="73">
        <v>3.634611</v>
      </c>
      <c r="G420" s="73" t="str">
        <f t="shared" si="18"/>
        <v/>
      </c>
      <c r="H420" s="73" t="str">
        <f t="shared" si="19"/>
        <v/>
      </c>
      <c r="I420" s="73">
        <f t="shared" si="20"/>
        <v>3.634611</v>
      </c>
    </row>
    <row r="421" spans="1:9" x14ac:dyDescent="0.2">
      <c r="A421" s="73">
        <f ca="1">B421*PriceMod!$F$15</f>
        <v>3.2</v>
      </c>
      <c r="B421" s="73">
        <v>16</v>
      </c>
      <c r="C421" s="73">
        <v>-2</v>
      </c>
      <c r="D421" s="73">
        <v>1.15E-2</v>
      </c>
      <c r="E421" s="73">
        <v>3.7673420000000002</v>
      </c>
      <c r="F421" s="73">
        <v>3.7242459999999999</v>
      </c>
      <c r="G421" s="73" t="str">
        <f t="shared" si="18"/>
        <v/>
      </c>
      <c r="H421" s="73" t="str">
        <f t="shared" si="19"/>
        <v/>
      </c>
      <c r="I421" s="73">
        <f t="shared" si="20"/>
        <v>3.7242459999999999</v>
      </c>
    </row>
    <row r="422" spans="1:9" x14ac:dyDescent="0.2">
      <c r="A422" s="73">
        <f ca="1">B422*PriceMod!$F$15</f>
        <v>3.2</v>
      </c>
      <c r="B422" s="73">
        <v>16</v>
      </c>
      <c r="C422" s="73">
        <v>-2</v>
      </c>
      <c r="D422" s="73">
        <v>5.0000000000000001E-4</v>
      </c>
      <c r="E422" s="73">
        <v>3.735363</v>
      </c>
      <c r="F422" s="73">
        <v>3.7398319999999998</v>
      </c>
      <c r="G422" s="73" t="str">
        <f t="shared" si="18"/>
        <v/>
      </c>
      <c r="H422" s="73" t="str">
        <f t="shared" si="19"/>
        <v/>
      </c>
      <c r="I422" s="73">
        <f t="shared" si="20"/>
        <v>3.7398319999999998</v>
      </c>
    </row>
    <row r="423" spans="1:9" x14ac:dyDescent="0.2">
      <c r="A423" s="73">
        <f ca="1">B423*PriceMod!$F$15</f>
        <v>3.2</v>
      </c>
      <c r="B423" s="73">
        <v>16</v>
      </c>
      <c r="C423" s="73">
        <v>-2</v>
      </c>
      <c r="D423" s="73">
        <v>5.0000000000000001E-4</v>
      </c>
      <c r="E423" s="73">
        <v>3.907546</v>
      </c>
      <c r="F423" s="73">
        <v>3.854517</v>
      </c>
      <c r="G423" s="73" t="str">
        <f t="shared" si="18"/>
        <v/>
      </c>
      <c r="H423" s="73" t="str">
        <f t="shared" si="19"/>
        <v/>
      </c>
      <c r="I423" s="73">
        <f t="shared" si="20"/>
        <v>3.854517</v>
      </c>
    </row>
    <row r="424" spans="1:9" x14ac:dyDescent="0.2">
      <c r="A424" s="73">
        <f ca="1">B424*PriceMod!$F$15</f>
        <v>3.4000000000000004</v>
      </c>
      <c r="B424" s="73">
        <v>17</v>
      </c>
      <c r="C424" s="73">
        <v>1</v>
      </c>
      <c r="D424" s="73">
        <v>5.0000000000000001E-4</v>
      </c>
      <c r="E424" s="73">
        <v>2.3768609999999999</v>
      </c>
      <c r="F424" s="73">
        <v>2.506907</v>
      </c>
      <c r="G424" s="73" t="str">
        <f t="shared" si="18"/>
        <v/>
      </c>
      <c r="H424" s="73" t="str">
        <f t="shared" si="19"/>
        <v/>
      </c>
      <c r="I424" s="73" t="str">
        <f t="shared" si="20"/>
        <v/>
      </c>
    </row>
    <row r="425" spans="1:9" x14ac:dyDescent="0.2">
      <c r="A425" s="73">
        <f ca="1">B425*PriceMod!$F$15</f>
        <v>3.4000000000000004</v>
      </c>
      <c r="B425" s="73">
        <v>17</v>
      </c>
      <c r="C425" s="73">
        <v>0</v>
      </c>
      <c r="D425" s="73">
        <v>2E-3</v>
      </c>
      <c r="E425" s="73">
        <v>2.6212580000000001</v>
      </c>
      <c r="F425" s="73">
        <v>2.700917</v>
      </c>
      <c r="G425" s="73" t="str">
        <f t="shared" si="18"/>
        <v/>
      </c>
      <c r="H425" s="73">
        <f t="shared" si="19"/>
        <v>2.700917</v>
      </c>
      <c r="I425" s="73" t="str">
        <f t="shared" si="20"/>
        <v/>
      </c>
    </row>
    <row r="426" spans="1:9" x14ac:dyDescent="0.2">
      <c r="A426" s="73">
        <f ca="1">B426*PriceMod!$F$15</f>
        <v>3.4000000000000004</v>
      </c>
      <c r="B426" s="73">
        <v>17</v>
      </c>
      <c r="C426" s="73">
        <v>1</v>
      </c>
      <c r="D426" s="73">
        <v>1E-3</v>
      </c>
      <c r="E426" s="73">
        <v>2.6311689999999999</v>
      </c>
      <c r="F426" s="73">
        <v>2.7453910000000001</v>
      </c>
      <c r="G426" s="73" t="str">
        <f t="shared" si="18"/>
        <v/>
      </c>
      <c r="H426" s="73" t="str">
        <f t="shared" si="19"/>
        <v/>
      </c>
      <c r="I426" s="73" t="str">
        <f t="shared" si="20"/>
        <v/>
      </c>
    </row>
    <row r="427" spans="1:9" x14ac:dyDescent="0.2">
      <c r="A427" s="73">
        <f ca="1">B427*PriceMod!$F$15</f>
        <v>3.4000000000000004</v>
      </c>
      <c r="B427" s="73">
        <v>17</v>
      </c>
      <c r="C427" s="73">
        <v>1</v>
      </c>
      <c r="D427" s="73">
        <v>1.55E-2</v>
      </c>
      <c r="E427" s="73">
        <v>2.7057639999999998</v>
      </c>
      <c r="F427" s="73">
        <v>2.7851849999999998</v>
      </c>
      <c r="G427" s="73">
        <f t="shared" si="18"/>
        <v>2.7851849999999998</v>
      </c>
      <c r="H427" s="73" t="str">
        <f t="shared" si="19"/>
        <v/>
      </c>
      <c r="I427" s="73" t="str">
        <f t="shared" si="20"/>
        <v/>
      </c>
    </row>
    <row r="428" spans="1:9" x14ac:dyDescent="0.2">
      <c r="A428" s="73">
        <f ca="1">B428*PriceMod!$F$15</f>
        <v>3.4000000000000004</v>
      </c>
      <c r="B428" s="73">
        <v>17</v>
      </c>
      <c r="C428" s="73">
        <v>1</v>
      </c>
      <c r="D428" s="73">
        <v>1.5E-3</v>
      </c>
      <c r="E428" s="73">
        <v>2.718283</v>
      </c>
      <c r="F428" s="73">
        <v>2.8451499999999998</v>
      </c>
      <c r="G428" s="73">
        <f t="shared" si="18"/>
        <v>2.8451499999999998</v>
      </c>
      <c r="H428" s="73" t="str">
        <f t="shared" si="19"/>
        <v/>
      </c>
      <c r="I428" s="73" t="str">
        <f t="shared" si="20"/>
        <v/>
      </c>
    </row>
    <row r="429" spans="1:9" x14ac:dyDescent="0.2">
      <c r="A429" s="73">
        <f ca="1">B429*PriceMod!$F$15</f>
        <v>3.4000000000000004</v>
      </c>
      <c r="B429" s="73">
        <v>17</v>
      </c>
      <c r="C429" s="73">
        <v>0</v>
      </c>
      <c r="D429" s="73">
        <v>4.1000000000000002E-2</v>
      </c>
      <c r="E429" s="73">
        <v>2.8227069999999999</v>
      </c>
      <c r="F429" s="73">
        <v>2.8881899999999998</v>
      </c>
      <c r="G429" s="73" t="str">
        <f t="shared" si="18"/>
        <v/>
      </c>
      <c r="H429" s="73">
        <f t="shared" si="19"/>
        <v>2.8881899999999998</v>
      </c>
      <c r="I429" s="73" t="str">
        <f t="shared" si="20"/>
        <v/>
      </c>
    </row>
    <row r="430" spans="1:9" x14ac:dyDescent="0.2">
      <c r="A430" s="73">
        <f ca="1">B430*PriceMod!$F$15</f>
        <v>3.4000000000000004</v>
      </c>
      <c r="B430" s="73">
        <v>17</v>
      </c>
      <c r="C430" s="73">
        <v>0</v>
      </c>
      <c r="D430" s="73">
        <v>5.0000000000000001E-4</v>
      </c>
      <c r="E430" s="73">
        <v>2.8351920000000002</v>
      </c>
      <c r="F430" s="73">
        <v>2.956242</v>
      </c>
      <c r="G430" s="73" t="str">
        <f t="shared" si="18"/>
        <v/>
      </c>
      <c r="H430" s="73">
        <f t="shared" si="19"/>
        <v>2.956242</v>
      </c>
      <c r="I430" s="73" t="str">
        <f t="shared" si="20"/>
        <v/>
      </c>
    </row>
    <row r="431" spans="1:9" x14ac:dyDescent="0.2">
      <c r="A431" s="73">
        <f ca="1">B431*PriceMod!$F$15</f>
        <v>3.4000000000000004</v>
      </c>
      <c r="B431" s="73">
        <v>17</v>
      </c>
      <c r="C431" s="73">
        <v>1</v>
      </c>
      <c r="D431" s="73">
        <v>5.0000000000000001E-4</v>
      </c>
      <c r="E431" s="73">
        <v>2.8805640000000001</v>
      </c>
      <c r="F431" s="73">
        <v>2.867613</v>
      </c>
      <c r="G431" s="73" t="str">
        <f t="shared" si="18"/>
        <v/>
      </c>
      <c r="H431" s="73" t="str">
        <f t="shared" si="19"/>
        <v/>
      </c>
      <c r="I431" s="73" t="str">
        <f t="shared" si="20"/>
        <v/>
      </c>
    </row>
    <row r="432" spans="1:9" x14ac:dyDescent="0.2">
      <c r="A432" s="73">
        <f ca="1">B432*PriceMod!$F$15</f>
        <v>3.4000000000000004</v>
      </c>
      <c r="B432" s="73">
        <v>17</v>
      </c>
      <c r="C432" s="73">
        <v>0</v>
      </c>
      <c r="D432" s="73">
        <v>0.1095</v>
      </c>
      <c r="E432" s="73">
        <v>2.9465859999999999</v>
      </c>
      <c r="F432" s="73">
        <v>2.9984139999999999</v>
      </c>
      <c r="G432" s="73" t="str">
        <f t="shared" si="18"/>
        <v/>
      </c>
      <c r="H432" s="73">
        <f t="shared" si="19"/>
        <v>2.9984139999999999</v>
      </c>
      <c r="I432" s="73" t="str">
        <f t="shared" si="20"/>
        <v/>
      </c>
    </row>
    <row r="433" spans="1:9" x14ac:dyDescent="0.2">
      <c r="A433" s="73">
        <f ca="1">B433*PriceMod!$F$15</f>
        <v>3.4000000000000004</v>
      </c>
      <c r="B433" s="73">
        <v>17</v>
      </c>
      <c r="C433" s="73">
        <v>0</v>
      </c>
      <c r="D433" s="73">
        <v>1E-3</v>
      </c>
      <c r="E433" s="73">
        <v>2.9364789999999998</v>
      </c>
      <c r="F433" s="73">
        <v>3.0626159999999998</v>
      </c>
      <c r="G433" s="73" t="str">
        <f t="shared" si="18"/>
        <v/>
      </c>
      <c r="H433" s="73">
        <f t="shared" si="19"/>
        <v>3.0626159999999998</v>
      </c>
      <c r="I433" s="73" t="str">
        <f t="shared" si="20"/>
        <v/>
      </c>
    </row>
    <row r="434" spans="1:9" x14ac:dyDescent="0.2">
      <c r="A434" s="73">
        <f ca="1">B434*PriceMod!$F$15</f>
        <v>3.4000000000000004</v>
      </c>
      <c r="B434" s="73">
        <v>17</v>
      </c>
      <c r="C434" s="73">
        <v>0</v>
      </c>
      <c r="D434" s="73">
        <v>1.35E-2</v>
      </c>
      <c r="E434" s="73">
        <v>3.0812919999999999</v>
      </c>
      <c r="F434" s="73">
        <v>3.0703269999999998</v>
      </c>
      <c r="G434" s="73" t="str">
        <f t="shared" si="18"/>
        <v/>
      </c>
      <c r="H434" s="73">
        <f t="shared" si="19"/>
        <v>3.0703269999999998</v>
      </c>
      <c r="I434" s="73" t="str">
        <f t="shared" si="20"/>
        <v/>
      </c>
    </row>
    <row r="435" spans="1:9" x14ac:dyDescent="0.2">
      <c r="A435" s="73">
        <f ca="1">B435*PriceMod!$F$15</f>
        <v>3.4000000000000004</v>
      </c>
      <c r="B435" s="73">
        <v>17</v>
      </c>
      <c r="C435" s="73">
        <v>0</v>
      </c>
      <c r="D435" s="73">
        <v>0.19650000000000001</v>
      </c>
      <c r="E435" s="73">
        <v>3.06915</v>
      </c>
      <c r="F435" s="73">
        <v>3.1122049999999999</v>
      </c>
      <c r="G435" s="73" t="str">
        <f t="shared" si="18"/>
        <v/>
      </c>
      <c r="H435" s="73">
        <f t="shared" si="19"/>
        <v>3.1122049999999999</v>
      </c>
      <c r="I435" s="73" t="str">
        <f t="shared" si="20"/>
        <v/>
      </c>
    </row>
    <row r="436" spans="1:9" x14ac:dyDescent="0.2">
      <c r="A436" s="73">
        <f ca="1">B436*PriceMod!$F$15</f>
        <v>3.4000000000000004</v>
      </c>
      <c r="B436" s="73">
        <v>17</v>
      </c>
      <c r="C436" s="73">
        <v>0</v>
      </c>
      <c r="D436" s="73">
        <v>3.7499999999999999E-2</v>
      </c>
      <c r="E436" s="73">
        <v>3.213597</v>
      </c>
      <c r="F436" s="73">
        <v>3.2016610000000001</v>
      </c>
      <c r="G436" s="73" t="str">
        <f t="shared" si="18"/>
        <v/>
      </c>
      <c r="H436" s="73">
        <f t="shared" si="19"/>
        <v>3.2016610000000001</v>
      </c>
      <c r="I436" s="73" t="str">
        <f t="shared" si="20"/>
        <v/>
      </c>
    </row>
    <row r="437" spans="1:9" x14ac:dyDescent="0.2">
      <c r="A437" s="73">
        <f ca="1">B437*PriceMod!$F$15</f>
        <v>3.4000000000000004</v>
      </c>
      <c r="B437" s="73">
        <v>17</v>
      </c>
      <c r="C437" s="73">
        <v>0</v>
      </c>
      <c r="D437" s="73">
        <v>0.20150000000000001</v>
      </c>
      <c r="E437" s="73">
        <v>3.1959819999999999</v>
      </c>
      <c r="F437" s="73">
        <v>3.23007</v>
      </c>
      <c r="G437" s="73" t="str">
        <f t="shared" si="18"/>
        <v/>
      </c>
      <c r="H437" s="73">
        <f t="shared" si="19"/>
        <v>3.23007</v>
      </c>
      <c r="I437" s="73" t="str">
        <f t="shared" si="20"/>
        <v/>
      </c>
    </row>
    <row r="438" spans="1:9" x14ac:dyDescent="0.2">
      <c r="A438" s="73">
        <f ca="1">B438*PriceMod!$F$15</f>
        <v>3.4000000000000004</v>
      </c>
      <c r="B438" s="73">
        <v>17</v>
      </c>
      <c r="C438" s="73">
        <v>0</v>
      </c>
      <c r="D438" s="73">
        <v>7.7499999999999999E-2</v>
      </c>
      <c r="E438" s="73">
        <v>3.3406639999999999</v>
      </c>
      <c r="F438" s="73">
        <v>3.323194</v>
      </c>
      <c r="G438" s="73" t="str">
        <f t="shared" si="18"/>
        <v/>
      </c>
      <c r="H438" s="73">
        <f t="shared" si="19"/>
        <v>3.323194</v>
      </c>
      <c r="I438" s="73" t="str">
        <f t="shared" si="20"/>
        <v/>
      </c>
    </row>
    <row r="439" spans="1:9" x14ac:dyDescent="0.2">
      <c r="A439" s="73">
        <f ca="1">B439*PriceMod!$F$15</f>
        <v>3.4000000000000004</v>
      </c>
      <c r="B439" s="73">
        <v>17</v>
      </c>
      <c r="C439" s="73">
        <v>0</v>
      </c>
      <c r="D439" s="73">
        <v>0.1305</v>
      </c>
      <c r="E439" s="73">
        <v>3.3271199999999999</v>
      </c>
      <c r="F439" s="73">
        <v>3.3539430000000001</v>
      </c>
      <c r="G439" s="73" t="str">
        <f t="shared" si="18"/>
        <v/>
      </c>
      <c r="H439" s="73">
        <f t="shared" si="19"/>
        <v>3.3539430000000001</v>
      </c>
      <c r="I439" s="73" t="str">
        <f t="shared" si="20"/>
        <v/>
      </c>
    </row>
    <row r="440" spans="1:9" x14ac:dyDescent="0.2">
      <c r="A440" s="73">
        <f ca="1">B440*PriceMod!$F$15</f>
        <v>3.4000000000000004</v>
      </c>
      <c r="B440" s="73">
        <v>17</v>
      </c>
      <c r="C440" s="73">
        <v>0</v>
      </c>
      <c r="D440" s="73">
        <v>7.4499999999999997E-2</v>
      </c>
      <c r="E440" s="73">
        <v>3.4759769999999999</v>
      </c>
      <c r="F440" s="73">
        <v>3.4480490000000001</v>
      </c>
      <c r="G440" s="73" t="str">
        <f t="shared" si="18"/>
        <v/>
      </c>
      <c r="H440" s="73">
        <f t="shared" si="19"/>
        <v>3.4480490000000001</v>
      </c>
      <c r="I440" s="73" t="str">
        <f t="shared" si="20"/>
        <v/>
      </c>
    </row>
    <row r="441" spans="1:9" x14ac:dyDescent="0.2">
      <c r="A441" s="73">
        <f ca="1">B441*PriceMod!$F$15</f>
        <v>3.4000000000000004</v>
      </c>
      <c r="B441" s="73">
        <v>17</v>
      </c>
      <c r="C441" s="73">
        <v>0</v>
      </c>
      <c r="D441" s="73">
        <v>4.2999999999999997E-2</v>
      </c>
      <c r="E441" s="73">
        <v>3.4666649999999999</v>
      </c>
      <c r="F441" s="73">
        <v>3.4887890000000001</v>
      </c>
      <c r="G441" s="73" t="str">
        <f t="shared" si="18"/>
        <v/>
      </c>
      <c r="H441" s="73">
        <f t="shared" si="19"/>
        <v>3.4887890000000001</v>
      </c>
      <c r="I441" s="73" t="str">
        <f t="shared" si="20"/>
        <v/>
      </c>
    </row>
    <row r="442" spans="1:9" x14ac:dyDescent="0.2">
      <c r="A442" s="73">
        <f ca="1">B442*PriceMod!$F$15</f>
        <v>3.4000000000000004</v>
      </c>
      <c r="B442" s="73">
        <v>17</v>
      </c>
      <c r="C442" s="73">
        <v>-2</v>
      </c>
      <c r="D442" s="73">
        <v>3.1E-2</v>
      </c>
      <c r="E442" s="73">
        <v>3.6227369999999999</v>
      </c>
      <c r="F442" s="73">
        <v>3.5870150000000001</v>
      </c>
      <c r="G442" s="73" t="str">
        <f t="shared" si="18"/>
        <v/>
      </c>
      <c r="H442" s="73" t="str">
        <f t="shared" si="19"/>
        <v/>
      </c>
      <c r="I442" s="73">
        <f t="shared" si="20"/>
        <v>3.5870150000000001</v>
      </c>
    </row>
    <row r="443" spans="1:9" x14ac:dyDescent="0.2">
      <c r="A443" s="73">
        <f ca="1">B443*PriceMod!$F$15</f>
        <v>3.4000000000000004</v>
      </c>
      <c r="B443" s="73">
        <v>17</v>
      </c>
      <c r="C443" s="73">
        <v>-2</v>
      </c>
      <c r="D443" s="73">
        <v>8.9999999999999993E-3</v>
      </c>
      <c r="E443" s="73">
        <v>3.6145260000000001</v>
      </c>
      <c r="F443" s="73">
        <v>3.634611</v>
      </c>
      <c r="G443" s="73" t="str">
        <f t="shared" si="18"/>
        <v/>
      </c>
      <c r="H443" s="73" t="str">
        <f t="shared" si="19"/>
        <v/>
      </c>
      <c r="I443" s="73">
        <f t="shared" si="20"/>
        <v>3.634611</v>
      </c>
    </row>
    <row r="444" spans="1:9" x14ac:dyDescent="0.2">
      <c r="A444" s="73">
        <f ca="1">B444*PriceMod!$F$15</f>
        <v>3.4000000000000004</v>
      </c>
      <c r="B444" s="73">
        <v>17</v>
      </c>
      <c r="C444" s="73">
        <v>-2</v>
      </c>
      <c r="D444" s="73">
        <v>1.15E-2</v>
      </c>
      <c r="E444" s="73">
        <v>3.7673420000000002</v>
      </c>
      <c r="F444" s="73">
        <v>3.7242459999999999</v>
      </c>
      <c r="G444" s="73" t="str">
        <f t="shared" si="18"/>
        <v/>
      </c>
      <c r="H444" s="73" t="str">
        <f t="shared" si="19"/>
        <v/>
      </c>
      <c r="I444" s="73">
        <f t="shared" si="20"/>
        <v>3.7242459999999999</v>
      </c>
    </row>
    <row r="445" spans="1:9" x14ac:dyDescent="0.2">
      <c r="A445" s="73">
        <f ca="1">B445*PriceMod!$F$15</f>
        <v>3.4000000000000004</v>
      </c>
      <c r="B445" s="73">
        <v>17</v>
      </c>
      <c r="C445" s="73">
        <v>-2</v>
      </c>
      <c r="D445" s="73">
        <v>5.0000000000000001E-4</v>
      </c>
      <c r="E445" s="73">
        <v>3.735363</v>
      </c>
      <c r="F445" s="73">
        <v>3.7398319999999998</v>
      </c>
      <c r="G445" s="73" t="str">
        <f t="shared" si="18"/>
        <v/>
      </c>
      <c r="H445" s="73" t="str">
        <f t="shared" si="19"/>
        <v/>
      </c>
      <c r="I445" s="73">
        <f t="shared" si="20"/>
        <v>3.7398319999999998</v>
      </c>
    </row>
    <row r="446" spans="1:9" x14ac:dyDescent="0.2">
      <c r="A446" s="73">
        <f ca="1">B446*PriceMod!$F$15</f>
        <v>3.4000000000000004</v>
      </c>
      <c r="B446" s="73">
        <v>17</v>
      </c>
      <c r="C446" s="73">
        <v>-2</v>
      </c>
      <c r="D446" s="73">
        <v>5.0000000000000001E-4</v>
      </c>
      <c r="E446" s="73">
        <v>3.907546</v>
      </c>
      <c r="F446" s="73">
        <v>3.854517</v>
      </c>
      <c r="G446" s="73" t="str">
        <f t="shared" si="18"/>
        <v/>
      </c>
      <c r="H446" s="73" t="str">
        <f t="shared" si="19"/>
        <v/>
      </c>
      <c r="I446" s="73">
        <f t="shared" si="20"/>
        <v>3.854517</v>
      </c>
    </row>
    <row r="447" spans="1:9" x14ac:dyDescent="0.2">
      <c r="A447" s="73">
        <f ca="1">B447*PriceMod!$F$15</f>
        <v>3.6</v>
      </c>
      <c r="B447" s="73">
        <v>18</v>
      </c>
      <c r="C447" s="73">
        <v>1</v>
      </c>
      <c r="D447" s="73">
        <v>5.0000000000000001E-4</v>
      </c>
      <c r="E447" s="73">
        <v>2.3768609999999999</v>
      </c>
      <c r="F447" s="73">
        <v>2.506907</v>
      </c>
      <c r="G447" s="73" t="str">
        <f t="shared" si="18"/>
        <v/>
      </c>
      <c r="H447" s="73" t="str">
        <f t="shared" si="19"/>
        <v/>
      </c>
      <c r="I447" s="73" t="str">
        <f t="shared" si="20"/>
        <v/>
      </c>
    </row>
    <row r="448" spans="1:9" x14ac:dyDescent="0.2">
      <c r="A448" s="73">
        <f ca="1">B448*PriceMod!$F$15</f>
        <v>3.6</v>
      </c>
      <c r="B448" s="73">
        <v>18</v>
      </c>
      <c r="C448" s="73">
        <v>0</v>
      </c>
      <c r="D448" s="73">
        <v>2E-3</v>
      </c>
      <c r="E448" s="73">
        <v>2.6212580000000001</v>
      </c>
      <c r="F448" s="73">
        <v>2.700917</v>
      </c>
      <c r="G448" s="73" t="str">
        <f t="shared" si="18"/>
        <v/>
      </c>
      <c r="H448" s="73">
        <f t="shared" si="19"/>
        <v>2.700917</v>
      </c>
      <c r="I448" s="73" t="str">
        <f t="shared" si="20"/>
        <v/>
      </c>
    </row>
    <row r="449" spans="1:9" x14ac:dyDescent="0.2">
      <c r="A449" s="73">
        <f ca="1">B449*PriceMod!$F$15</f>
        <v>3.6</v>
      </c>
      <c r="B449" s="73">
        <v>18</v>
      </c>
      <c r="C449" s="73">
        <v>1</v>
      </c>
      <c r="D449" s="73">
        <v>1E-3</v>
      </c>
      <c r="E449" s="73">
        <v>2.6311689999999999</v>
      </c>
      <c r="F449" s="73">
        <v>2.7453910000000001</v>
      </c>
      <c r="G449" s="73" t="str">
        <f t="shared" si="18"/>
        <v/>
      </c>
      <c r="H449" s="73" t="str">
        <f t="shared" si="19"/>
        <v/>
      </c>
      <c r="I449" s="73" t="str">
        <f t="shared" si="20"/>
        <v/>
      </c>
    </row>
    <row r="450" spans="1:9" x14ac:dyDescent="0.2">
      <c r="A450" s="73">
        <f ca="1">B450*PriceMod!$F$15</f>
        <v>3.6</v>
      </c>
      <c r="B450" s="73">
        <v>18</v>
      </c>
      <c r="C450" s="73">
        <v>1</v>
      </c>
      <c r="D450" s="73">
        <v>1.55E-2</v>
      </c>
      <c r="E450" s="73">
        <v>2.7057639999999998</v>
      </c>
      <c r="F450" s="73">
        <v>2.7851849999999998</v>
      </c>
      <c r="G450" s="73">
        <f t="shared" si="18"/>
        <v>2.7851849999999998</v>
      </c>
      <c r="H450" s="73" t="str">
        <f t="shared" si="19"/>
        <v/>
      </c>
      <c r="I450" s="73" t="str">
        <f t="shared" si="20"/>
        <v/>
      </c>
    </row>
    <row r="451" spans="1:9" x14ac:dyDescent="0.2">
      <c r="A451" s="73">
        <f ca="1">B451*PriceMod!$F$15</f>
        <v>3.6</v>
      </c>
      <c r="B451" s="73">
        <v>18</v>
      </c>
      <c r="C451" s="73">
        <v>1</v>
      </c>
      <c r="D451" s="73">
        <v>1.5E-3</v>
      </c>
      <c r="E451" s="73">
        <v>2.718283</v>
      </c>
      <c r="F451" s="73">
        <v>2.8451499999999998</v>
      </c>
      <c r="G451" s="73">
        <f t="shared" si="18"/>
        <v>2.8451499999999998</v>
      </c>
      <c r="H451" s="73" t="str">
        <f t="shared" si="19"/>
        <v/>
      </c>
      <c r="I451" s="73" t="str">
        <f t="shared" si="20"/>
        <v/>
      </c>
    </row>
    <row r="452" spans="1:9" x14ac:dyDescent="0.2">
      <c r="A452" s="73">
        <f ca="1">B452*PriceMod!$F$15</f>
        <v>3.6</v>
      </c>
      <c r="B452" s="73">
        <v>18</v>
      </c>
      <c r="C452" s="73">
        <v>0</v>
      </c>
      <c r="D452" s="73">
        <v>4.1000000000000002E-2</v>
      </c>
      <c r="E452" s="73">
        <v>2.8227069999999999</v>
      </c>
      <c r="F452" s="73">
        <v>2.8881899999999998</v>
      </c>
      <c r="G452" s="73" t="str">
        <f t="shared" si="18"/>
        <v/>
      </c>
      <c r="H452" s="73">
        <f t="shared" si="19"/>
        <v>2.8881899999999998</v>
      </c>
      <c r="I452" s="73" t="str">
        <f t="shared" si="20"/>
        <v/>
      </c>
    </row>
    <row r="453" spans="1:9" x14ac:dyDescent="0.2">
      <c r="A453" s="73">
        <f ca="1">B453*PriceMod!$F$15</f>
        <v>3.6</v>
      </c>
      <c r="B453" s="73">
        <v>18</v>
      </c>
      <c r="C453" s="73">
        <v>0</v>
      </c>
      <c r="D453" s="73">
        <v>5.0000000000000001E-4</v>
      </c>
      <c r="E453" s="73">
        <v>2.8351920000000002</v>
      </c>
      <c r="F453" s="73">
        <v>2.956242</v>
      </c>
      <c r="G453" s="73" t="str">
        <f t="shared" si="18"/>
        <v/>
      </c>
      <c r="H453" s="73">
        <f t="shared" si="19"/>
        <v>2.956242</v>
      </c>
      <c r="I453" s="73" t="str">
        <f t="shared" si="20"/>
        <v/>
      </c>
    </row>
    <row r="454" spans="1:9" x14ac:dyDescent="0.2">
      <c r="A454" s="73">
        <f ca="1">B454*PriceMod!$F$15</f>
        <v>3.6</v>
      </c>
      <c r="B454" s="73">
        <v>18</v>
      </c>
      <c r="C454" s="73">
        <v>1</v>
      </c>
      <c r="D454" s="73">
        <v>5.0000000000000001E-4</v>
      </c>
      <c r="E454" s="73">
        <v>2.8805640000000001</v>
      </c>
      <c r="F454" s="73">
        <v>2.867613</v>
      </c>
      <c r="G454" s="73" t="str">
        <f t="shared" si="18"/>
        <v/>
      </c>
      <c r="H454" s="73" t="str">
        <f t="shared" si="19"/>
        <v/>
      </c>
      <c r="I454" s="73" t="str">
        <f t="shared" si="20"/>
        <v/>
      </c>
    </row>
    <row r="455" spans="1:9" x14ac:dyDescent="0.2">
      <c r="A455" s="73">
        <f ca="1">B455*PriceMod!$F$15</f>
        <v>3.6</v>
      </c>
      <c r="B455" s="73">
        <v>18</v>
      </c>
      <c r="C455" s="73">
        <v>0</v>
      </c>
      <c r="D455" s="73">
        <v>0.1095</v>
      </c>
      <c r="E455" s="73">
        <v>2.9465859999999999</v>
      </c>
      <c r="F455" s="73">
        <v>2.9984139999999999</v>
      </c>
      <c r="G455" s="73" t="str">
        <f t="shared" si="18"/>
        <v/>
      </c>
      <c r="H455" s="73">
        <f t="shared" si="19"/>
        <v>2.9984139999999999</v>
      </c>
      <c r="I455" s="73" t="str">
        <f t="shared" si="20"/>
        <v/>
      </c>
    </row>
    <row r="456" spans="1:9" x14ac:dyDescent="0.2">
      <c r="A456" s="73">
        <f ca="1">B456*PriceMod!$F$15</f>
        <v>3.6</v>
      </c>
      <c r="B456" s="73">
        <v>18</v>
      </c>
      <c r="C456" s="73">
        <v>0</v>
      </c>
      <c r="D456" s="73">
        <v>1E-3</v>
      </c>
      <c r="E456" s="73">
        <v>2.9364789999999998</v>
      </c>
      <c r="F456" s="73">
        <v>3.0626159999999998</v>
      </c>
      <c r="G456" s="73" t="str">
        <f t="shared" si="18"/>
        <v/>
      </c>
      <c r="H456" s="73">
        <f t="shared" si="19"/>
        <v>3.0626159999999998</v>
      </c>
      <c r="I456" s="73" t="str">
        <f t="shared" si="20"/>
        <v/>
      </c>
    </row>
    <row r="457" spans="1:9" x14ac:dyDescent="0.2">
      <c r="A457" s="73">
        <f ca="1">B457*PriceMod!$F$15</f>
        <v>3.6</v>
      </c>
      <c r="B457" s="73">
        <v>18</v>
      </c>
      <c r="C457" s="73">
        <v>0</v>
      </c>
      <c r="D457" s="73">
        <v>1.35E-2</v>
      </c>
      <c r="E457" s="73">
        <v>3.0812919999999999</v>
      </c>
      <c r="F457" s="73">
        <v>3.0703269999999998</v>
      </c>
      <c r="G457" s="73" t="str">
        <f t="shared" si="18"/>
        <v/>
      </c>
      <c r="H457" s="73">
        <f t="shared" si="19"/>
        <v>3.0703269999999998</v>
      </c>
      <c r="I457" s="73" t="str">
        <f t="shared" si="20"/>
        <v/>
      </c>
    </row>
    <row r="458" spans="1:9" x14ac:dyDescent="0.2">
      <c r="A458" s="73">
        <f ca="1">B458*PriceMod!$F$15</f>
        <v>3.6</v>
      </c>
      <c r="B458" s="73">
        <v>18</v>
      </c>
      <c r="C458" s="73">
        <v>0</v>
      </c>
      <c r="D458" s="73">
        <v>0.19650000000000001</v>
      </c>
      <c r="E458" s="73">
        <v>3.06915</v>
      </c>
      <c r="F458" s="73">
        <v>3.1122049999999999</v>
      </c>
      <c r="G458" s="73" t="str">
        <f t="shared" si="18"/>
        <v/>
      </c>
      <c r="H458" s="73">
        <f t="shared" si="19"/>
        <v>3.1122049999999999</v>
      </c>
      <c r="I458" s="73" t="str">
        <f t="shared" si="20"/>
        <v/>
      </c>
    </row>
    <row r="459" spans="1:9" x14ac:dyDescent="0.2">
      <c r="A459" s="73">
        <f ca="1">B459*PriceMod!$F$15</f>
        <v>3.6</v>
      </c>
      <c r="B459" s="73">
        <v>18</v>
      </c>
      <c r="C459" s="73">
        <v>0</v>
      </c>
      <c r="D459" s="73">
        <v>3.7499999999999999E-2</v>
      </c>
      <c r="E459" s="73">
        <v>3.213597</v>
      </c>
      <c r="F459" s="73">
        <v>3.2016610000000001</v>
      </c>
      <c r="G459" s="73" t="str">
        <f t="shared" ref="G459:G515" si="21">IF(AND($C459&gt;0,D459&gt;$I$6),$F459,"")</f>
        <v/>
      </c>
      <c r="H459" s="73">
        <f t="shared" ref="H459:H515" si="22">IF(AND($C459=0,E459&gt;$I$6),$F459,"")</f>
        <v>3.2016610000000001</v>
      </c>
      <c r="I459" s="73" t="str">
        <f t="shared" ref="I459:I515" si="23">IF(AND($C459&lt;0,F459&gt;$I$6),$F459,"")</f>
        <v/>
      </c>
    </row>
    <row r="460" spans="1:9" x14ac:dyDescent="0.2">
      <c r="A460" s="73">
        <f ca="1">B460*PriceMod!$F$15</f>
        <v>3.6</v>
      </c>
      <c r="B460" s="73">
        <v>18</v>
      </c>
      <c r="C460" s="73">
        <v>0</v>
      </c>
      <c r="D460" s="73">
        <v>0.20150000000000001</v>
      </c>
      <c r="E460" s="73">
        <v>3.1959819999999999</v>
      </c>
      <c r="F460" s="73">
        <v>3.23007</v>
      </c>
      <c r="G460" s="73" t="str">
        <f t="shared" si="21"/>
        <v/>
      </c>
      <c r="H460" s="73">
        <f t="shared" si="22"/>
        <v>3.23007</v>
      </c>
      <c r="I460" s="73" t="str">
        <f t="shared" si="23"/>
        <v/>
      </c>
    </row>
    <row r="461" spans="1:9" x14ac:dyDescent="0.2">
      <c r="A461" s="73">
        <f ca="1">B461*PriceMod!$F$15</f>
        <v>3.6</v>
      </c>
      <c r="B461" s="73">
        <v>18</v>
      </c>
      <c r="C461" s="73">
        <v>0</v>
      </c>
      <c r="D461" s="73">
        <v>7.7499999999999999E-2</v>
      </c>
      <c r="E461" s="73">
        <v>3.3406639999999999</v>
      </c>
      <c r="F461" s="73">
        <v>3.323194</v>
      </c>
      <c r="G461" s="73" t="str">
        <f t="shared" si="21"/>
        <v/>
      </c>
      <c r="H461" s="73">
        <f t="shared" si="22"/>
        <v>3.323194</v>
      </c>
      <c r="I461" s="73" t="str">
        <f t="shared" si="23"/>
        <v/>
      </c>
    </row>
    <row r="462" spans="1:9" x14ac:dyDescent="0.2">
      <c r="A462" s="73">
        <f ca="1">B462*PriceMod!$F$15</f>
        <v>3.6</v>
      </c>
      <c r="B462" s="73">
        <v>18</v>
      </c>
      <c r="C462" s="73">
        <v>0</v>
      </c>
      <c r="D462" s="73">
        <v>0.1305</v>
      </c>
      <c r="E462" s="73">
        <v>3.3271199999999999</v>
      </c>
      <c r="F462" s="73">
        <v>3.3539430000000001</v>
      </c>
      <c r="G462" s="73" t="str">
        <f t="shared" si="21"/>
        <v/>
      </c>
      <c r="H462" s="73">
        <f t="shared" si="22"/>
        <v>3.3539430000000001</v>
      </c>
      <c r="I462" s="73" t="str">
        <f t="shared" si="23"/>
        <v/>
      </c>
    </row>
    <row r="463" spans="1:9" x14ac:dyDescent="0.2">
      <c r="A463" s="73">
        <f ca="1">B463*PriceMod!$F$15</f>
        <v>3.6</v>
      </c>
      <c r="B463" s="73">
        <v>18</v>
      </c>
      <c r="C463" s="73">
        <v>0</v>
      </c>
      <c r="D463" s="73">
        <v>7.4499999999999997E-2</v>
      </c>
      <c r="E463" s="73">
        <v>3.4759769999999999</v>
      </c>
      <c r="F463" s="73">
        <v>3.4480490000000001</v>
      </c>
      <c r="G463" s="73" t="str">
        <f t="shared" si="21"/>
        <v/>
      </c>
      <c r="H463" s="73">
        <f t="shared" si="22"/>
        <v>3.4480490000000001</v>
      </c>
      <c r="I463" s="73" t="str">
        <f t="shared" si="23"/>
        <v/>
      </c>
    </row>
    <row r="464" spans="1:9" x14ac:dyDescent="0.2">
      <c r="A464" s="73">
        <f ca="1">B464*PriceMod!$F$15</f>
        <v>3.6</v>
      </c>
      <c r="B464" s="73">
        <v>18</v>
      </c>
      <c r="C464" s="73">
        <v>0</v>
      </c>
      <c r="D464" s="73">
        <v>4.2999999999999997E-2</v>
      </c>
      <c r="E464" s="73">
        <v>3.4666649999999999</v>
      </c>
      <c r="F464" s="73">
        <v>3.4887890000000001</v>
      </c>
      <c r="G464" s="73" t="str">
        <f t="shared" si="21"/>
        <v/>
      </c>
      <c r="H464" s="73">
        <f t="shared" si="22"/>
        <v>3.4887890000000001</v>
      </c>
      <c r="I464" s="73" t="str">
        <f t="shared" si="23"/>
        <v/>
      </c>
    </row>
    <row r="465" spans="1:9" x14ac:dyDescent="0.2">
      <c r="A465" s="73">
        <f ca="1">B465*PriceMod!$F$15</f>
        <v>3.6</v>
      </c>
      <c r="B465" s="73">
        <v>18</v>
      </c>
      <c r="C465" s="73">
        <v>-2</v>
      </c>
      <c r="D465" s="73">
        <v>3.1E-2</v>
      </c>
      <c r="E465" s="73">
        <v>3.6227369999999999</v>
      </c>
      <c r="F465" s="73">
        <v>3.5870150000000001</v>
      </c>
      <c r="G465" s="73" t="str">
        <f t="shared" si="21"/>
        <v/>
      </c>
      <c r="H465" s="73" t="str">
        <f t="shared" si="22"/>
        <v/>
      </c>
      <c r="I465" s="73">
        <f t="shared" si="23"/>
        <v>3.5870150000000001</v>
      </c>
    </row>
    <row r="466" spans="1:9" x14ac:dyDescent="0.2">
      <c r="A466" s="73">
        <f ca="1">B466*PriceMod!$F$15</f>
        <v>3.6</v>
      </c>
      <c r="B466" s="73">
        <v>18</v>
      </c>
      <c r="C466" s="73">
        <v>-2</v>
      </c>
      <c r="D466" s="73">
        <v>8.9999999999999993E-3</v>
      </c>
      <c r="E466" s="73">
        <v>3.6145260000000001</v>
      </c>
      <c r="F466" s="73">
        <v>3.634611</v>
      </c>
      <c r="G466" s="73" t="str">
        <f t="shared" si="21"/>
        <v/>
      </c>
      <c r="H466" s="73" t="str">
        <f t="shared" si="22"/>
        <v/>
      </c>
      <c r="I466" s="73">
        <f t="shared" si="23"/>
        <v>3.634611</v>
      </c>
    </row>
    <row r="467" spans="1:9" x14ac:dyDescent="0.2">
      <c r="A467" s="73">
        <f ca="1">B467*PriceMod!$F$15</f>
        <v>3.6</v>
      </c>
      <c r="B467" s="73">
        <v>18</v>
      </c>
      <c r="C467" s="73">
        <v>-2</v>
      </c>
      <c r="D467" s="73">
        <v>1.15E-2</v>
      </c>
      <c r="E467" s="73">
        <v>3.7673420000000002</v>
      </c>
      <c r="F467" s="73">
        <v>3.7242459999999999</v>
      </c>
      <c r="G467" s="73" t="str">
        <f t="shared" si="21"/>
        <v/>
      </c>
      <c r="H467" s="73" t="str">
        <f t="shared" si="22"/>
        <v/>
      </c>
      <c r="I467" s="73">
        <f t="shared" si="23"/>
        <v>3.7242459999999999</v>
      </c>
    </row>
    <row r="468" spans="1:9" x14ac:dyDescent="0.2">
      <c r="A468" s="73">
        <f ca="1">B468*PriceMod!$F$15</f>
        <v>3.6</v>
      </c>
      <c r="B468" s="73">
        <v>18</v>
      </c>
      <c r="C468" s="73">
        <v>-2</v>
      </c>
      <c r="D468" s="73">
        <v>5.0000000000000001E-4</v>
      </c>
      <c r="E468" s="73">
        <v>3.735363</v>
      </c>
      <c r="F468" s="73">
        <v>3.7398319999999998</v>
      </c>
      <c r="G468" s="73" t="str">
        <f t="shared" si="21"/>
        <v/>
      </c>
      <c r="H468" s="73" t="str">
        <f t="shared" si="22"/>
        <v/>
      </c>
      <c r="I468" s="73">
        <f t="shared" si="23"/>
        <v>3.7398319999999998</v>
      </c>
    </row>
    <row r="469" spans="1:9" x14ac:dyDescent="0.2">
      <c r="A469" s="73">
        <f ca="1">B469*PriceMod!$F$15</f>
        <v>3.6</v>
      </c>
      <c r="B469" s="73">
        <v>18</v>
      </c>
      <c r="C469" s="73">
        <v>-2</v>
      </c>
      <c r="D469" s="73">
        <v>5.0000000000000001E-4</v>
      </c>
      <c r="E469" s="73">
        <v>3.907546</v>
      </c>
      <c r="F469" s="73">
        <v>3.854517</v>
      </c>
      <c r="G469" s="73" t="str">
        <f t="shared" si="21"/>
        <v/>
      </c>
      <c r="H469" s="73" t="str">
        <f t="shared" si="22"/>
        <v/>
      </c>
      <c r="I469" s="73">
        <f t="shared" si="23"/>
        <v>3.854517</v>
      </c>
    </row>
    <row r="470" spans="1:9" x14ac:dyDescent="0.2">
      <c r="A470" s="73">
        <f ca="1">B470*PriceMod!$F$15</f>
        <v>3.8000000000000003</v>
      </c>
      <c r="B470" s="73">
        <v>19</v>
      </c>
      <c r="C470" s="73">
        <v>1</v>
      </c>
      <c r="D470" s="73">
        <v>5.0000000000000001E-4</v>
      </c>
      <c r="E470" s="73">
        <v>2.3768609999999999</v>
      </c>
      <c r="F470" s="73">
        <v>2.506907</v>
      </c>
      <c r="G470" s="73" t="str">
        <f t="shared" si="21"/>
        <v/>
      </c>
      <c r="H470" s="73" t="str">
        <f t="shared" si="22"/>
        <v/>
      </c>
      <c r="I470" s="73" t="str">
        <f t="shared" si="23"/>
        <v/>
      </c>
    </row>
    <row r="471" spans="1:9" x14ac:dyDescent="0.2">
      <c r="A471" s="73">
        <f ca="1">B471*PriceMod!$F$15</f>
        <v>3.8000000000000003</v>
      </c>
      <c r="B471" s="73">
        <v>19</v>
      </c>
      <c r="C471" s="73">
        <v>0</v>
      </c>
      <c r="D471" s="73">
        <v>2E-3</v>
      </c>
      <c r="E471" s="73">
        <v>2.6212580000000001</v>
      </c>
      <c r="F471" s="73">
        <v>2.700917</v>
      </c>
      <c r="G471" s="73" t="str">
        <f t="shared" si="21"/>
        <v/>
      </c>
      <c r="H471" s="73">
        <f t="shared" si="22"/>
        <v>2.700917</v>
      </c>
      <c r="I471" s="73" t="str">
        <f t="shared" si="23"/>
        <v/>
      </c>
    </row>
    <row r="472" spans="1:9" x14ac:dyDescent="0.2">
      <c r="A472" s="73">
        <f ca="1">B472*PriceMod!$F$15</f>
        <v>3.8000000000000003</v>
      </c>
      <c r="B472" s="73">
        <v>19</v>
      </c>
      <c r="C472" s="73">
        <v>1</v>
      </c>
      <c r="D472" s="73">
        <v>1E-3</v>
      </c>
      <c r="E472" s="73">
        <v>2.6311689999999999</v>
      </c>
      <c r="F472" s="73">
        <v>2.7453910000000001</v>
      </c>
      <c r="G472" s="73" t="str">
        <f t="shared" si="21"/>
        <v/>
      </c>
      <c r="H472" s="73" t="str">
        <f t="shared" si="22"/>
        <v/>
      </c>
      <c r="I472" s="73" t="str">
        <f t="shared" si="23"/>
        <v/>
      </c>
    </row>
    <row r="473" spans="1:9" x14ac:dyDescent="0.2">
      <c r="A473" s="73">
        <f ca="1">B473*PriceMod!$F$15</f>
        <v>3.8000000000000003</v>
      </c>
      <c r="B473" s="73">
        <v>19</v>
      </c>
      <c r="C473" s="73">
        <v>1</v>
      </c>
      <c r="D473" s="73">
        <v>1.55E-2</v>
      </c>
      <c r="E473" s="73">
        <v>2.7057639999999998</v>
      </c>
      <c r="F473" s="73">
        <v>2.7851849999999998</v>
      </c>
      <c r="G473" s="73">
        <f t="shared" si="21"/>
        <v>2.7851849999999998</v>
      </c>
      <c r="H473" s="73" t="str">
        <f t="shared" si="22"/>
        <v/>
      </c>
      <c r="I473" s="73" t="str">
        <f t="shared" si="23"/>
        <v/>
      </c>
    </row>
    <row r="474" spans="1:9" x14ac:dyDescent="0.2">
      <c r="A474" s="73">
        <f ca="1">B474*PriceMod!$F$15</f>
        <v>3.8000000000000003</v>
      </c>
      <c r="B474" s="73">
        <v>19</v>
      </c>
      <c r="C474" s="73">
        <v>0</v>
      </c>
      <c r="D474" s="73">
        <v>1.5E-3</v>
      </c>
      <c r="E474" s="73">
        <v>2.718283</v>
      </c>
      <c r="F474" s="73">
        <v>2.8451499999999998</v>
      </c>
      <c r="G474" s="73" t="str">
        <f t="shared" si="21"/>
        <v/>
      </c>
      <c r="H474" s="73">
        <f t="shared" si="22"/>
        <v>2.8451499999999998</v>
      </c>
      <c r="I474" s="73" t="str">
        <f t="shared" si="23"/>
        <v/>
      </c>
    </row>
    <row r="475" spans="1:9" x14ac:dyDescent="0.2">
      <c r="A475" s="73">
        <f ca="1">B475*PriceMod!$F$15</f>
        <v>3.8000000000000003</v>
      </c>
      <c r="B475" s="73">
        <v>19</v>
      </c>
      <c r="C475" s="73">
        <v>0</v>
      </c>
      <c r="D475" s="73">
        <v>4.1000000000000002E-2</v>
      </c>
      <c r="E475" s="73">
        <v>2.8227069999999999</v>
      </c>
      <c r="F475" s="73">
        <v>2.8881899999999998</v>
      </c>
      <c r="G475" s="73" t="str">
        <f t="shared" si="21"/>
        <v/>
      </c>
      <c r="H475" s="73">
        <f t="shared" si="22"/>
        <v>2.8881899999999998</v>
      </c>
      <c r="I475" s="73" t="str">
        <f t="shared" si="23"/>
        <v/>
      </c>
    </row>
    <row r="476" spans="1:9" x14ac:dyDescent="0.2">
      <c r="A476" s="73">
        <f ca="1">B476*PriceMod!$F$15</f>
        <v>3.8000000000000003</v>
      </c>
      <c r="B476" s="73">
        <v>19</v>
      </c>
      <c r="C476" s="73">
        <v>0</v>
      </c>
      <c r="D476" s="73">
        <v>5.0000000000000001E-4</v>
      </c>
      <c r="E476" s="73">
        <v>2.8351920000000002</v>
      </c>
      <c r="F476" s="73">
        <v>2.956242</v>
      </c>
      <c r="G476" s="73" t="str">
        <f t="shared" si="21"/>
        <v/>
      </c>
      <c r="H476" s="73">
        <f t="shared" si="22"/>
        <v>2.956242</v>
      </c>
      <c r="I476" s="73" t="str">
        <f t="shared" si="23"/>
        <v/>
      </c>
    </row>
    <row r="477" spans="1:9" x14ac:dyDescent="0.2">
      <c r="A477" s="73">
        <f ca="1">B477*PriceMod!$F$15</f>
        <v>3.8000000000000003</v>
      </c>
      <c r="B477" s="73">
        <v>19</v>
      </c>
      <c r="C477" s="73">
        <v>1</v>
      </c>
      <c r="D477" s="73">
        <v>5.0000000000000001E-4</v>
      </c>
      <c r="E477" s="73">
        <v>2.8805640000000001</v>
      </c>
      <c r="F477" s="73">
        <v>2.867613</v>
      </c>
      <c r="G477" s="73" t="str">
        <f t="shared" si="21"/>
        <v/>
      </c>
      <c r="H477" s="73" t="str">
        <f t="shared" si="22"/>
        <v/>
      </c>
      <c r="I477" s="73" t="str">
        <f t="shared" si="23"/>
        <v/>
      </c>
    </row>
    <row r="478" spans="1:9" x14ac:dyDescent="0.2">
      <c r="A478" s="73">
        <f ca="1">B478*PriceMod!$F$15</f>
        <v>3.8000000000000003</v>
      </c>
      <c r="B478" s="73">
        <v>19</v>
      </c>
      <c r="C478" s="73">
        <v>0</v>
      </c>
      <c r="D478" s="73">
        <v>0.1095</v>
      </c>
      <c r="E478" s="73">
        <v>2.9465859999999999</v>
      </c>
      <c r="F478" s="73">
        <v>2.9984139999999999</v>
      </c>
      <c r="G478" s="73" t="str">
        <f t="shared" si="21"/>
        <v/>
      </c>
      <c r="H478" s="73">
        <f t="shared" si="22"/>
        <v>2.9984139999999999</v>
      </c>
      <c r="I478" s="73" t="str">
        <f t="shared" si="23"/>
        <v/>
      </c>
    </row>
    <row r="479" spans="1:9" x14ac:dyDescent="0.2">
      <c r="A479" s="73">
        <f ca="1">B479*PriceMod!$F$15</f>
        <v>3.8000000000000003</v>
      </c>
      <c r="B479" s="73">
        <v>19</v>
      </c>
      <c r="C479" s="73">
        <v>0</v>
      </c>
      <c r="D479" s="73">
        <v>1E-3</v>
      </c>
      <c r="E479" s="73">
        <v>2.9364789999999998</v>
      </c>
      <c r="F479" s="73">
        <v>3.0626159999999998</v>
      </c>
      <c r="G479" s="73" t="str">
        <f t="shared" si="21"/>
        <v/>
      </c>
      <c r="H479" s="73">
        <f t="shared" si="22"/>
        <v>3.0626159999999998</v>
      </c>
      <c r="I479" s="73" t="str">
        <f t="shared" si="23"/>
        <v/>
      </c>
    </row>
    <row r="480" spans="1:9" x14ac:dyDescent="0.2">
      <c r="A480" s="73">
        <f ca="1">B480*PriceMod!$F$15</f>
        <v>3.8000000000000003</v>
      </c>
      <c r="B480" s="73">
        <v>19</v>
      </c>
      <c r="C480" s="73">
        <v>0</v>
      </c>
      <c r="D480" s="73">
        <v>1.35E-2</v>
      </c>
      <c r="E480" s="73">
        <v>3.0812919999999999</v>
      </c>
      <c r="F480" s="73">
        <v>3.0703269999999998</v>
      </c>
      <c r="G480" s="73" t="str">
        <f t="shared" si="21"/>
        <v/>
      </c>
      <c r="H480" s="73">
        <f t="shared" si="22"/>
        <v>3.0703269999999998</v>
      </c>
      <c r="I480" s="73" t="str">
        <f t="shared" si="23"/>
        <v/>
      </c>
    </row>
    <row r="481" spans="1:9" x14ac:dyDescent="0.2">
      <c r="A481" s="73">
        <f ca="1">B481*PriceMod!$F$15</f>
        <v>3.8000000000000003</v>
      </c>
      <c r="B481" s="73">
        <v>19</v>
      </c>
      <c r="C481" s="73">
        <v>0</v>
      </c>
      <c r="D481" s="73">
        <v>0.19650000000000001</v>
      </c>
      <c r="E481" s="73">
        <v>3.06915</v>
      </c>
      <c r="F481" s="73">
        <v>3.1122049999999999</v>
      </c>
      <c r="G481" s="73" t="str">
        <f t="shared" si="21"/>
        <v/>
      </c>
      <c r="H481" s="73">
        <f t="shared" si="22"/>
        <v>3.1122049999999999</v>
      </c>
      <c r="I481" s="73" t="str">
        <f t="shared" si="23"/>
        <v/>
      </c>
    </row>
    <row r="482" spans="1:9" x14ac:dyDescent="0.2">
      <c r="A482" s="73">
        <f ca="1">B482*PriceMod!$F$15</f>
        <v>3.8000000000000003</v>
      </c>
      <c r="B482" s="73">
        <v>19</v>
      </c>
      <c r="C482" s="73">
        <v>0</v>
      </c>
      <c r="D482" s="73">
        <v>3.7499999999999999E-2</v>
      </c>
      <c r="E482" s="73">
        <v>3.213597</v>
      </c>
      <c r="F482" s="73">
        <v>3.2016610000000001</v>
      </c>
      <c r="G482" s="73" t="str">
        <f t="shared" si="21"/>
        <v/>
      </c>
      <c r="H482" s="73">
        <f t="shared" si="22"/>
        <v>3.2016610000000001</v>
      </c>
      <c r="I482" s="73" t="str">
        <f t="shared" si="23"/>
        <v/>
      </c>
    </row>
    <row r="483" spans="1:9" x14ac:dyDescent="0.2">
      <c r="A483" s="73">
        <f ca="1">B483*PriceMod!$F$15</f>
        <v>3.8000000000000003</v>
      </c>
      <c r="B483" s="73">
        <v>19</v>
      </c>
      <c r="C483" s="73">
        <v>0</v>
      </c>
      <c r="D483" s="73">
        <v>0.20150000000000001</v>
      </c>
      <c r="E483" s="73">
        <v>3.1959819999999999</v>
      </c>
      <c r="F483" s="73">
        <v>3.23007</v>
      </c>
      <c r="G483" s="73" t="str">
        <f t="shared" si="21"/>
        <v/>
      </c>
      <c r="H483" s="73">
        <f t="shared" si="22"/>
        <v>3.23007</v>
      </c>
      <c r="I483" s="73" t="str">
        <f t="shared" si="23"/>
        <v/>
      </c>
    </row>
    <row r="484" spans="1:9" x14ac:dyDescent="0.2">
      <c r="A484" s="73">
        <f ca="1">B484*PriceMod!$F$15</f>
        <v>3.8000000000000003</v>
      </c>
      <c r="B484" s="73">
        <v>19</v>
      </c>
      <c r="C484" s="73">
        <v>0</v>
      </c>
      <c r="D484" s="73">
        <v>7.7499999999999999E-2</v>
      </c>
      <c r="E484" s="73">
        <v>3.3406639999999999</v>
      </c>
      <c r="F484" s="73">
        <v>3.323194</v>
      </c>
      <c r="G484" s="73" t="str">
        <f t="shared" si="21"/>
        <v/>
      </c>
      <c r="H484" s="73">
        <f t="shared" si="22"/>
        <v>3.323194</v>
      </c>
      <c r="I484" s="73" t="str">
        <f t="shared" si="23"/>
        <v/>
      </c>
    </row>
    <row r="485" spans="1:9" x14ac:dyDescent="0.2">
      <c r="A485" s="73">
        <f ca="1">B485*PriceMod!$F$15</f>
        <v>3.8000000000000003</v>
      </c>
      <c r="B485" s="73">
        <v>19</v>
      </c>
      <c r="C485" s="73">
        <v>0</v>
      </c>
      <c r="D485" s="73">
        <v>0.1305</v>
      </c>
      <c r="E485" s="73">
        <v>3.3271199999999999</v>
      </c>
      <c r="F485" s="73">
        <v>3.3539430000000001</v>
      </c>
      <c r="G485" s="73" t="str">
        <f t="shared" si="21"/>
        <v/>
      </c>
      <c r="H485" s="73">
        <f t="shared" si="22"/>
        <v>3.3539430000000001</v>
      </c>
      <c r="I485" s="73" t="str">
        <f t="shared" si="23"/>
        <v/>
      </c>
    </row>
    <row r="486" spans="1:9" x14ac:dyDescent="0.2">
      <c r="A486" s="73">
        <f ca="1">B486*PriceMod!$F$15</f>
        <v>3.8000000000000003</v>
      </c>
      <c r="B486" s="73">
        <v>19</v>
      </c>
      <c r="C486" s="73">
        <v>0</v>
      </c>
      <c r="D486" s="73">
        <v>7.4499999999999997E-2</v>
      </c>
      <c r="E486" s="73">
        <v>3.4759769999999999</v>
      </c>
      <c r="F486" s="73">
        <v>3.4480490000000001</v>
      </c>
      <c r="G486" s="73" t="str">
        <f t="shared" si="21"/>
        <v/>
      </c>
      <c r="H486" s="73">
        <f t="shared" si="22"/>
        <v>3.4480490000000001</v>
      </c>
      <c r="I486" s="73" t="str">
        <f t="shared" si="23"/>
        <v/>
      </c>
    </row>
    <row r="487" spans="1:9" x14ac:dyDescent="0.2">
      <c r="A487" s="73">
        <f ca="1">B487*PriceMod!$F$15</f>
        <v>3.8000000000000003</v>
      </c>
      <c r="B487" s="73">
        <v>19</v>
      </c>
      <c r="C487" s="73">
        <v>0</v>
      </c>
      <c r="D487" s="73">
        <v>4.2999999999999997E-2</v>
      </c>
      <c r="E487" s="73">
        <v>3.4666649999999999</v>
      </c>
      <c r="F487" s="73">
        <v>3.4887890000000001</v>
      </c>
      <c r="G487" s="73" t="str">
        <f t="shared" si="21"/>
        <v/>
      </c>
      <c r="H487" s="73">
        <f t="shared" si="22"/>
        <v>3.4887890000000001</v>
      </c>
      <c r="I487" s="73" t="str">
        <f t="shared" si="23"/>
        <v/>
      </c>
    </row>
    <row r="488" spans="1:9" x14ac:dyDescent="0.2">
      <c r="A488" s="73">
        <f ca="1">B488*PriceMod!$F$15</f>
        <v>3.8000000000000003</v>
      </c>
      <c r="B488" s="73">
        <v>19</v>
      </c>
      <c r="C488" s="73">
        <v>-2</v>
      </c>
      <c r="D488" s="73">
        <v>3.1E-2</v>
      </c>
      <c r="E488" s="73">
        <v>3.6227369999999999</v>
      </c>
      <c r="F488" s="73">
        <v>3.5870150000000001</v>
      </c>
      <c r="G488" s="73" t="str">
        <f t="shared" si="21"/>
        <v/>
      </c>
      <c r="H488" s="73" t="str">
        <f t="shared" si="22"/>
        <v/>
      </c>
      <c r="I488" s="73">
        <f t="shared" si="23"/>
        <v>3.5870150000000001</v>
      </c>
    </row>
    <row r="489" spans="1:9" x14ac:dyDescent="0.2">
      <c r="A489" s="73">
        <f ca="1">B489*PriceMod!$F$15</f>
        <v>3.8000000000000003</v>
      </c>
      <c r="B489" s="73">
        <v>19</v>
      </c>
      <c r="C489" s="73">
        <v>-2</v>
      </c>
      <c r="D489" s="73">
        <v>8.9999999999999993E-3</v>
      </c>
      <c r="E489" s="73">
        <v>3.6145260000000001</v>
      </c>
      <c r="F489" s="73">
        <v>3.634611</v>
      </c>
      <c r="G489" s="73" t="str">
        <f t="shared" si="21"/>
        <v/>
      </c>
      <c r="H489" s="73" t="str">
        <f t="shared" si="22"/>
        <v/>
      </c>
      <c r="I489" s="73">
        <f t="shared" si="23"/>
        <v>3.634611</v>
      </c>
    </row>
    <row r="490" spans="1:9" x14ac:dyDescent="0.2">
      <c r="A490" s="73">
        <f ca="1">B490*PriceMod!$F$15</f>
        <v>3.8000000000000003</v>
      </c>
      <c r="B490" s="73">
        <v>19</v>
      </c>
      <c r="C490" s="73">
        <v>-2</v>
      </c>
      <c r="D490" s="73">
        <v>1.15E-2</v>
      </c>
      <c r="E490" s="73">
        <v>3.7673420000000002</v>
      </c>
      <c r="F490" s="73">
        <v>3.7242459999999999</v>
      </c>
      <c r="G490" s="73" t="str">
        <f t="shared" si="21"/>
        <v/>
      </c>
      <c r="H490" s="73" t="str">
        <f t="shared" si="22"/>
        <v/>
      </c>
      <c r="I490" s="73">
        <f t="shared" si="23"/>
        <v>3.7242459999999999</v>
      </c>
    </row>
    <row r="491" spans="1:9" x14ac:dyDescent="0.2">
      <c r="A491" s="73">
        <f ca="1">B491*PriceMod!$F$15</f>
        <v>3.8000000000000003</v>
      </c>
      <c r="B491" s="73">
        <v>19</v>
      </c>
      <c r="C491" s="73">
        <v>-2</v>
      </c>
      <c r="D491" s="73">
        <v>5.0000000000000001E-4</v>
      </c>
      <c r="E491" s="73">
        <v>3.735363</v>
      </c>
      <c r="F491" s="73">
        <v>3.7398319999999998</v>
      </c>
      <c r="G491" s="73" t="str">
        <f t="shared" si="21"/>
        <v/>
      </c>
      <c r="H491" s="73" t="str">
        <f t="shared" si="22"/>
        <v/>
      </c>
      <c r="I491" s="73">
        <f t="shared" si="23"/>
        <v>3.7398319999999998</v>
      </c>
    </row>
    <row r="492" spans="1:9" x14ac:dyDescent="0.2">
      <c r="A492" s="73">
        <f ca="1">B492*PriceMod!$F$15</f>
        <v>3.8000000000000003</v>
      </c>
      <c r="B492" s="73">
        <v>19</v>
      </c>
      <c r="C492" s="73">
        <v>-2</v>
      </c>
      <c r="D492" s="73">
        <v>5.0000000000000001E-4</v>
      </c>
      <c r="E492" s="73">
        <v>3.907546</v>
      </c>
      <c r="F492" s="73">
        <v>3.854517</v>
      </c>
      <c r="G492" s="73" t="str">
        <f t="shared" si="21"/>
        <v/>
      </c>
      <c r="H492" s="73" t="str">
        <f t="shared" si="22"/>
        <v/>
      </c>
      <c r="I492" s="73">
        <f t="shared" si="23"/>
        <v>3.854517</v>
      </c>
    </row>
    <row r="493" spans="1:9" x14ac:dyDescent="0.2">
      <c r="A493" s="73">
        <f ca="1">B493*PriceMod!$F$15</f>
        <v>4</v>
      </c>
      <c r="B493" s="73">
        <v>20</v>
      </c>
      <c r="C493" s="73">
        <v>0</v>
      </c>
      <c r="D493" s="73">
        <v>5.0000000000000001E-4</v>
      </c>
      <c r="E493" s="73">
        <v>2.3768609999999999</v>
      </c>
      <c r="F493" s="73">
        <v>2.506907</v>
      </c>
      <c r="G493" s="73" t="str">
        <f t="shared" si="21"/>
        <v/>
      </c>
      <c r="H493" s="73">
        <f t="shared" si="22"/>
        <v>2.506907</v>
      </c>
      <c r="I493" s="73" t="str">
        <f t="shared" si="23"/>
        <v/>
      </c>
    </row>
    <row r="494" spans="1:9" x14ac:dyDescent="0.2">
      <c r="A494" s="73">
        <f ca="1">B494*PriceMod!$F$15</f>
        <v>4</v>
      </c>
      <c r="B494" s="73">
        <v>20</v>
      </c>
      <c r="C494" s="73">
        <v>0</v>
      </c>
      <c r="D494" s="73">
        <v>2E-3</v>
      </c>
      <c r="E494" s="73">
        <v>2.6212580000000001</v>
      </c>
      <c r="F494" s="73">
        <v>2.700917</v>
      </c>
      <c r="G494" s="73" t="str">
        <f t="shared" si="21"/>
        <v/>
      </c>
      <c r="H494" s="73">
        <f t="shared" si="22"/>
        <v>2.700917</v>
      </c>
      <c r="I494" s="73" t="str">
        <f t="shared" si="23"/>
        <v/>
      </c>
    </row>
    <row r="495" spans="1:9" x14ac:dyDescent="0.2">
      <c r="A495" s="73">
        <f ca="1">B495*PriceMod!$F$15</f>
        <v>4</v>
      </c>
      <c r="B495" s="73">
        <v>20</v>
      </c>
      <c r="C495" s="73">
        <v>0</v>
      </c>
      <c r="D495" s="73">
        <v>1E-3</v>
      </c>
      <c r="E495" s="73">
        <v>2.6311689999999999</v>
      </c>
      <c r="F495" s="73">
        <v>2.7453910000000001</v>
      </c>
      <c r="G495" s="73" t="str">
        <f t="shared" si="21"/>
        <v/>
      </c>
      <c r="H495" s="73">
        <f t="shared" si="22"/>
        <v>2.7453910000000001</v>
      </c>
      <c r="I495" s="73" t="str">
        <f t="shared" si="23"/>
        <v/>
      </c>
    </row>
    <row r="496" spans="1:9" x14ac:dyDescent="0.2">
      <c r="A496" s="73">
        <f ca="1">B496*PriceMod!$F$15</f>
        <v>4</v>
      </c>
      <c r="B496" s="73">
        <v>20</v>
      </c>
      <c r="C496" s="73">
        <v>0</v>
      </c>
      <c r="D496" s="73">
        <v>1.55E-2</v>
      </c>
      <c r="E496" s="73">
        <v>2.7057639999999998</v>
      </c>
      <c r="F496" s="73">
        <v>2.7851849999999998</v>
      </c>
      <c r="G496" s="73" t="str">
        <f t="shared" si="21"/>
        <v/>
      </c>
      <c r="H496" s="73">
        <f t="shared" si="22"/>
        <v>2.7851849999999998</v>
      </c>
      <c r="I496" s="73" t="str">
        <f t="shared" si="23"/>
        <v/>
      </c>
    </row>
    <row r="497" spans="1:9" x14ac:dyDescent="0.2">
      <c r="A497" s="73">
        <f ca="1">B497*PriceMod!$F$15</f>
        <v>4</v>
      </c>
      <c r="B497" s="73">
        <v>20</v>
      </c>
      <c r="C497" s="73">
        <v>0</v>
      </c>
      <c r="D497" s="73">
        <v>1.5E-3</v>
      </c>
      <c r="E497" s="73">
        <v>2.718283</v>
      </c>
      <c r="F497" s="73">
        <v>2.8451499999999998</v>
      </c>
      <c r="G497" s="73" t="str">
        <f t="shared" si="21"/>
        <v/>
      </c>
      <c r="H497" s="73">
        <f t="shared" si="22"/>
        <v>2.8451499999999998</v>
      </c>
      <c r="I497" s="73" t="str">
        <f t="shared" si="23"/>
        <v/>
      </c>
    </row>
    <row r="498" spans="1:9" x14ac:dyDescent="0.2">
      <c r="A498" s="73">
        <f ca="1">B498*PriceMod!$F$15</f>
        <v>4</v>
      </c>
      <c r="B498" s="73">
        <v>20</v>
      </c>
      <c r="C498" s="73">
        <v>0</v>
      </c>
      <c r="D498" s="73">
        <v>4.1000000000000002E-2</v>
      </c>
      <c r="E498" s="73">
        <v>2.8227069999999999</v>
      </c>
      <c r="F498" s="73">
        <v>2.8881899999999998</v>
      </c>
      <c r="G498" s="73" t="str">
        <f t="shared" si="21"/>
        <v/>
      </c>
      <c r="H498" s="73">
        <f t="shared" si="22"/>
        <v>2.8881899999999998</v>
      </c>
      <c r="I498" s="73" t="str">
        <f t="shared" si="23"/>
        <v/>
      </c>
    </row>
    <row r="499" spans="1:9" x14ac:dyDescent="0.2">
      <c r="A499" s="73">
        <f ca="1">B499*PriceMod!$F$15</f>
        <v>4</v>
      </c>
      <c r="B499" s="73">
        <v>20</v>
      </c>
      <c r="C499" s="73">
        <v>0</v>
      </c>
      <c r="D499" s="73">
        <v>5.0000000000000001E-4</v>
      </c>
      <c r="E499" s="73">
        <v>2.8351920000000002</v>
      </c>
      <c r="F499" s="73">
        <v>2.956242</v>
      </c>
      <c r="G499" s="73" t="str">
        <f t="shared" si="21"/>
        <v/>
      </c>
      <c r="H499" s="73">
        <f t="shared" si="22"/>
        <v>2.956242</v>
      </c>
      <c r="I499" s="73" t="str">
        <f t="shared" si="23"/>
        <v/>
      </c>
    </row>
    <row r="500" spans="1:9" x14ac:dyDescent="0.2">
      <c r="A500" s="73">
        <f ca="1">B500*PriceMod!$F$15</f>
        <v>4</v>
      </c>
      <c r="B500" s="73">
        <v>20</v>
      </c>
      <c r="C500" s="73">
        <v>0</v>
      </c>
      <c r="D500" s="73">
        <v>5.0000000000000001E-4</v>
      </c>
      <c r="E500" s="73">
        <v>2.8805640000000001</v>
      </c>
      <c r="F500" s="73">
        <v>2.867613</v>
      </c>
      <c r="G500" s="73" t="str">
        <f t="shared" si="21"/>
        <v/>
      </c>
      <c r="H500" s="73">
        <f t="shared" si="22"/>
        <v>2.867613</v>
      </c>
      <c r="I500" s="73" t="str">
        <f t="shared" si="23"/>
        <v/>
      </c>
    </row>
    <row r="501" spans="1:9" x14ac:dyDescent="0.2">
      <c r="A501" s="73">
        <f ca="1">B501*PriceMod!$F$15</f>
        <v>4</v>
      </c>
      <c r="B501" s="73">
        <v>20</v>
      </c>
      <c r="C501" s="73">
        <v>0</v>
      </c>
      <c r="D501" s="73">
        <v>0.1095</v>
      </c>
      <c r="E501" s="73">
        <v>2.9465859999999999</v>
      </c>
      <c r="F501" s="73">
        <v>2.9984139999999999</v>
      </c>
      <c r="G501" s="73" t="str">
        <f t="shared" si="21"/>
        <v/>
      </c>
      <c r="H501" s="73">
        <f t="shared" si="22"/>
        <v>2.9984139999999999</v>
      </c>
      <c r="I501" s="73" t="str">
        <f t="shared" si="23"/>
        <v/>
      </c>
    </row>
    <row r="502" spans="1:9" x14ac:dyDescent="0.2">
      <c r="A502" s="73">
        <f ca="1">B502*PriceMod!$F$15</f>
        <v>4</v>
      </c>
      <c r="B502" s="73">
        <v>20</v>
      </c>
      <c r="C502" s="73">
        <v>0</v>
      </c>
      <c r="D502" s="73">
        <v>1E-3</v>
      </c>
      <c r="E502" s="73">
        <v>2.9364789999999998</v>
      </c>
      <c r="F502" s="73">
        <v>3.0626159999999998</v>
      </c>
      <c r="G502" s="73" t="str">
        <f t="shared" si="21"/>
        <v/>
      </c>
      <c r="H502" s="73">
        <f t="shared" si="22"/>
        <v>3.0626159999999998</v>
      </c>
      <c r="I502" s="73" t="str">
        <f t="shared" si="23"/>
        <v/>
      </c>
    </row>
    <row r="503" spans="1:9" x14ac:dyDescent="0.2">
      <c r="A503" s="73">
        <f ca="1">B503*PriceMod!$F$15</f>
        <v>4</v>
      </c>
      <c r="B503" s="73">
        <v>20</v>
      </c>
      <c r="C503" s="73">
        <v>0</v>
      </c>
      <c r="D503" s="73">
        <v>1.35E-2</v>
      </c>
      <c r="E503" s="73">
        <v>3.0812919999999999</v>
      </c>
      <c r="F503" s="73">
        <v>3.0703269999999998</v>
      </c>
      <c r="G503" s="73" t="str">
        <f t="shared" si="21"/>
        <v/>
      </c>
      <c r="H503" s="73">
        <f t="shared" si="22"/>
        <v>3.0703269999999998</v>
      </c>
      <c r="I503" s="73" t="str">
        <f t="shared" si="23"/>
        <v/>
      </c>
    </row>
    <row r="504" spans="1:9" x14ac:dyDescent="0.2">
      <c r="A504" s="73">
        <f ca="1">B504*PriceMod!$F$15</f>
        <v>4</v>
      </c>
      <c r="B504" s="73">
        <v>20</v>
      </c>
      <c r="C504" s="73">
        <v>0</v>
      </c>
      <c r="D504" s="73">
        <v>0.19650000000000001</v>
      </c>
      <c r="E504" s="73">
        <v>3.06915</v>
      </c>
      <c r="F504" s="73">
        <v>3.1122049999999999</v>
      </c>
      <c r="G504" s="73" t="str">
        <f t="shared" si="21"/>
        <v/>
      </c>
      <c r="H504" s="73">
        <f t="shared" si="22"/>
        <v>3.1122049999999999</v>
      </c>
      <c r="I504" s="73" t="str">
        <f t="shared" si="23"/>
        <v/>
      </c>
    </row>
    <row r="505" spans="1:9" x14ac:dyDescent="0.2">
      <c r="A505" s="73">
        <f ca="1">B505*PriceMod!$F$15</f>
        <v>4</v>
      </c>
      <c r="B505" s="73">
        <v>20</v>
      </c>
      <c r="C505" s="73">
        <v>0</v>
      </c>
      <c r="D505" s="73">
        <v>3.7499999999999999E-2</v>
      </c>
      <c r="E505" s="73">
        <v>3.213597</v>
      </c>
      <c r="F505" s="73">
        <v>3.2016610000000001</v>
      </c>
      <c r="G505" s="73" t="str">
        <f t="shared" si="21"/>
        <v/>
      </c>
      <c r="H505" s="73">
        <f t="shared" si="22"/>
        <v>3.2016610000000001</v>
      </c>
      <c r="I505" s="73" t="str">
        <f t="shared" si="23"/>
        <v/>
      </c>
    </row>
    <row r="506" spans="1:9" x14ac:dyDescent="0.2">
      <c r="A506" s="73">
        <f ca="1">B506*PriceMod!$F$15</f>
        <v>4</v>
      </c>
      <c r="B506" s="73">
        <v>20</v>
      </c>
      <c r="C506" s="73">
        <v>0</v>
      </c>
      <c r="D506" s="73">
        <v>0.20150000000000001</v>
      </c>
      <c r="E506" s="73">
        <v>3.1959819999999999</v>
      </c>
      <c r="F506" s="73">
        <v>3.23007</v>
      </c>
      <c r="G506" s="73" t="str">
        <f t="shared" si="21"/>
        <v/>
      </c>
      <c r="H506" s="73">
        <f t="shared" si="22"/>
        <v>3.23007</v>
      </c>
      <c r="I506" s="73" t="str">
        <f t="shared" si="23"/>
        <v/>
      </c>
    </row>
    <row r="507" spans="1:9" x14ac:dyDescent="0.2">
      <c r="A507" s="73">
        <f ca="1">B507*PriceMod!$F$15</f>
        <v>4</v>
      </c>
      <c r="B507" s="73">
        <v>20</v>
      </c>
      <c r="C507" s="73">
        <v>0</v>
      </c>
      <c r="D507" s="73">
        <v>7.7499999999999999E-2</v>
      </c>
      <c r="E507" s="73">
        <v>3.3406639999999999</v>
      </c>
      <c r="F507" s="73">
        <v>3.323194</v>
      </c>
      <c r="G507" s="73" t="str">
        <f t="shared" si="21"/>
        <v/>
      </c>
      <c r="H507" s="73">
        <f t="shared" si="22"/>
        <v>3.323194</v>
      </c>
      <c r="I507" s="73" t="str">
        <f t="shared" si="23"/>
        <v/>
      </c>
    </row>
    <row r="508" spans="1:9" x14ac:dyDescent="0.2">
      <c r="A508" s="73">
        <f ca="1">B508*PriceMod!$F$15</f>
        <v>4</v>
      </c>
      <c r="B508" s="73">
        <v>20</v>
      </c>
      <c r="C508" s="73">
        <v>0</v>
      </c>
      <c r="D508" s="73">
        <v>0.1305</v>
      </c>
      <c r="E508" s="73">
        <v>3.3271199999999999</v>
      </c>
      <c r="F508" s="73">
        <v>3.3539430000000001</v>
      </c>
      <c r="G508" s="73" t="str">
        <f t="shared" si="21"/>
        <v/>
      </c>
      <c r="H508" s="73">
        <f t="shared" si="22"/>
        <v>3.3539430000000001</v>
      </c>
      <c r="I508" s="73" t="str">
        <f t="shared" si="23"/>
        <v/>
      </c>
    </row>
    <row r="509" spans="1:9" x14ac:dyDescent="0.2">
      <c r="A509" s="73">
        <f ca="1">B509*PriceMod!$F$15</f>
        <v>4</v>
      </c>
      <c r="B509" s="73">
        <v>20</v>
      </c>
      <c r="C509" s="73">
        <v>0</v>
      </c>
      <c r="D509" s="73">
        <v>7.4499999999999997E-2</v>
      </c>
      <c r="E509" s="73">
        <v>3.4759769999999999</v>
      </c>
      <c r="F509" s="73">
        <v>3.4480490000000001</v>
      </c>
      <c r="G509" s="73" t="str">
        <f t="shared" si="21"/>
        <v/>
      </c>
      <c r="H509" s="73">
        <f t="shared" si="22"/>
        <v>3.4480490000000001</v>
      </c>
      <c r="I509" s="73" t="str">
        <f t="shared" si="23"/>
        <v/>
      </c>
    </row>
    <row r="510" spans="1:9" x14ac:dyDescent="0.2">
      <c r="A510" s="73">
        <f ca="1">B510*PriceMod!$F$15</f>
        <v>4</v>
      </c>
      <c r="B510" s="73">
        <v>20</v>
      </c>
      <c r="C510" s="73">
        <v>0</v>
      </c>
      <c r="D510" s="73">
        <v>4.2999999999999997E-2</v>
      </c>
      <c r="E510" s="73">
        <v>3.4666649999999999</v>
      </c>
      <c r="F510" s="73">
        <v>3.4887890000000001</v>
      </c>
      <c r="G510" s="73" t="str">
        <f t="shared" si="21"/>
        <v/>
      </c>
      <c r="H510" s="73">
        <f t="shared" si="22"/>
        <v>3.4887890000000001</v>
      </c>
      <c r="I510" s="73" t="str">
        <f t="shared" si="23"/>
        <v/>
      </c>
    </row>
    <row r="511" spans="1:9" x14ac:dyDescent="0.2">
      <c r="A511" s="73">
        <f ca="1">B511*PriceMod!$F$15</f>
        <v>4</v>
      </c>
      <c r="B511" s="73">
        <v>20</v>
      </c>
      <c r="C511" s="73">
        <v>-2</v>
      </c>
      <c r="D511" s="73">
        <v>3.1E-2</v>
      </c>
      <c r="E511" s="73">
        <v>3.6227369999999999</v>
      </c>
      <c r="F511" s="73">
        <v>3.5870150000000001</v>
      </c>
      <c r="G511" s="73" t="str">
        <f t="shared" si="21"/>
        <v/>
      </c>
      <c r="H511" s="73" t="str">
        <f t="shared" si="22"/>
        <v/>
      </c>
      <c r="I511" s="73">
        <f t="shared" si="23"/>
        <v>3.5870150000000001</v>
      </c>
    </row>
    <row r="512" spans="1:9" x14ac:dyDescent="0.2">
      <c r="A512" s="73">
        <f ca="1">B512*PriceMod!$F$15</f>
        <v>4</v>
      </c>
      <c r="B512" s="73">
        <v>20</v>
      </c>
      <c r="C512" s="73">
        <v>-2</v>
      </c>
      <c r="D512" s="73">
        <v>8.9999999999999993E-3</v>
      </c>
      <c r="E512" s="73">
        <v>3.6145260000000001</v>
      </c>
      <c r="F512" s="73">
        <v>3.634611</v>
      </c>
      <c r="G512" s="73" t="str">
        <f t="shared" si="21"/>
        <v/>
      </c>
      <c r="H512" s="73" t="str">
        <f t="shared" si="22"/>
        <v/>
      </c>
      <c r="I512" s="73">
        <f t="shared" si="23"/>
        <v>3.634611</v>
      </c>
    </row>
    <row r="513" spans="1:9" x14ac:dyDescent="0.2">
      <c r="A513" s="73">
        <f ca="1">B513*PriceMod!$F$15</f>
        <v>4</v>
      </c>
      <c r="B513" s="73">
        <v>20</v>
      </c>
      <c r="C513" s="73">
        <v>-2</v>
      </c>
      <c r="D513" s="73">
        <v>1.15E-2</v>
      </c>
      <c r="E513" s="73">
        <v>3.7673420000000002</v>
      </c>
      <c r="F513" s="73">
        <v>3.7242459999999999</v>
      </c>
      <c r="G513" s="73" t="str">
        <f t="shared" si="21"/>
        <v/>
      </c>
      <c r="H513" s="73" t="str">
        <f t="shared" si="22"/>
        <v/>
      </c>
      <c r="I513" s="73">
        <f t="shared" si="23"/>
        <v>3.7242459999999999</v>
      </c>
    </row>
    <row r="514" spans="1:9" x14ac:dyDescent="0.2">
      <c r="A514" s="73">
        <f ca="1">B514*PriceMod!$F$15</f>
        <v>4</v>
      </c>
      <c r="B514" s="73">
        <v>20</v>
      </c>
      <c r="C514" s="73">
        <v>-2</v>
      </c>
      <c r="D514" s="73">
        <v>5.0000000000000001E-4</v>
      </c>
      <c r="E514" s="73">
        <v>3.735363</v>
      </c>
      <c r="F514" s="73">
        <v>3.7398319999999998</v>
      </c>
      <c r="G514" s="73" t="str">
        <f t="shared" si="21"/>
        <v/>
      </c>
      <c r="H514" s="73" t="str">
        <f t="shared" si="22"/>
        <v/>
      </c>
      <c r="I514" s="73">
        <f t="shared" si="23"/>
        <v>3.7398319999999998</v>
      </c>
    </row>
    <row r="515" spans="1:9" x14ac:dyDescent="0.2">
      <c r="A515" s="73">
        <f ca="1">B515*PriceMod!$F$15</f>
        <v>4</v>
      </c>
      <c r="B515" s="73">
        <v>20</v>
      </c>
      <c r="C515" s="73">
        <v>-2</v>
      </c>
      <c r="D515" s="73">
        <v>5.0000000000000001E-4</v>
      </c>
      <c r="E515" s="73">
        <v>3.907546</v>
      </c>
      <c r="F515" s="73">
        <v>3.854517</v>
      </c>
      <c r="G515" s="73" t="str">
        <f t="shared" si="21"/>
        <v/>
      </c>
      <c r="H515" s="73" t="str">
        <f t="shared" si="22"/>
        <v/>
      </c>
      <c r="I515" s="73">
        <f t="shared" si="23"/>
        <v>3.854517</v>
      </c>
    </row>
    <row r="516" spans="1:9" x14ac:dyDescent="0.2">
      <c r="A516" s="73">
        <f ca="1">B516*PriceMod!$F$15</f>
        <v>0</v>
      </c>
      <c r="B516" s="73"/>
      <c r="C516" s="73"/>
      <c r="D516" s="73"/>
      <c r="E516" s="73"/>
      <c r="F516" s="73"/>
      <c r="G516" s="73"/>
      <c r="H516" s="73"/>
      <c r="I516" s="73"/>
    </row>
    <row r="517" spans="1:9" x14ac:dyDescent="0.2">
      <c r="A517" s="73">
        <f ca="1">B517*PriceMod!$F$15</f>
        <v>0</v>
      </c>
      <c r="B517" s="73"/>
      <c r="C517" s="73"/>
      <c r="D517" s="73"/>
      <c r="E517" s="73"/>
      <c r="F517" s="73"/>
      <c r="G517" s="73"/>
      <c r="H517" s="73"/>
      <c r="I517" s="73"/>
    </row>
    <row r="518" spans="1:9" x14ac:dyDescent="0.2">
      <c r="A518" s="73">
        <f ca="1">B518*PriceMod!$F$15</f>
        <v>0</v>
      </c>
      <c r="B518" s="73"/>
      <c r="C518" s="73"/>
      <c r="D518" s="73"/>
      <c r="E518" s="73"/>
      <c r="F518" s="73"/>
      <c r="G518" s="73"/>
      <c r="H518" s="73"/>
      <c r="I518" s="73"/>
    </row>
    <row r="519" spans="1:9" x14ac:dyDescent="0.2">
      <c r="A519" s="73">
        <f ca="1">B519*PriceMod!$F$15</f>
        <v>0</v>
      </c>
      <c r="B519" s="73"/>
      <c r="C519" s="73"/>
      <c r="D519" s="73"/>
      <c r="E519" s="73"/>
      <c r="F519" s="73"/>
      <c r="G519" s="73"/>
      <c r="H519" s="73"/>
      <c r="I519" s="73"/>
    </row>
    <row r="520" spans="1:9" x14ac:dyDescent="0.2">
      <c r="A520" s="73">
        <f ca="1">B520*PriceMod!$F$15</f>
        <v>0</v>
      </c>
      <c r="B520" s="73"/>
      <c r="C520" s="73"/>
      <c r="D520" s="73"/>
      <c r="E520" s="73"/>
      <c r="F520" s="73"/>
      <c r="G520" s="73"/>
      <c r="H520" s="73"/>
      <c r="I520" s="73"/>
    </row>
    <row r="521" spans="1:9" x14ac:dyDescent="0.2">
      <c r="A521" s="73">
        <f ca="1">B521*PriceMod!$F$15</f>
        <v>0</v>
      </c>
      <c r="B521" s="73"/>
      <c r="C521" s="73"/>
      <c r="D521" s="73"/>
      <c r="E521" s="73"/>
      <c r="F521" s="73"/>
      <c r="G521" s="73"/>
      <c r="H521" s="73"/>
      <c r="I521" s="73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 macro="[0]!Macro3">
                <anchor moveWithCells="1" sizeWithCells="1">
                  <from>
                    <xdr:col>1</xdr:col>
                    <xdr:colOff>171450</xdr:colOff>
                    <xdr:row>1</xdr:row>
                    <xdr:rowOff>133350</xdr:rowOff>
                  </from>
                  <to>
                    <xdr:col>6</xdr:col>
                    <xdr:colOff>381000</xdr:colOff>
                    <xdr:row>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2" zoomScale="75" workbookViewId="0">
      <selection activeCell="J13" sqref="J13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 ca="1">PriceCurveDate</f>
        <v>36648</v>
      </c>
      <c r="D8" s="35">
        <f ca="1">PriceCurveDate</f>
        <v>36648</v>
      </c>
      <c r="E8" s="35">
        <f ca="1">PriceCurveDate</f>
        <v>36648</v>
      </c>
      <c r="F8" s="35">
        <f ca="1">PriceCurveDate</f>
        <v>36648</v>
      </c>
      <c r="G8" s="35">
        <f ca="1">PriceCurveDate</f>
        <v>36648</v>
      </c>
      <c r="H8" s="35">
        <f>J8</f>
        <v>35888</v>
      </c>
      <c r="I8" s="35">
        <f>J8</f>
        <v>35888</v>
      </c>
      <c r="J8" s="35">
        <v>35888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 ca="1">INDEX(K7:K414,MATCH(PriceCurveDate,L7:L414,1)+1)</f>
        <v>36678</v>
      </c>
      <c r="D9" s="38">
        <f t="shared" ref="D9:J9" ca="1" si="0">Prompt</f>
        <v>36678</v>
      </c>
      <c r="E9" s="38">
        <f t="shared" ca="1" si="0"/>
        <v>36678</v>
      </c>
      <c r="F9" s="38">
        <f t="shared" ca="1" si="0"/>
        <v>36678</v>
      </c>
      <c r="G9" s="38">
        <f t="shared" ca="1" si="0"/>
        <v>36678</v>
      </c>
      <c r="H9" s="38">
        <f ca="1">Prompt</f>
        <v>36678</v>
      </c>
      <c r="I9" s="38">
        <f t="shared" ca="1" si="0"/>
        <v>36678</v>
      </c>
      <c r="J9" s="38">
        <f t="shared" ca="1" si="0"/>
        <v>36678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4" t="str">
        <f ca="1">PriceMod!$C$8</f>
        <v>IF-HEHUB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40">
        <v>36678</v>
      </c>
      <c r="C13">
        <v>3.2170000000000001</v>
      </c>
      <c r="D13">
        <v>0</v>
      </c>
      <c r="E13">
        <v>-0.32299999999999995</v>
      </c>
      <c r="F13">
        <v>-5.5E-2</v>
      </c>
      <c r="G13">
        <v>0.36</v>
      </c>
      <c r="H13">
        <v>0.6</v>
      </c>
      <c r="I13">
        <v>0.5</v>
      </c>
      <c r="J13">
        <v>0.4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x14ac:dyDescent="0.2">
      <c r="B14" s="40">
        <v>36708</v>
      </c>
      <c r="C14">
        <v>3.2349999999999999</v>
      </c>
      <c r="D14">
        <v>5.0000000000000001E-3</v>
      </c>
      <c r="E14">
        <v>-0.317</v>
      </c>
      <c r="F14">
        <v>-5.2499999999999998E-2</v>
      </c>
      <c r="G14">
        <v>0.375</v>
      </c>
      <c r="H14">
        <v>0.6</v>
      </c>
      <c r="I14">
        <v>0.5</v>
      </c>
      <c r="J14">
        <v>0.4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x14ac:dyDescent="0.2">
      <c r="B15" s="40">
        <v>36739</v>
      </c>
      <c r="C15">
        <v>3.2440000000000002</v>
      </c>
      <c r="D15">
        <v>5.0000000000000001E-3</v>
      </c>
      <c r="E15">
        <v>-0.30299999999999999</v>
      </c>
      <c r="F15">
        <v>-5.2499999999999998E-2</v>
      </c>
      <c r="G15">
        <v>0.39500000000000002</v>
      </c>
      <c r="H15">
        <v>0.5</v>
      </c>
      <c r="I15">
        <v>0.45</v>
      </c>
      <c r="J15">
        <v>0.55000000000000004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x14ac:dyDescent="0.2">
      <c r="B16" s="40">
        <v>36770</v>
      </c>
      <c r="C16">
        <v>3.2390000000000003</v>
      </c>
      <c r="D16">
        <v>5.0000000000000001E-3</v>
      </c>
      <c r="E16">
        <v>-0.27</v>
      </c>
      <c r="F16">
        <v>-5.2499999999999998E-2</v>
      </c>
      <c r="G16">
        <v>0.40749999999999997</v>
      </c>
      <c r="H16">
        <v>0.55000000000000004</v>
      </c>
      <c r="I16">
        <v>0.5</v>
      </c>
      <c r="J16">
        <v>0.6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x14ac:dyDescent="0.2">
      <c r="B17" s="40">
        <v>36800</v>
      </c>
      <c r="C17">
        <v>3.2490000000000006</v>
      </c>
      <c r="D17">
        <v>5.0000000000000001E-3</v>
      </c>
      <c r="E17">
        <v>-0.21100000000000002</v>
      </c>
      <c r="F17">
        <v>-5.2499999999999998E-2</v>
      </c>
      <c r="G17">
        <v>0.42</v>
      </c>
      <c r="H17">
        <v>0.55000000000000004</v>
      </c>
      <c r="I17">
        <v>0.5</v>
      </c>
      <c r="J17">
        <v>0.6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x14ac:dyDescent="0.2">
      <c r="B18" s="40">
        <v>36831</v>
      </c>
      <c r="C18">
        <v>3.3369999999999997</v>
      </c>
      <c r="D18">
        <v>5.0000000000000001E-3</v>
      </c>
      <c r="E18">
        <v>-0.185</v>
      </c>
      <c r="F18">
        <v>-5.2499999999999998E-2</v>
      </c>
      <c r="G18">
        <v>0.435</v>
      </c>
      <c r="H18">
        <v>0.6</v>
      </c>
      <c r="I18">
        <v>0.6</v>
      </c>
      <c r="J18">
        <v>0.6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x14ac:dyDescent="0.2">
      <c r="B19" s="40">
        <v>36861</v>
      </c>
      <c r="C19">
        <v>3.427</v>
      </c>
      <c r="D19">
        <v>5.0000000000000001E-3</v>
      </c>
      <c r="E19">
        <v>-0.185</v>
      </c>
      <c r="F19">
        <v>-5.2499999999999998E-2</v>
      </c>
      <c r="G19">
        <v>0.4375</v>
      </c>
      <c r="H19">
        <v>1.5</v>
      </c>
      <c r="I19">
        <v>1.1499999999999999</v>
      </c>
      <c r="J19">
        <v>1.05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x14ac:dyDescent="0.2">
      <c r="B20" s="40">
        <v>36892</v>
      </c>
      <c r="C20">
        <v>3.44</v>
      </c>
      <c r="D20">
        <v>5.0000000000000001E-3</v>
      </c>
      <c r="E20">
        <v>-0.185</v>
      </c>
      <c r="F20">
        <v>-5.2499999999999998E-2</v>
      </c>
      <c r="G20">
        <v>0.44</v>
      </c>
      <c r="H20">
        <v>1.7</v>
      </c>
      <c r="I20">
        <v>1.1499999999999999</v>
      </c>
      <c r="J20">
        <v>1.05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x14ac:dyDescent="0.2">
      <c r="B21" s="40">
        <v>36923</v>
      </c>
      <c r="C21">
        <v>3.27</v>
      </c>
      <c r="D21">
        <v>5.0000000000000001E-3</v>
      </c>
      <c r="E21">
        <v>-0.185</v>
      </c>
      <c r="F21">
        <v>-5.2499999999999998E-2</v>
      </c>
      <c r="G21">
        <v>0.43</v>
      </c>
      <c r="H21">
        <v>1.7</v>
      </c>
      <c r="I21">
        <v>1.1499999999999999</v>
      </c>
      <c r="J21">
        <v>1.05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x14ac:dyDescent="0.2">
      <c r="B22" s="40">
        <v>36951</v>
      </c>
      <c r="C22">
        <v>3.1</v>
      </c>
      <c r="D22">
        <v>5.0000000000000001E-3</v>
      </c>
      <c r="E22">
        <v>-0.185</v>
      </c>
      <c r="F22">
        <v>-5.2499999999999998E-2</v>
      </c>
      <c r="G22">
        <v>0.38250000000000001</v>
      </c>
      <c r="H22">
        <v>0.85</v>
      </c>
      <c r="I22">
        <v>0.65</v>
      </c>
      <c r="J22">
        <v>0.55000000000000004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x14ac:dyDescent="0.2">
      <c r="B23" s="40">
        <v>36982</v>
      </c>
      <c r="C23">
        <v>2.93</v>
      </c>
      <c r="D23">
        <v>5.0000000000000001E-3</v>
      </c>
      <c r="E23">
        <v>-0.21</v>
      </c>
      <c r="F23">
        <v>-5.2499999999999998E-2</v>
      </c>
      <c r="G23">
        <v>0.3</v>
      </c>
      <c r="H23">
        <v>0.6</v>
      </c>
      <c r="I23">
        <v>0.5</v>
      </c>
      <c r="J23">
        <v>0.4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x14ac:dyDescent="0.2">
      <c r="B24" s="40">
        <v>37012</v>
      </c>
      <c r="C24">
        <v>2.8849999999999998</v>
      </c>
      <c r="D24">
        <v>5.0000000000000001E-3</v>
      </c>
      <c r="E24">
        <v>-0.21</v>
      </c>
      <c r="F24">
        <v>-5.2499999999999998E-2</v>
      </c>
      <c r="G24">
        <v>0.26500000000000001</v>
      </c>
      <c r="H24">
        <v>0.5</v>
      </c>
      <c r="I24">
        <v>0.45</v>
      </c>
      <c r="J24">
        <v>0.35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x14ac:dyDescent="0.2">
      <c r="B25" s="40">
        <v>37043</v>
      </c>
      <c r="C25">
        <v>2.883</v>
      </c>
      <c r="D25">
        <v>5.0000000000000001E-3</v>
      </c>
      <c r="E25">
        <v>-0.21</v>
      </c>
      <c r="F25">
        <v>-4.7500000000000001E-2</v>
      </c>
      <c r="G25">
        <v>0.25750000000000001</v>
      </c>
      <c r="H25">
        <v>0.6</v>
      </c>
      <c r="I25">
        <v>0.5</v>
      </c>
      <c r="J25">
        <v>0.4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x14ac:dyDescent="0.2">
      <c r="B26" s="40">
        <v>37073</v>
      </c>
      <c r="C26">
        <v>2.883</v>
      </c>
      <c r="D26">
        <v>5.0000000000000001E-3</v>
      </c>
      <c r="E26">
        <v>-0.21</v>
      </c>
      <c r="F26">
        <v>-4.7500000000000001E-2</v>
      </c>
      <c r="G26">
        <v>0.255</v>
      </c>
      <c r="H26">
        <v>0.6</v>
      </c>
      <c r="I26">
        <v>0.5</v>
      </c>
      <c r="J26">
        <v>0.4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x14ac:dyDescent="0.2">
      <c r="B27" s="40">
        <v>37104</v>
      </c>
      <c r="C27">
        <v>2.883</v>
      </c>
      <c r="D27">
        <v>5.0000000000000001E-3</v>
      </c>
      <c r="E27">
        <v>-0.21</v>
      </c>
      <c r="F27">
        <v>-4.7500000000000001E-2</v>
      </c>
      <c r="G27">
        <v>0.255</v>
      </c>
      <c r="H27">
        <v>0.5</v>
      </c>
      <c r="I27">
        <v>0.45</v>
      </c>
      <c r="J27">
        <v>0.55000000000000004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x14ac:dyDescent="0.2">
      <c r="B28" s="40">
        <v>37135</v>
      </c>
      <c r="C28">
        <v>2.88</v>
      </c>
      <c r="D28">
        <v>5.0000000000000001E-3</v>
      </c>
      <c r="E28">
        <v>-0.21</v>
      </c>
      <c r="F28">
        <v>-5.2499999999999998E-2</v>
      </c>
      <c r="G28">
        <v>0.25750000000000001</v>
      </c>
      <c r="H28">
        <v>0.55000000000000004</v>
      </c>
      <c r="I28">
        <v>0.5</v>
      </c>
      <c r="J28">
        <v>0.6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x14ac:dyDescent="0.2">
      <c r="B29" s="40">
        <v>37165</v>
      </c>
      <c r="C29">
        <v>2.9</v>
      </c>
      <c r="D29">
        <v>5.0000000000000001E-3</v>
      </c>
      <c r="E29">
        <v>-0.21</v>
      </c>
      <c r="F29">
        <v>-5.2499999999999998E-2</v>
      </c>
      <c r="G29">
        <v>0.26250000000000001</v>
      </c>
      <c r="H29">
        <v>0.55000000000000004</v>
      </c>
      <c r="I29">
        <v>0.5</v>
      </c>
      <c r="J29">
        <v>0.6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x14ac:dyDescent="0.2">
      <c r="B30" s="40">
        <v>37196</v>
      </c>
      <c r="C30">
        <v>3.0090000000000003</v>
      </c>
      <c r="D30">
        <v>5.0000000000000001E-3</v>
      </c>
      <c r="E30">
        <v>-0.19500000000000001</v>
      </c>
      <c r="F30">
        <v>-5.2499999999999998E-2</v>
      </c>
      <c r="G30">
        <v>0.27150000000000002</v>
      </c>
      <c r="H30">
        <v>0.6</v>
      </c>
      <c r="I30">
        <v>0.6</v>
      </c>
      <c r="J30">
        <v>0.6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x14ac:dyDescent="0.2">
      <c r="B31" s="40">
        <v>37226</v>
      </c>
      <c r="C31">
        <v>3.1080000000000001</v>
      </c>
      <c r="D31">
        <v>5.0000000000000001E-3</v>
      </c>
      <c r="E31">
        <v>-0.19500000000000001</v>
      </c>
      <c r="F31">
        <v>-5.1000000000000004E-2</v>
      </c>
      <c r="G31">
        <v>0.27650000000000002</v>
      </c>
      <c r="H31">
        <v>1.5</v>
      </c>
      <c r="I31">
        <v>1.1499999999999999</v>
      </c>
      <c r="J31">
        <v>1.05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x14ac:dyDescent="0.2">
      <c r="B32" s="40">
        <v>37257</v>
      </c>
      <c r="C32">
        <v>3.1230000000000002</v>
      </c>
      <c r="D32">
        <v>5.0000000000000001E-3</v>
      </c>
      <c r="E32">
        <v>-0.19500000000000001</v>
      </c>
      <c r="F32">
        <v>-5.1000000000000004E-2</v>
      </c>
      <c r="G32">
        <v>0.27900000000000003</v>
      </c>
      <c r="H32">
        <v>1.7</v>
      </c>
      <c r="I32">
        <v>1.1499999999999999</v>
      </c>
      <c r="J32">
        <v>1.05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x14ac:dyDescent="0.2">
      <c r="B33" s="40">
        <v>37288</v>
      </c>
      <c r="C33">
        <v>3</v>
      </c>
      <c r="D33">
        <v>5.0000000000000001E-3</v>
      </c>
      <c r="E33">
        <v>-0.19500000000000001</v>
      </c>
      <c r="F33">
        <v>-5.1000000000000004E-2</v>
      </c>
      <c r="G33">
        <v>0.27400000000000002</v>
      </c>
      <c r="H33">
        <v>1.7</v>
      </c>
      <c r="I33">
        <v>1.1499999999999999</v>
      </c>
      <c r="J33">
        <v>1.05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x14ac:dyDescent="0.2">
      <c r="B34" s="40">
        <v>37316</v>
      </c>
      <c r="C34">
        <v>2.8530000000000002</v>
      </c>
      <c r="D34">
        <v>5.0000000000000001E-3</v>
      </c>
      <c r="E34">
        <v>-0.19500000000000001</v>
      </c>
      <c r="F34">
        <v>-5.1000000000000004E-2</v>
      </c>
      <c r="G34">
        <v>0.2515</v>
      </c>
      <c r="H34">
        <v>0.85</v>
      </c>
      <c r="I34">
        <v>0.65</v>
      </c>
      <c r="J34">
        <v>0.55000000000000004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x14ac:dyDescent="0.2">
      <c r="B35" s="40">
        <v>37347</v>
      </c>
      <c r="C35">
        <v>2.7549999999999999</v>
      </c>
      <c r="D35">
        <v>6.0000000000000001E-3</v>
      </c>
      <c r="E35">
        <v>-0.24</v>
      </c>
      <c r="F35">
        <v>-5.0499999999999996E-2</v>
      </c>
      <c r="G35">
        <v>0.22</v>
      </c>
      <c r="H35">
        <v>0.6</v>
      </c>
      <c r="I35">
        <v>0.5</v>
      </c>
      <c r="J35">
        <v>0.4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x14ac:dyDescent="0.2">
      <c r="B36" s="40">
        <v>37377</v>
      </c>
      <c r="C36">
        <v>2.7230000000000003</v>
      </c>
      <c r="D36">
        <v>6.0000000000000001E-3</v>
      </c>
      <c r="E36">
        <v>-0.24</v>
      </c>
      <c r="F36">
        <v>-5.0499999999999996E-2</v>
      </c>
      <c r="G36">
        <v>0.217</v>
      </c>
      <c r="H36">
        <v>0.5</v>
      </c>
      <c r="I36">
        <v>0.45</v>
      </c>
      <c r="J36">
        <v>0.35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x14ac:dyDescent="0.2">
      <c r="B37" s="40">
        <v>37408</v>
      </c>
      <c r="C37">
        <v>2.718</v>
      </c>
      <c r="D37">
        <v>6.0000000000000001E-3</v>
      </c>
      <c r="E37">
        <v>-0.24</v>
      </c>
      <c r="F37">
        <v>-4.5499999999999999E-2</v>
      </c>
      <c r="G37">
        <v>0.21600000000000003</v>
      </c>
      <c r="H37">
        <v>0.6</v>
      </c>
      <c r="I37">
        <v>0.5</v>
      </c>
      <c r="J37">
        <v>0.4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x14ac:dyDescent="0.2">
      <c r="B38" s="40">
        <v>37438</v>
      </c>
      <c r="C38">
        <v>2.72</v>
      </c>
      <c r="D38">
        <v>6.0000000000000001E-3</v>
      </c>
      <c r="E38">
        <v>-0.24</v>
      </c>
      <c r="F38">
        <v>-4.5499999999999999E-2</v>
      </c>
      <c r="G38">
        <v>0.215</v>
      </c>
      <c r="H38">
        <v>0.6</v>
      </c>
      <c r="I38">
        <v>0.5</v>
      </c>
      <c r="J38">
        <v>0.4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x14ac:dyDescent="0.2">
      <c r="B39" s="40">
        <v>37469</v>
      </c>
      <c r="C39">
        <v>2.7280000000000002</v>
      </c>
      <c r="D39">
        <v>6.0000000000000001E-3</v>
      </c>
      <c r="E39">
        <v>-0.24</v>
      </c>
      <c r="F39">
        <v>-4.5499999999999999E-2</v>
      </c>
      <c r="G39">
        <v>0.21400000000000002</v>
      </c>
      <c r="H39">
        <v>0.5</v>
      </c>
      <c r="I39">
        <v>0.45</v>
      </c>
      <c r="J39">
        <v>0.55000000000000004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x14ac:dyDescent="0.2">
      <c r="B40" s="40">
        <v>37500</v>
      </c>
      <c r="C40">
        <v>2.7239999999999998</v>
      </c>
      <c r="D40">
        <v>6.0000000000000001E-3</v>
      </c>
      <c r="E40">
        <v>-0.24</v>
      </c>
      <c r="F40">
        <v>-5.0499999999999996E-2</v>
      </c>
      <c r="G40">
        <v>0.21300000000000002</v>
      </c>
      <c r="H40">
        <v>0.55000000000000004</v>
      </c>
      <c r="I40">
        <v>0.5</v>
      </c>
      <c r="J40">
        <v>0.6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x14ac:dyDescent="0.2">
      <c r="B41" s="40">
        <v>37530</v>
      </c>
      <c r="C41">
        <v>2.7480000000000002</v>
      </c>
      <c r="D41">
        <v>6.0000000000000001E-3</v>
      </c>
      <c r="E41">
        <v>-0.24</v>
      </c>
      <c r="F41">
        <v>-5.0499999999999996E-2</v>
      </c>
      <c r="G41">
        <v>0.21400000000000002</v>
      </c>
      <c r="H41">
        <v>0.55000000000000004</v>
      </c>
      <c r="I41">
        <v>0.5</v>
      </c>
      <c r="J41">
        <v>0.6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x14ac:dyDescent="0.2">
      <c r="B42" s="40">
        <v>37561</v>
      </c>
      <c r="C42">
        <v>2.88</v>
      </c>
      <c r="D42">
        <v>6.0000000000000001E-3</v>
      </c>
      <c r="E42">
        <v>-0.23499999999999999</v>
      </c>
      <c r="F42">
        <v>-5.0499999999999996E-2</v>
      </c>
      <c r="G42">
        <v>0.22</v>
      </c>
      <c r="H42">
        <v>0.6</v>
      </c>
      <c r="I42">
        <v>0.6</v>
      </c>
      <c r="J42">
        <v>0.6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">
      <c r="B43" s="40">
        <v>37591</v>
      </c>
      <c r="C43">
        <v>3.0030000000000001</v>
      </c>
      <c r="D43">
        <v>6.0000000000000001E-3</v>
      </c>
      <c r="E43">
        <v>-0.23499999999999999</v>
      </c>
      <c r="F43">
        <v>-4.9000000000000002E-2</v>
      </c>
      <c r="G43">
        <v>0.2225</v>
      </c>
      <c r="H43">
        <v>1.5</v>
      </c>
      <c r="I43">
        <v>1.1499999999999999</v>
      </c>
      <c r="J43">
        <v>1.05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">
      <c r="B44" s="40">
        <v>37622</v>
      </c>
      <c r="C44">
        <v>3.03</v>
      </c>
      <c r="D44">
        <v>5.0000000000000001E-3</v>
      </c>
      <c r="E44">
        <v>-0.23499999999999999</v>
      </c>
      <c r="F44">
        <v>-4.9000000000000002E-2</v>
      </c>
      <c r="G44">
        <v>0.23</v>
      </c>
      <c r="H44">
        <v>1.7</v>
      </c>
      <c r="I44">
        <v>1.1499999999999999</v>
      </c>
      <c r="J44">
        <v>1.05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">
      <c r="B45" s="40">
        <v>37653</v>
      </c>
      <c r="C45">
        <v>2.915</v>
      </c>
      <c r="D45">
        <v>5.0000000000000001E-3</v>
      </c>
      <c r="E45">
        <v>-0.23499999999999999</v>
      </c>
      <c r="F45">
        <v>-4.9000000000000002E-2</v>
      </c>
      <c r="G45">
        <v>0.2225</v>
      </c>
      <c r="H45">
        <v>1.7</v>
      </c>
      <c r="I45">
        <v>1.1499999999999999</v>
      </c>
      <c r="J45">
        <v>1.05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x14ac:dyDescent="0.2">
      <c r="B46" s="40">
        <v>37681</v>
      </c>
      <c r="C46">
        <v>2.8</v>
      </c>
      <c r="D46">
        <v>5.0000000000000001E-3</v>
      </c>
      <c r="E46">
        <v>-0.23499999999999999</v>
      </c>
      <c r="F46">
        <v>-4.9000000000000002E-2</v>
      </c>
      <c r="G46">
        <v>0.21249999999999999</v>
      </c>
      <c r="H46">
        <v>0.85</v>
      </c>
      <c r="I46">
        <v>0.65</v>
      </c>
      <c r="J46">
        <v>0.55000000000000004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">
      <c r="B47" s="40">
        <v>37712</v>
      </c>
      <c r="C47">
        <v>2.7</v>
      </c>
      <c r="D47">
        <v>5.0000000000000001E-3</v>
      </c>
      <c r="E47">
        <v>-0.28000000000000003</v>
      </c>
      <c r="F47">
        <v>-4.8500000000000008E-2</v>
      </c>
      <c r="G47">
        <v>0.20250000000000001</v>
      </c>
      <c r="H47">
        <v>0.6</v>
      </c>
      <c r="I47">
        <v>0.5</v>
      </c>
      <c r="J47">
        <v>0.4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">
      <c r="B48" s="40">
        <v>37742</v>
      </c>
      <c r="C48">
        <v>2.69</v>
      </c>
      <c r="D48">
        <v>5.0000000000000001E-3</v>
      </c>
      <c r="E48">
        <v>-0.28000000000000003</v>
      </c>
      <c r="F48">
        <v>-4.8500000000000008E-2</v>
      </c>
      <c r="G48">
        <v>0.20150000000000001</v>
      </c>
      <c r="H48">
        <v>0.5</v>
      </c>
      <c r="I48">
        <v>0.45</v>
      </c>
      <c r="J48">
        <v>0.35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">
      <c r="B49" s="40">
        <v>37773</v>
      </c>
      <c r="C49">
        <v>2.738</v>
      </c>
      <c r="D49">
        <v>5.0000000000000001E-3</v>
      </c>
      <c r="E49">
        <v>-0.28000000000000003</v>
      </c>
      <c r="F49">
        <v>-4.3500000000000004E-2</v>
      </c>
      <c r="G49">
        <v>0.20150000000000001</v>
      </c>
      <c r="H49">
        <v>0.6</v>
      </c>
      <c r="I49">
        <v>0.5</v>
      </c>
      <c r="J49">
        <v>0.4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">
      <c r="B50" s="40">
        <v>37803</v>
      </c>
      <c r="C50">
        <v>2.74</v>
      </c>
      <c r="D50">
        <v>5.0000000000000001E-3</v>
      </c>
      <c r="E50">
        <v>-0.28000000000000003</v>
      </c>
      <c r="F50">
        <v>-4.3500000000000004E-2</v>
      </c>
      <c r="G50">
        <v>0.20150000000000001</v>
      </c>
      <c r="H50">
        <v>0.6</v>
      </c>
      <c r="I50">
        <v>0.5</v>
      </c>
      <c r="J50">
        <v>0.4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">
      <c r="B51" s="40">
        <v>37834</v>
      </c>
      <c r="C51">
        <v>2.7480000000000002</v>
      </c>
      <c r="D51">
        <v>5.0000000000000001E-3</v>
      </c>
      <c r="E51">
        <v>-0.28000000000000003</v>
      </c>
      <c r="F51">
        <v>-4.3500000000000004E-2</v>
      </c>
      <c r="G51">
        <v>0.20150000000000001</v>
      </c>
      <c r="H51">
        <v>0.5</v>
      </c>
      <c r="I51">
        <v>0.45</v>
      </c>
      <c r="J51">
        <v>0.55000000000000004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">
      <c r="B52" s="40">
        <v>37865</v>
      </c>
      <c r="C52">
        <v>2.7440000000000002</v>
      </c>
      <c r="D52">
        <v>5.0000000000000001E-3</v>
      </c>
      <c r="E52">
        <v>-0.28000000000000003</v>
      </c>
      <c r="F52">
        <v>-4.8500000000000008E-2</v>
      </c>
      <c r="G52">
        <v>0.20150000000000001</v>
      </c>
      <c r="H52">
        <v>0.55000000000000004</v>
      </c>
      <c r="I52">
        <v>0.5</v>
      </c>
      <c r="J52">
        <v>0.6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">
      <c r="B53" s="40">
        <v>37895</v>
      </c>
      <c r="C53">
        <v>2.7680000000000002</v>
      </c>
      <c r="D53">
        <v>5.0000000000000001E-3</v>
      </c>
      <c r="E53">
        <v>-0.28000000000000003</v>
      </c>
      <c r="F53">
        <v>-4.8500000000000008E-2</v>
      </c>
      <c r="G53">
        <v>0.20150000000000001</v>
      </c>
      <c r="H53">
        <v>0.55000000000000004</v>
      </c>
      <c r="I53">
        <v>0.5</v>
      </c>
      <c r="J53">
        <v>0.6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">
      <c r="B54" s="40">
        <v>37926</v>
      </c>
      <c r="C54">
        <v>2.9</v>
      </c>
      <c r="D54">
        <v>5.0000000000000001E-3</v>
      </c>
      <c r="E54">
        <v>-0.28999999999999998</v>
      </c>
      <c r="F54">
        <v>-4.8500000000000008E-2</v>
      </c>
      <c r="G54">
        <v>0.20499999999999999</v>
      </c>
      <c r="H54">
        <v>0.6</v>
      </c>
      <c r="I54">
        <v>0.6</v>
      </c>
      <c r="J54">
        <v>0.6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">
      <c r="B55" s="40">
        <v>37956</v>
      </c>
      <c r="C55">
        <v>3.0230000000000001</v>
      </c>
      <c r="D55">
        <v>5.0000000000000001E-3</v>
      </c>
      <c r="E55">
        <v>-0.28999999999999998</v>
      </c>
      <c r="F55">
        <v>-4.7E-2</v>
      </c>
      <c r="G55">
        <v>0.20749999999999999</v>
      </c>
      <c r="H55">
        <v>1.5</v>
      </c>
      <c r="I55">
        <v>1.1499999999999999</v>
      </c>
      <c r="J55">
        <v>1.05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">
      <c r="B56" s="40">
        <v>37987</v>
      </c>
      <c r="C56">
        <v>3.0495000000000001</v>
      </c>
      <c r="D56">
        <v>5.0000000000000001E-3</v>
      </c>
      <c r="E56">
        <v>-0.28999999999999998</v>
      </c>
      <c r="F56">
        <v>-4.7E-2</v>
      </c>
      <c r="G56">
        <v>0.21</v>
      </c>
      <c r="H56">
        <v>1.7</v>
      </c>
      <c r="I56">
        <v>1.1499999999999999</v>
      </c>
      <c r="J56">
        <v>1.05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">
      <c r="B57" s="40">
        <v>38018</v>
      </c>
      <c r="C57">
        <v>2.9385000000000003</v>
      </c>
      <c r="D57">
        <v>5.0000000000000001E-3</v>
      </c>
      <c r="E57">
        <v>-0.28999999999999998</v>
      </c>
      <c r="F57">
        <v>-4.7E-2</v>
      </c>
      <c r="G57">
        <v>0.20749999999999999</v>
      </c>
      <c r="H57">
        <v>1.7</v>
      </c>
      <c r="I57">
        <v>1.1499999999999999</v>
      </c>
      <c r="J57">
        <v>1.05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">
      <c r="B58" s="40">
        <v>38047</v>
      </c>
      <c r="C58">
        <v>2.8265000000000002</v>
      </c>
      <c r="D58">
        <v>5.0000000000000001E-3</v>
      </c>
      <c r="E58">
        <v>-0.28999999999999998</v>
      </c>
      <c r="F58">
        <v>-4.7E-2</v>
      </c>
      <c r="G58">
        <v>0.20499999999999999</v>
      </c>
      <c r="H58">
        <v>0.85</v>
      </c>
      <c r="I58">
        <v>0.65</v>
      </c>
      <c r="J58">
        <v>0.55000000000000004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">
      <c r="B59" s="40">
        <v>38078</v>
      </c>
      <c r="C59">
        <v>2.7294999999999998</v>
      </c>
      <c r="D59">
        <v>5.0000000000000001E-3</v>
      </c>
      <c r="E59">
        <v>-0.33</v>
      </c>
      <c r="F59">
        <v>-4.6500000000000007E-2</v>
      </c>
      <c r="G59">
        <v>0.19100000000000003</v>
      </c>
      <c r="H59">
        <v>0.6</v>
      </c>
      <c r="I59">
        <v>0.5</v>
      </c>
      <c r="J59">
        <v>0.4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">
      <c r="B60" s="40">
        <v>38108</v>
      </c>
      <c r="C60">
        <v>2.7105000000000001</v>
      </c>
      <c r="D60">
        <v>5.0000000000000001E-3</v>
      </c>
      <c r="E60">
        <v>-0.33</v>
      </c>
      <c r="F60">
        <v>-4.6500000000000007E-2</v>
      </c>
      <c r="G60">
        <v>0.19100000000000003</v>
      </c>
      <c r="H60">
        <v>0.5</v>
      </c>
      <c r="I60">
        <v>0.45</v>
      </c>
      <c r="J60">
        <v>0.35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">
      <c r="B61" s="40">
        <v>38139</v>
      </c>
      <c r="C61">
        <v>2.7694999999999999</v>
      </c>
      <c r="D61">
        <v>5.0000000000000001E-3</v>
      </c>
      <c r="E61">
        <v>-0.33</v>
      </c>
      <c r="F61">
        <v>-4.1500000000000002E-2</v>
      </c>
      <c r="G61">
        <v>0.19100000000000003</v>
      </c>
      <c r="H61">
        <v>0.6</v>
      </c>
      <c r="I61">
        <v>0.5</v>
      </c>
      <c r="J61">
        <v>0.4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">
      <c r="B62" s="40">
        <v>38169</v>
      </c>
      <c r="C62">
        <v>2.7715000000000005</v>
      </c>
      <c r="D62">
        <v>5.0000000000000001E-3</v>
      </c>
      <c r="E62">
        <v>-0.33</v>
      </c>
      <c r="F62">
        <v>-4.1500000000000002E-2</v>
      </c>
      <c r="G62">
        <v>0.19</v>
      </c>
      <c r="H62">
        <v>0.6</v>
      </c>
      <c r="I62">
        <v>0.5</v>
      </c>
      <c r="J62">
        <v>0.4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">
      <c r="B63" s="40">
        <v>38200</v>
      </c>
      <c r="C63">
        <v>2.7795000000000001</v>
      </c>
      <c r="D63">
        <v>5.0000000000000001E-3</v>
      </c>
      <c r="E63">
        <v>-0.33</v>
      </c>
      <c r="F63">
        <v>-4.1500000000000002E-2</v>
      </c>
      <c r="G63">
        <v>0.19</v>
      </c>
      <c r="H63">
        <v>0.5</v>
      </c>
      <c r="I63">
        <v>0.45</v>
      </c>
      <c r="J63">
        <v>0.55000000000000004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">
      <c r="B64" s="40">
        <v>38231</v>
      </c>
      <c r="C64">
        <v>2.7744999999999997</v>
      </c>
      <c r="D64">
        <v>5.0000000000000001E-3</v>
      </c>
      <c r="E64">
        <v>-0.33</v>
      </c>
      <c r="F64">
        <v>-4.6500000000000007E-2</v>
      </c>
      <c r="G64">
        <v>0.19</v>
      </c>
      <c r="H64">
        <v>0.55000000000000004</v>
      </c>
      <c r="I64">
        <v>0.5</v>
      </c>
      <c r="J64">
        <v>0.6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">
      <c r="B65" s="40">
        <v>38261</v>
      </c>
      <c r="C65">
        <v>2.7974999999999999</v>
      </c>
      <c r="D65">
        <v>5.0000000000000001E-3</v>
      </c>
      <c r="E65">
        <v>-0.33</v>
      </c>
      <c r="F65">
        <v>-4.6500000000000007E-2</v>
      </c>
      <c r="G65">
        <v>0.19</v>
      </c>
      <c r="H65">
        <v>0.55000000000000004</v>
      </c>
      <c r="I65">
        <v>0.5</v>
      </c>
      <c r="J65">
        <v>0.6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">
      <c r="B66" s="40">
        <v>38292</v>
      </c>
      <c r="C66">
        <v>2.9245000000000001</v>
      </c>
      <c r="D66">
        <v>5.0000000000000001E-3</v>
      </c>
      <c r="E66">
        <v>-0.34</v>
      </c>
      <c r="F66">
        <v>-4.6500000000000007E-2</v>
      </c>
      <c r="G66">
        <v>0.19</v>
      </c>
      <c r="H66">
        <v>0.6</v>
      </c>
      <c r="I66">
        <v>0.6</v>
      </c>
      <c r="J66">
        <v>0.6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">
      <c r="B67" s="40">
        <v>38322</v>
      </c>
      <c r="C67">
        <v>3.0444999999999998</v>
      </c>
      <c r="D67">
        <v>5.0000000000000001E-3</v>
      </c>
      <c r="E67">
        <v>-0.34</v>
      </c>
      <c r="F67">
        <v>-4.4999999999999998E-2</v>
      </c>
      <c r="G67">
        <v>0.19100000000000003</v>
      </c>
      <c r="H67">
        <v>1.5</v>
      </c>
      <c r="I67">
        <v>1.1499999999999999</v>
      </c>
      <c r="J67">
        <v>1.05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">
      <c r="B68" s="40">
        <v>38353</v>
      </c>
      <c r="C68">
        <v>3.0790000000000006</v>
      </c>
      <c r="D68">
        <v>5.0000000000000001E-3</v>
      </c>
      <c r="E68">
        <v>-0.34</v>
      </c>
      <c r="F68">
        <v>-4.4999999999999998E-2</v>
      </c>
      <c r="G68">
        <v>0.193</v>
      </c>
      <c r="H68">
        <v>1.7</v>
      </c>
      <c r="I68">
        <v>1.1499999999999999</v>
      </c>
      <c r="J68">
        <v>1.05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">
      <c r="B69" s="40">
        <v>38384</v>
      </c>
      <c r="C69">
        <v>2.972</v>
      </c>
      <c r="D69">
        <v>5.0000000000000001E-3</v>
      </c>
      <c r="E69">
        <v>-0.34</v>
      </c>
      <c r="F69">
        <v>-4.4999999999999998E-2</v>
      </c>
      <c r="G69">
        <v>0.192</v>
      </c>
      <c r="H69">
        <v>1.7</v>
      </c>
      <c r="I69">
        <v>1.1499999999999999</v>
      </c>
      <c r="J69">
        <v>1.05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">
      <c r="B70" s="40">
        <v>38412</v>
      </c>
      <c r="C70">
        <v>2.863</v>
      </c>
      <c r="D70">
        <v>5.0000000000000001E-3</v>
      </c>
      <c r="E70">
        <v>-0.34</v>
      </c>
      <c r="F70">
        <v>-4.4999999999999998E-2</v>
      </c>
      <c r="G70">
        <v>0.19</v>
      </c>
      <c r="H70">
        <v>0.85</v>
      </c>
      <c r="I70">
        <v>0.65</v>
      </c>
      <c r="J70">
        <v>0.55000000000000004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">
      <c r="B71" s="40">
        <v>38443</v>
      </c>
      <c r="C71">
        <v>2.7690000000000006</v>
      </c>
      <c r="D71">
        <v>5.0000000000000001E-3</v>
      </c>
      <c r="E71">
        <v>-0.38</v>
      </c>
      <c r="F71">
        <v>-4.4500000000000005E-2</v>
      </c>
      <c r="G71">
        <v>0.187</v>
      </c>
      <c r="H71">
        <v>0.6</v>
      </c>
      <c r="I71">
        <v>0.5</v>
      </c>
      <c r="J71">
        <v>0.4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">
      <c r="B72" s="40">
        <v>38473</v>
      </c>
      <c r="C72">
        <v>2.7510000000000003</v>
      </c>
      <c r="D72">
        <v>5.0000000000000001E-3</v>
      </c>
      <c r="E72">
        <v>-0.38</v>
      </c>
      <c r="F72">
        <v>-4.4500000000000005E-2</v>
      </c>
      <c r="G72">
        <v>0.18600000000000003</v>
      </c>
      <c r="H72">
        <v>0.5</v>
      </c>
      <c r="I72">
        <v>0.45</v>
      </c>
      <c r="J72">
        <v>0.35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">
      <c r="B73" s="40">
        <v>38504</v>
      </c>
      <c r="C73">
        <v>2.8110000000000004</v>
      </c>
      <c r="D73">
        <v>5.0000000000000001E-3</v>
      </c>
      <c r="E73">
        <v>-0.38</v>
      </c>
      <c r="F73">
        <v>-3.95E-2</v>
      </c>
      <c r="G73">
        <v>0.1855</v>
      </c>
      <c r="H73">
        <v>0.6</v>
      </c>
      <c r="I73">
        <v>0.5</v>
      </c>
      <c r="J73">
        <v>0.4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">
      <c r="B74" s="40">
        <v>38534</v>
      </c>
      <c r="C74">
        <v>2.8130000000000002</v>
      </c>
      <c r="D74">
        <v>5.0000000000000001E-3</v>
      </c>
      <c r="E74">
        <v>-0.38</v>
      </c>
      <c r="F74">
        <v>-3.95E-2</v>
      </c>
      <c r="G74">
        <v>0.185</v>
      </c>
      <c r="H74">
        <v>0.6</v>
      </c>
      <c r="I74">
        <v>0.5</v>
      </c>
      <c r="J74">
        <v>0.4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">
      <c r="B75" s="40">
        <v>38565</v>
      </c>
      <c r="C75">
        <v>2.8210000000000002</v>
      </c>
      <c r="D75">
        <v>5.0000000000000001E-3</v>
      </c>
      <c r="E75">
        <v>-0.38</v>
      </c>
      <c r="F75">
        <v>-3.95E-2</v>
      </c>
      <c r="G75">
        <v>0.185</v>
      </c>
      <c r="H75">
        <v>0.5</v>
      </c>
      <c r="I75">
        <v>0.45</v>
      </c>
      <c r="J75">
        <v>0.55000000000000004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">
      <c r="B76" s="40">
        <v>38596</v>
      </c>
      <c r="C76">
        <v>2.8149999999999999</v>
      </c>
      <c r="D76">
        <v>5.0000000000000001E-3</v>
      </c>
      <c r="E76">
        <v>-0.38</v>
      </c>
      <c r="F76">
        <v>-4.4500000000000005E-2</v>
      </c>
      <c r="G76">
        <v>0.185</v>
      </c>
      <c r="H76">
        <v>0.55000000000000004</v>
      </c>
      <c r="I76">
        <v>0.5</v>
      </c>
      <c r="J76">
        <v>0.6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">
      <c r="B77" s="40">
        <v>38626</v>
      </c>
      <c r="C77">
        <v>2.8369999999999997</v>
      </c>
      <c r="D77">
        <v>5.0000000000000001E-3</v>
      </c>
      <c r="E77">
        <v>-0.38</v>
      </c>
      <c r="F77">
        <v>-4.4500000000000005E-2</v>
      </c>
      <c r="G77">
        <v>0.1845</v>
      </c>
      <c r="H77">
        <v>0.55000000000000004</v>
      </c>
      <c r="I77">
        <v>0.5</v>
      </c>
      <c r="J77">
        <v>0.6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">
      <c r="B78" s="40">
        <v>38657</v>
      </c>
      <c r="C78">
        <v>2.9590000000000005</v>
      </c>
      <c r="D78">
        <v>5.0000000000000001E-3</v>
      </c>
      <c r="E78">
        <v>-0.41300000000000003</v>
      </c>
      <c r="F78">
        <v>-4.4500000000000005E-2</v>
      </c>
      <c r="G78">
        <v>0.18400000000000002</v>
      </c>
      <c r="H78">
        <v>0.6</v>
      </c>
      <c r="I78">
        <v>0.6</v>
      </c>
      <c r="J78">
        <v>0.6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">
      <c r="B79" s="40">
        <v>38687</v>
      </c>
      <c r="C79">
        <v>3.0760000000000005</v>
      </c>
      <c r="D79">
        <v>5.0000000000000001E-3</v>
      </c>
      <c r="E79">
        <v>-0.41300000000000003</v>
      </c>
      <c r="F79">
        <v>-4.2999999999999997E-2</v>
      </c>
      <c r="G79">
        <v>0.185</v>
      </c>
      <c r="H79">
        <v>1.5</v>
      </c>
      <c r="I79">
        <v>1.1499999999999999</v>
      </c>
      <c r="J79">
        <v>1.05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">
      <c r="B80" s="40">
        <v>38718</v>
      </c>
      <c r="C80">
        <v>3.1185000000000005</v>
      </c>
      <c r="D80">
        <v>5.0000000000000001E-3</v>
      </c>
      <c r="E80">
        <v>-0.41300000000000003</v>
      </c>
      <c r="F80">
        <v>-4.2999999999999997E-2</v>
      </c>
      <c r="G80">
        <v>0.18600000000000003</v>
      </c>
      <c r="H80">
        <v>1.7</v>
      </c>
      <c r="I80">
        <v>1.1499999999999999</v>
      </c>
      <c r="J80">
        <v>1.05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">
      <c r="B81" s="40">
        <v>38749</v>
      </c>
      <c r="C81">
        <v>3.0155000000000003</v>
      </c>
      <c r="D81">
        <v>5.0000000000000001E-3</v>
      </c>
      <c r="E81">
        <v>-0.41300000000000003</v>
      </c>
      <c r="F81">
        <v>-4.2999999999999997E-2</v>
      </c>
      <c r="G81">
        <v>0.1595</v>
      </c>
      <c r="H81">
        <v>1.7</v>
      </c>
      <c r="I81">
        <v>1.1499999999999999</v>
      </c>
      <c r="J81">
        <v>1.05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">
      <c r="B82" s="40">
        <v>38777</v>
      </c>
      <c r="C82">
        <v>2.9095</v>
      </c>
      <c r="D82">
        <v>5.0000000000000001E-3</v>
      </c>
      <c r="E82">
        <v>-0.41300000000000003</v>
      </c>
      <c r="F82">
        <v>-4.2999999999999997E-2</v>
      </c>
      <c r="G82">
        <v>0.1585</v>
      </c>
      <c r="H82">
        <v>0.85</v>
      </c>
      <c r="I82">
        <v>0.65</v>
      </c>
      <c r="J82">
        <v>0.55000000000000004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">
      <c r="B83" s="40">
        <v>38808</v>
      </c>
      <c r="C83">
        <v>2.8185000000000002</v>
      </c>
      <c r="D83">
        <v>5.0000000000000001E-3</v>
      </c>
      <c r="E83">
        <v>-0.45300000000000007</v>
      </c>
      <c r="F83">
        <v>-4.2500000000000003E-2</v>
      </c>
      <c r="G83">
        <v>0.1575</v>
      </c>
      <c r="H83">
        <v>0.6</v>
      </c>
      <c r="I83">
        <v>0.35</v>
      </c>
      <c r="J83">
        <v>0.3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">
      <c r="B84" s="40">
        <v>38838</v>
      </c>
      <c r="C84">
        <v>2.8015000000000003</v>
      </c>
      <c r="D84">
        <v>5.0000000000000001E-3</v>
      </c>
      <c r="E84">
        <v>-0.45300000000000007</v>
      </c>
      <c r="F84">
        <v>-4.2500000000000003E-2</v>
      </c>
      <c r="G84">
        <v>0.1575</v>
      </c>
      <c r="H84">
        <v>0.5</v>
      </c>
      <c r="I84">
        <v>0.35</v>
      </c>
      <c r="J84">
        <v>0.3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">
      <c r="B85" s="40">
        <v>38869</v>
      </c>
      <c r="C85">
        <v>2.8624999999999998</v>
      </c>
      <c r="D85">
        <v>5.0000000000000001E-3</v>
      </c>
      <c r="E85">
        <v>-0.45300000000000007</v>
      </c>
      <c r="F85">
        <v>-3.7499999999999999E-2</v>
      </c>
      <c r="G85">
        <v>0.1575</v>
      </c>
      <c r="H85">
        <v>0.5</v>
      </c>
      <c r="I85">
        <v>0.5</v>
      </c>
      <c r="J85">
        <v>0.35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">
      <c r="B86" s="40">
        <v>38899</v>
      </c>
      <c r="C86">
        <v>2.8645</v>
      </c>
      <c r="D86">
        <v>5.0000000000000001E-3</v>
      </c>
      <c r="E86">
        <v>-0.45300000000000007</v>
      </c>
      <c r="F86">
        <v>-3.7499999999999999E-2</v>
      </c>
      <c r="G86">
        <v>0.1575</v>
      </c>
      <c r="H86">
        <v>0.5</v>
      </c>
      <c r="I86">
        <v>0.4</v>
      </c>
      <c r="J86">
        <v>0.4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">
      <c r="B87" s="40">
        <v>38930</v>
      </c>
      <c r="C87">
        <v>2.8725000000000001</v>
      </c>
      <c r="D87">
        <v>5.0000000000000001E-3</v>
      </c>
      <c r="E87">
        <v>-0.45300000000000007</v>
      </c>
      <c r="F87">
        <v>-3.7499999999999999E-2</v>
      </c>
      <c r="G87">
        <v>0.1575</v>
      </c>
      <c r="H87">
        <v>0.5</v>
      </c>
      <c r="I87">
        <v>0.3</v>
      </c>
      <c r="J87">
        <v>0.55000000000000004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">
      <c r="B88" s="40">
        <v>38961</v>
      </c>
      <c r="C88">
        <v>2.8655000000000004</v>
      </c>
      <c r="D88">
        <v>5.0000000000000001E-3</v>
      </c>
      <c r="E88">
        <v>-0.45300000000000007</v>
      </c>
      <c r="F88">
        <v>-4.2500000000000003E-2</v>
      </c>
      <c r="G88">
        <v>0.1575</v>
      </c>
      <c r="H88">
        <v>0.5</v>
      </c>
      <c r="I88">
        <v>0.45</v>
      </c>
      <c r="J88">
        <v>0.35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">
      <c r="B89" s="40">
        <v>38991</v>
      </c>
      <c r="C89">
        <v>2.8865000000000003</v>
      </c>
      <c r="D89">
        <v>5.0000000000000001E-3</v>
      </c>
      <c r="E89">
        <v>-0.45300000000000007</v>
      </c>
      <c r="F89">
        <v>-4.2500000000000003E-2</v>
      </c>
      <c r="G89">
        <v>0.1575</v>
      </c>
      <c r="H89">
        <v>0.6</v>
      </c>
      <c r="I89">
        <v>0.55000000000000004</v>
      </c>
      <c r="J89">
        <v>0.45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">
      <c r="B90" s="40">
        <v>39022</v>
      </c>
      <c r="C90">
        <v>3.0035000000000003</v>
      </c>
      <c r="D90">
        <v>5.0000000000000001E-3</v>
      </c>
      <c r="E90">
        <v>-0.43300000000000005</v>
      </c>
      <c r="F90">
        <v>-4.2500000000000003E-2</v>
      </c>
      <c r="G90">
        <v>0.1575</v>
      </c>
      <c r="H90">
        <v>0.7</v>
      </c>
      <c r="I90">
        <v>0.8</v>
      </c>
      <c r="J90">
        <v>0.5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">
      <c r="B91" s="40">
        <v>39052</v>
      </c>
      <c r="C91">
        <v>3.1175000000000002</v>
      </c>
      <c r="D91">
        <v>5.0000000000000001E-3</v>
      </c>
      <c r="E91">
        <v>-0.43300000000000005</v>
      </c>
      <c r="F91">
        <v>-4.0999999999999995E-2</v>
      </c>
      <c r="G91">
        <v>0.1575</v>
      </c>
      <c r="H91">
        <v>1.2</v>
      </c>
      <c r="I91">
        <v>1</v>
      </c>
      <c r="J91">
        <v>0.8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">
      <c r="B92" s="40">
        <v>39083</v>
      </c>
      <c r="C92">
        <v>3.1655000000000002</v>
      </c>
      <c r="D92">
        <v>5.0000000000000001E-3</v>
      </c>
      <c r="E92">
        <v>-0.43300000000000005</v>
      </c>
      <c r="F92">
        <v>-4.0999999999999995E-2</v>
      </c>
      <c r="G92">
        <v>0.1575</v>
      </c>
      <c r="H92">
        <v>1.3</v>
      </c>
      <c r="I92">
        <v>0.56999999999999995</v>
      </c>
      <c r="J92">
        <v>0.9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">
      <c r="B93" s="40">
        <v>39114</v>
      </c>
      <c r="C93">
        <v>3.0665000000000004</v>
      </c>
      <c r="D93">
        <v>5.0000000000000001E-3</v>
      </c>
      <c r="E93">
        <v>-0.43300000000000005</v>
      </c>
      <c r="F93">
        <v>-4.0999999999999995E-2</v>
      </c>
      <c r="G93">
        <v>0.1575</v>
      </c>
      <c r="H93">
        <v>1.3</v>
      </c>
      <c r="I93">
        <v>0.52</v>
      </c>
      <c r="J93">
        <v>0.85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">
      <c r="B94" s="40">
        <v>39142</v>
      </c>
      <c r="C94">
        <v>2.9635000000000002</v>
      </c>
      <c r="D94">
        <v>5.0000000000000001E-3</v>
      </c>
      <c r="E94">
        <v>-0.43300000000000005</v>
      </c>
      <c r="F94">
        <v>-4.0999999999999995E-2</v>
      </c>
      <c r="G94">
        <v>0.1575</v>
      </c>
      <c r="H94">
        <v>1.2</v>
      </c>
      <c r="I94">
        <v>0.47</v>
      </c>
      <c r="J94">
        <v>0.4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">
      <c r="B95" s="40">
        <v>39173</v>
      </c>
      <c r="C95">
        <v>2.8755000000000002</v>
      </c>
      <c r="D95">
        <v>5.0000000000000001E-3</v>
      </c>
      <c r="E95">
        <v>-0.47300000000000003</v>
      </c>
      <c r="F95">
        <v>-4.0500000000000001E-2</v>
      </c>
      <c r="G95">
        <v>0.1575</v>
      </c>
      <c r="H95">
        <v>0.6</v>
      </c>
      <c r="I95">
        <v>0.32</v>
      </c>
      <c r="J95">
        <v>0.3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">
      <c r="B96" s="40">
        <v>39203</v>
      </c>
      <c r="C96">
        <v>2.8595000000000002</v>
      </c>
      <c r="D96">
        <v>5.0000000000000001E-3</v>
      </c>
      <c r="E96">
        <v>-0.47300000000000003</v>
      </c>
      <c r="F96">
        <v>-4.0500000000000001E-2</v>
      </c>
      <c r="G96">
        <v>0.1575</v>
      </c>
      <c r="H96">
        <v>0.5</v>
      </c>
      <c r="I96">
        <v>0.44</v>
      </c>
      <c r="J96">
        <v>0.3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">
      <c r="B97" s="40">
        <v>39234</v>
      </c>
      <c r="C97">
        <v>2.9215000000000004</v>
      </c>
      <c r="D97">
        <v>5.0000000000000001E-3</v>
      </c>
      <c r="E97">
        <v>-0.47300000000000003</v>
      </c>
      <c r="F97">
        <v>-3.5500000000000004E-2</v>
      </c>
      <c r="G97">
        <v>0.1575</v>
      </c>
      <c r="H97">
        <v>0.5</v>
      </c>
      <c r="I97">
        <v>0.44</v>
      </c>
      <c r="J97">
        <v>0.35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">
      <c r="B98" s="40">
        <v>39264</v>
      </c>
      <c r="C98">
        <v>2.9235000000000002</v>
      </c>
      <c r="D98">
        <v>5.0000000000000001E-3</v>
      </c>
      <c r="E98">
        <v>-0.47300000000000003</v>
      </c>
      <c r="F98">
        <v>-3.5500000000000004E-2</v>
      </c>
      <c r="G98">
        <v>0.1575</v>
      </c>
      <c r="H98">
        <v>0.5</v>
      </c>
      <c r="I98">
        <v>0.44</v>
      </c>
      <c r="J98">
        <v>0.4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">
      <c r="B99" s="40">
        <v>39295</v>
      </c>
      <c r="C99">
        <v>2.9315000000000002</v>
      </c>
      <c r="D99">
        <v>5.0000000000000001E-3</v>
      </c>
      <c r="E99">
        <v>-0.47300000000000003</v>
      </c>
      <c r="F99">
        <v>-3.5500000000000004E-2</v>
      </c>
      <c r="G99">
        <v>0.1575</v>
      </c>
      <c r="H99">
        <v>0.5</v>
      </c>
      <c r="I99">
        <v>0.44</v>
      </c>
      <c r="J99">
        <v>0.55000000000000004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">
      <c r="B100" s="40">
        <v>39326</v>
      </c>
      <c r="C100">
        <v>2.9235000000000002</v>
      </c>
      <c r="D100">
        <v>5.0000000000000001E-3</v>
      </c>
      <c r="E100">
        <v>-0.47300000000000003</v>
      </c>
      <c r="F100">
        <v>-4.0500000000000001E-2</v>
      </c>
      <c r="G100">
        <v>0.1575</v>
      </c>
      <c r="H100">
        <v>0.5</v>
      </c>
      <c r="I100">
        <v>0.52</v>
      </c>
      <c r="J100">
        <v>0.35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">
      <c r="B101" s="40">
        <v>39356</v>
      </c>
      <c r="C101">
        <v>2.9435000000000002</v>
      </c>
      <c r="D101">
        <v>5.0000000000000001E-3</v>
      </c>
      <c r="E101">
        <v>-0.47300000000000003</v>
      </c>
      <c r="F101">
        <v>-4.0500000000000001E-2</v>
      </c>
      <c r="G101">
        <v>0.1575</v>
      </c>
      <c r="H101">
        <v>0.6</v>
      </c>
      <c r="I101">
        <v>0.52</v>
      </c>
      <c r="J101">
        <v>0.45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">
      <c r="B102" s="40">
        <v>39387</v>
      </c>
      <c r="C102">
        <v>3.0555000000000003</v>
      </c>
      <c r="D102">
        <v>5.0000000000000001E-3</v>
      </c>
      <c r="E102">
        <v>-0.44</v>
      </c>
      <c r="F102">
        <v>-4.0500000000000001E-2</v>
      </c>
      <c r="G102">
        <v>0.1575</v>
      </c>
      <c r="H102">
        <v>0.7</v>
      </c>
      <c r="I102">
        <v>0.52</v>
      </c>
      <c r="J102">
        <v>0.5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">
      <c r="B103" s="40">
        <v>39417</v>
      </c>
      <c r="C103">
        <v>3.1665000000000005</v>
      </c>
      <c r="D103">
        <v>5.0000000000000001E-3</v>
      </c>
      <c r="E103">
        <v>-0.44</v>
      </c>
      <c r="F103">
        <v>-3.9E-2</v>
      </c>
      <c r="G103">
        <v>0.1575</v>
      </c>
      <c r="H103">
        <v>1.2</v>
      </c>
      <c r="I103">
        <v>0.56999999999999995</v>
      </c>
      <c r="J103">
        <v>0.8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">
      <c r="B104" s="40">
        <v>39448</v>
      </c>
      <c r="C104">
        <v>3.2174999999999998</v>
      </c>
      <c r="D104">
        <v>5.0000000000000001E-3</v>
      </c>
      <c r="E104">
        <v>-0.44</v>
      </c>
      <c r="F104">
        <v>-3.9E-2</v>
      </c>
      <c r="G104">
        <v>0.1575</v>
      </c>
      <c r="H104">
        <v>1.3</v>
      </c>
      <c r="I104">
        <v>0.56999999999999995</v>
      </c>
      <c r="J104">
        <v>0.9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">
      <c r="B105" s="40">
        <v>39479</v>
      </c>
      <c r="C105">
        <v>3.1225000000000001</v>
      </c>
      <c r="D105">
        <v>5.0000000000000001E-3</v>
      </c>
      <c r="E105">
        <v>-0.44</v>
      </c>
      <c r="F105">
        <v>-3.9E-2</v>
      </c>
      <c r="G105">
        <v>0.1575</v>
      </c>
      <c r="H105">
        <v>1.3</v>
      </c>
      <c r="I105">
        <v>0.52</v>
      </c>
      <c r="J105">
        <v>0.85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">
      <c r="B106" s="40">
        <v>39508</v>
      </c>
      <c r="C106">
        <v>3.0225</v>
      </c>
      <c r="D106">
        <v>5.0000000000000001E-3</v>
      </c>
      <c r="E106">
        <v>-0.44</v>
      </c>
      <c r="F106">
        <v>-3.9E-2</v>
      </c>
      <c r="G106">
        <v>0.1575</v>
      </c>
      <c r="H106">
        <v>1.2</v>
      </c>
      <c r="I106">
        <v>0.47</v>
      </c>
      <c r="J106">
        <v>0.4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">
      <c r="B107" s="40">
        <v>39539</v>
      </c>
      <c r="C107">
        <v>2.9375</v>
      </c>
      <c r="D107">
        <v>5.0000000000000001E-3</v>
      </c>
      <c r="E107">
        <v>-0.48</v>
      </c>
      <c r="F107">
        <v>-3.85E-2</v>
      </c>
      <c r="G107">
        <v>0.1575</v>
      </c>
      <c r="H107">
        <v>0.6</v>
      </c>
      <c r="I107">
        <v>0.32</v>
      </c>
      <c r="J107">
        <v>0.3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">
      <c r="B108" s="40">
        <v>39569</v>
      </c>
      <c r="C108">
        <v>2.9224999999999999</v>
      </c>
      <c r="D108">
        <v>5.0000000000000001E-3</v>
      </c>
      <c r="E108">
        <v>-0.48</v>
      </c>
      <c r="F108">
        <v>-3.85E-2</v>
      </c>
      <c r="G108">
        <v>0.1575</v>
      </c>
      <c r="H108">
        <v>0.5</v>
      </c>
      <c r="I108">
        <v>0.44</v>
      </c>
      <c r="J108">
        <v>0.3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">
      <c r="B109" s="40">
        <v>39600</v>
      </c>
      <c r="C109">
        <v>2.9855</v>
      </c>
      <c r="D109">
        <v>5.0000000000000001E-3</v>
      </c>
      <c r="E109">
        <v>-0.48</v>
      </c>
      <c r="F109">
        <v>-3.3500000000000002E-2</v>
      </c>
      <c r="G109">
        <v>0.1575</v>
      </c>
      <c r="H109">
        <v>0.5</v>
      </c>
      <c r="I109">
        <v>0.44</v>
      </c>
      <c r="J109">
        <v>0.35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">
      <c r="B110" s="40">
        <v>39630</v>
      </c>
      <c r="C110">
        <v>2.9874999999999998</v>
      </c>
      <c r="D110">
        <v>5.0000000000000001E-3</v>
      </c>
      <c r="E110">
        <v>-0.48</v>
      </c>
      <c r="F110">
        <v>-3.3500000000000002E-2</v>
      </c>
      <c r="G110">
        <v>0.1575</v>
      </c>
      <c r="H110">
        <v>0.5</v>
      </c>
      <c r="I110">
        <v>0.44</v>
      </c>
      <c r="J110">
        <v>0.4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">
      <c r="B111" s="40">
        <v>39661</v>
      </c>
      <c r="C111">
        <v>2.9955000000000003</v>
      </c>
      <c r="D111">
        <v>5.0000000000000001E-3</v>
      </c>
      <c r="E111">
        <v>-0.48</v>
      </c>
      <c r="F111">
        <v>-3.3500000000000002E-2</v>
      </c>
      <c r="G111">
        <v>0.1575</v>
      </c>
      <c r="H111">
        <v>0.5</v>
      </c>
      <c r="I111">
        <v>0.44</v>
      </c>
      <c r="J111">
        <v>0.55000000000000004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">
      <c r="B112" s="40">
        <v>39692</v>
      </c>
      <c r="C112">
        <v>2.9865000000000004</v>
      </c>
      <c r="D112">
        <v>5.0000000000000001E-3</v>
      </c>
      <c r="E112">
        <v>-0.48</v>
      </c>
      <c r="F112">
        <v>-3.85E-2</v>
      </c>
      <c r="G112">
        <v>0.1575</v>
      </c>
      <c r="H112">
        <v>0.5</v>
      </c>
      <c r="I112">
        <v>0.52</v>
      </c>
      <c r="J112">
        <v>0.35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">
      <c r="B113" s="40">
        <v>39722</v>
      </c>
      <c r="C113">
        <v>3.0055000000000001</v>
      </c>
      <c r="D113">
        <v>5.0000000000000001E-3</v>
      </c>
      <c r="E113">
        <v>-0.48</v>
      </c>
      <c r="F113">
        <v>-3.85E-2</v>
      </c>
      <c r="G113">
        <v>0.1575</v>
      </c>
      <c r="H113">
        <v>0.6</v>
      </c>
      <c r="I113">
        <v>0.52</v>
      </c>
      <c r="J113">
        <v>0.45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">
      <c r="B114" s="40">
        <v>39753</v>
      </c>
      <c r="C114">
        <v>3.1124999999999998</v>
      </c>
      <c r="D114">
        <v>5.0000000000000001E-3</v>
      </c>
      <c r="E114">
        <v>-0.47</v>
      </c>
      <c r="F114">
        <v>-3.85E-2</v>
      </c>
      <c r="G114">
        <v>0.1575</v>
      </c>
      <c r="H114">
        <v>0.7</v>
      </c>
      <c r="I114">
        <v>0.52</v>
      </c>
      <c r="J114">
        <v>0.5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">
      <c r="B115" s="40">
        <v>39783</v>
      </c>
      <c r="C115">
        <v>3.2205000000000004</v>
      </c>
      <c r="D115">
        <v>5.0000000000000001E-3</v>
      </c>
      <c r="E115">
        <v>-0.47</v>
      </c>
      <c r="F115">
        <v>-3.7000000000000005E-2</v>
      </c>
      <c r="G115">
        <v>0.1575</v>
      </c>
      <c r="H115">
        <v>1.2</v>
      </c>
      <c r="I115">
        <v>0.56999999999999995</v>
      </c>
      <c r="J115">
        <v>0.8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">
      <c r="B116" s="40">
        <v>39814</v>
      </c>
      <c r="C116">
        <v>3.2719999999999998</v>
      </c>
      <c r="D116">
        <v>5.0000000000000001E-3</v>
      </c>
      <c r="E116">
        <v>-0.47</v>
      </c>
      <c r="F116">
        <v>-3.7000000000000005E-2</v>
      </c>
      <c r="G116">
        <v>0.1575</v>
      </c>
      <c r="H116">
        <v>1.3</v>
      </c>
      <c r="I116">
        <v>0.56999999999999995</v>
      </c>
      <c r="J116">
        <v>0.9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">
      <c r="B117" s="40">
        <v>39845</v>
      </c>
      <c r="C117">
        <v>3.1810000000000005</v>
      </c>
      <c r="D117">
        <v>5.0000000000000001E-3</v>
      </c>
      <c r="E117">
        <v>-0.47</v>
      </c>
      <c r="F117">
        <v>-3.7000000000000005E-2</v>
      </c>
      <c r="G117">
        <v>0.1575</v>
      </c>
      <c r="H117">
        <v>1.3</v>
      </c>
      <c r="I117">
        <v>0.52</v>
      </c>
      <c r="J117">
        <v>0.85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">
      <c r="B118" s="40">
        <v>39873</v>
      </c>
      <c r="C118">
        <v>3.0840000000000005</v>
      </c>
      <c r="D118">
        <v>5.0000000000000001E-3</v>
      </c>
      <c r="E118">
        <v>-0.47</v>
      </c>
      <c r="F118">
        <v>-3.7000000000000005E-2</v>
      </c>
      <c r="G118">
        <v>0.1575</v>
      </c>
      <c r="H118">
        <v>1.2</v>
      </c>
      <c r="I118">
        <v>0.47</v>
      </c>
      <c r="J118">
        <v>0.4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">
      <c r="B119" s="40">
        <v>39904</v>
      </c>
      <c r="C119">
        <v>3.0019999999999998</v>
      </c>
      <c r="D119">
        <v>5.0000000000000001E-3</v>
      </c>
      <c r="E119">
        <v>-0.51</v>
      </c>
      <c r="F119">
        <v>-3.6499999999999998E-2</v>
      </c>
      <c r="G119">
        <v>0.1575</v>
      </c>
      <c r="H119">
        <v>0.6</v>
      </c>
      <c r="I119">
        <v>0.32</v>
      </c>
      <c r="J119">
        <v>0.3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">
      <c r="B120" s="40">
        <v>39934</v>
      </c>
      <c r="C120">
        <v>2.988</v>
      </c>
      <c r="D120">
        <v>5.0000000000000001E-3</v>
      </c>
      <c r="E120">
        <v>-0.51</v>
      </c>
      <c r="F120">
        <v>-3.6499999999999998E-2</v>
      </c>
      <c r="G120">
        <v>0.1575</v>
      </c>
      <c r="H120">
        <v>0.5</v>
      </c>
      <c r="I120">
        <v>0.44</v>
      </c>
      <c r="J120">
        <v>0.3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">
      <c r="B121" s="40">
        <v>39965</v>
      </c>
      <c r="C121">
        <v>3.052</v>
      </c>
      <c r="D121">
        <v>5.0000000000000001E-3</v>
      </c>
      <c r="E121">
        <v>-0.51</v>
      </c>
      <c r="F121">
        <v>-3.15E-2</v>
      </c>
      <c r="G121">
        <v>0.1575</v>
      </c>
      <c r="H121">
        <v>0.5</v>
      </c>
      <c r="I121">
        <v>0.44</v>
      </c>
      <c r="J121">
        <v>0.35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">
      <c r="B122" s="40">
        <v>39995</v>
      </c>
      <c r="C122">
        <v>3.0540000000000003</v>
      </c>
      <c r="D122">
        <v>5.0000000000000001E-3</v>
      </c>
      <c r="E122">
        <v>-0.51</v>
      </c>
      <c r="F122">
        <v>-3.15E-2</v>
      </c>
      <c r="G122">
        <v>0.1575</v>
      </c>
      <c r="H122">
        <v>0.5</v>
      </c>
      <c r="I122">
        <v>0.44</v>
      </c>
      <c r="J122">
        <v>0.4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">
      <c r="B123" s="40">
        <v>40026</v>
      </c>
      <c r="C123">
        <v>3.0619999999999998</v>
      </c>
      <c r="D123">
        <v>5.0000000000000001E-3</v>
      </c>
      <c r="E123">
        <v>-0.51</v>
      </c>
      <c r="F123">
        <v>-3.15E-2</v>
      </c>
      <c r="G123">
        <v>0.1575</v>
      </c>
      <c r="H123">
        <v>0.5</v>
      </c>
      <c r="I123">
        <v>0.44</v>
      </c>
      <c r="J123">
        <v>0.55000000000000004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">
      <c r="B124" s="40">
        <v>40057</v>
      </c>
      <c r="C124">
        <v>3.052</v>
      </c>
      <c r="D124">
        <v>5.0000000000000001E-3</v>
      </c>
      <c r="E124">
        <v>-0.51</v>
      </c>
      <c r="F124">
        <v>-3.6499999999999998E-2</v>
      </c>
      <c r="G124">
        <v>0.1575</v>
      </c>
      <c r="H124">
        <v>0.5</v>
      </c>
      <c r="I124">
        <v>0.52</v>
      </c>
      <c r="J124">
        <v>0.35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">
      <c r="B125" s="40">
        <v>40087</v>
      </c>
      <c r="C125">
        <v>3.07</v>
      </c>
      <c r="D125">
        <v>5.0000000000000001E-3</v>
      </c>
      <c r="E125">
        <v>-0.51</v>
      </c>
      <c r="F125">
        <v>-3.6499999999999998E-2</v>
      </c>
      <c r="G125">
        <v>0.1575</v>
      </c>
      <c r="H125">
        <v>0.6</v>
      </c>
      <c r="I125">
        <v>0.52</v>
      </c>
      <c r="J125">
        <v>0.45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">
      <c r="B126" s="40">
        <v>40118</v>
      </c>
      <c r="C126">
        <v>3.1720000000000002</v>
      </c>
      <c r="D126">
        <v>5.0000000000000001E-3</v>
      </c>
      <c r="E126">
        <v>-0.55000000000000004</v>
      </c>
      <c r="F126">
        <v>-3.6499999999999998E-2</v>
      </c>
      <c r="G126">
        <v>0.1575</v>
      </c>
      <c r="H126">
        <v>0.7</v>
      </c>
      <c r="I126">
        <v>0.52</v>
      </c>
      <c r="J126">
        <v>0.5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">
      <c r="B127" s="40">
        <v>40148</v>
      </c>
      <c r="C127">
        <v>3.2770000000000001</v>
      </c>
      <c r="D127">
        <v>5.0000000000000001E-3</v>
      </c>
      <c r="E127">
        <v>-0.55000000000000004</v>
      </c>
      <c r="F127">
        <v>-3.5000000000000003E-2</v>
      </c>
      <c r="G127">
        <v>0.155</v>
      </c>
      <c r="H127">
        <v>1.2</v>
      </c>
      <c r="I127">
        <v>0.56999999999999995</v>
      </c>
      <c r="J127">
        <v>0.8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">
      <c r="B128" s="40">
        <v>40179</v>
      </c>
      <c r="C128">
        <v>3.3290000000000006</v>
      </c>
      <c r="D128">
        <v>5.0000000000000001E-3</v>
      </c>
      <c r="E128">
        <v>-0.55000000000000004</v>
      </c>
      <c r="F128">
        <v>-3.5000000000000003E-2</v>
      </c>
      <c r="G128">
        <v>0.15</v>
      </c>
      <c r="H128">
        <v>1.3</v>
      </c>
      <c r="I128">
        <v>0.56999999999999995</v>
      </c>
      <c r="J128">
        <v>0.9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">
      <c r="B129" s="40">
        <v>40210</v>
      </c>
      <c r="C129">
        <v>3.242</v>
      </c>
      <c r="D129">
        <v>5.0000000000000001E-3</v>
      </c>
      <c r="E129">
        <v>-0.55000000000000004</v>
      </c>
      <c r="F129">
        <v>-3.5000000000000003E-2</v>
      </c>
      <c r="G129">
        <v>0.15</v>
      </c>
      <c r="H129">
        <v>1.3</v>
      </c>
      <c r="I129">
        <v>0.52</v>
      </c>
      <c r="J129">
        <v>0.85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">
      <c r="B130" s="40">
        <v>40238</v>
      </c>
      <c r="C130">
        <v>3.1480000000000001</v>
      </c>
      <c r="D130">
        <v>5.0000000000000001E-3</v>
      </c>
      <c r="E130">
        <v>-0.55000000000000004</v>
      </c>
      <c r="F130">
        <v>-3.5000000000000003E-2</v>
      </c>
      <c r="G130">
        <v>0.15</v>
      </c>
      <c r="H130">
        <v>1.2</v>
      </c>
      <c r="I130">
        <v>0.47</v>
      </c>
      <c r="J130">
        <v>0.4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">
      <c r="B131" s="40">
        <v>40269</v>
      </c>
      <c r="C131">
        <v>3.0690000000000004</v>
      </c>
      <c r="D131">
        <v>5.0000000000000001E-3</v>
      </c>
      <c r="E131">
        <v>-0.55000000000000004</v>
      </c>
      <c r="F131">
        <v>-3.4500000000000003E-2</v>
      </c>
      <c r="G131">
        <v>0.15</v>
      </c>
      <c r="H131">
        <v>0.6</v>
      </c>
      <c r="I131">
        <v>0.32</v>
      </c>
      <c r="J131">
        <v>0.3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">
      <c r="B132" s="40">
        <v>40299</v>
      </c>
      <c r="C132">
        <v>3.0560000000000005</v>
      </c>
      <c r="D132">
        <v>5.0000000000000001E-3</v>
      </c>
      <c r="E132">
        <v>-0.55000000000000004</v>
      </c>
      <c r="F132">
        <v>-3.4500000000000003E-2</v>
      </c>
      <c r="G132">
        <v>0.15</v>
      </c>
      <c r="H132">
        <v>0.5</v>
      </c>
      <c r="I132">
        <v>0.44</v>
      </c>
      <c r="J132">
        <v>0.3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">
      <c r="B133" s="40">
        <v>40330</v>
      </c>
      <c r="C133">
        <v>3.1210000000000004</v>
      </c>
      <c r="D133">
        <v>5.0000000000000001E-3</v>
      </c>
      <c r="E133">
        <v>-0.55000000000000004</v>
      </c>
      <c r="F133">
        <v>-2.9500000000000002E-2</v>
      </c>
      <c r="G133">
        <v>0.15</v>
      </c>
      <c r="H133">
        <v>0.5</v>
      </c>
      <c r="I133">
        <v>0.44</v>
      </c>
      <c r="J133">
        <v>0.35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">
      <c r="B134" s="40">
        <v>40360</v>
      </c>
      <c r="C134">
        <v>3.1230000000000002</v>
      </c>
      <c r="D134">
        <v>5.0000000000000001E-3</v>
      </c>
      <c r="E134">
        <v>-0.55000000000000004</v>
      </c>
      <c r="F134">
        <v>-2.9500000000000002E-2</v>
      </c>
      <c r="G134">
        <v>0.15</v>
      </c>
      <c r="H134">
        <v>0.5</v>
      </c>
      <c r="I134">
        <v>0.44</v>
      </c>
      <c r="J134">
        <v>0.4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">
      <c r="B135" s="40">
        <v>40391</v>
      </c>
      <c r="C135">
        <v>3.1310000000000002</v>
      </c>
      <c r="D135">
        <v>5.0000000000000001E-3</v>
      </c>
      <c r="E135">
        <v>-0.55000000000000004</v>
      </c>
      <c r="F135">
        <v>-2.9500000000000002E-2</v>
      </c>
      <c r="G135">
        <v>0.15</v>
      </c>
      <c r="H135">
        <v>0.5</v>
      </c>
      <c r="I135">
        <v>0.44</v>
      </c>
      <c r="J135">
        <v>0.55000000000000004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">
      <c r="B136" s="40">
        <v>40422</v>
      </c>
      <c r="C136">
        <v>3.12</v>
      </c>
      <c r="D136">
        <v>5.0000000000000001E-3</v>
      </c>
      <c r="E136">
        <v>-0.55000000000000004</v>
      </c>
      <c r="F136">
        <v>-3.4500000000000003E-2</v>
      </c>
      <c r="G136">
        <v>0.15</v>
      </c>
      <c r="H136">
        <v>0.5</v>
      </c>
      <c r="I136">
        <v>0.52</v>
      </c>
      <c r="J136">
        <v>0.35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">
      <c r="B137" s="40">
        <v>40452</v>
      </c>
      <c r="C137">
        <v>3.137</v>
      </c>
      <c r="D137">
        <v>5.0000000000000001E-3</v>
      </c>
      <c r="E137">
        <v>-0.55000000000000004</v>
      </c>
      <c r="F137">
        <v>-3.4500000000000003E-2</v>
      </c>
      <c r="G137">
        <v>0.15</v>
      </c>
      <c r="H137">
        <v>0.6</v>
      </c>
      <c r="I137">
        <v>0.52</v>
      </c>
      <c r="J137">
        <v>0.45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">
      <c r="B138" s="40">
        <v>40483</v>
      </c>
      <c r="C138">
        <v>3.2340000000000004</v>
      </c>
      <c r="D138">
        <v>5.0000000000000001E-3</v>
      </c>
      <c r="E138">
        <v>-0.55000000000000004</v>
      </c>
      <c r="F138">
        <v>-3.4500000000000003E-2</v>
      </c>
      <c r="G138">
        <v>0.15</v>
      </c>
      <c r="H138">
        <v>0.7</v>
      </c>
      <c r="I138">
        <v>0.52</v>
      </c>
      <c r="J138">
        <v>0.5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">
      <c r="B139" s="40">
        <v>40513</v>
      </c>
      <c r="C139">
        <v>3.3360000000000003</v>
      </c>
      <c r="D139">
        <v>5.0000000000000001E-3</v>
      </c>
      <c r="E139">
        <v>-0.55000000000000004</v>
      </c>
      <c r="F139">
        <v>-3.3000000000000002E-2</v>
      </c>
      <c r="G139">
        <v>0.15</v>
      </c>
      <c r="H139">
        <v>1.2</v>
      </c>
      <c r="I139">
        <v>0.56999999999999995</v>
      </c>
      <c r="J139">
        <v>0.8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">
      <c r="B140" s="40">
        <v>40544</v>
      </c>
      <c r="C140">
        <v>3.3885000000000005</v>
      </c>
      <c r="D140">
        <v>5.0000000000000001E-3</v>
      </c>
      <c r="E140">
        <v>-0.55000000000000004</v>
      </c>
      <c r="F140">
        <v>-3.3000000000000002E-2</v>
      </c>
      <c r="G140">
        <v>0.15</v>
      </c>
      <c r="H140">
        <v>1.3</v>
      </c>
      <c r="I140">
        <v>0.56999999999999995</v>
      </c>
      <c r="J140">
        <v>0.9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">
      <c r="B141" s="40">
        <v>40575</v>
      </c>
      <c r="C141">
        <v>3.3055000000000003</v>
      </c>
      <c r="D141">
        <v>5.0000000000000001E-3</v>
      </c>
      <c r="E141">
        <v>-0.55000000000000004</v>
      </c>
      <c r="F141">
        <v>-3.3000000000000002E-2</v>
      </c>
      <c r="G141">
        <v>0.15</v>
      </c>
      <c r="H141">
        <v>1.3</v>
      </c>
      <c r="I141">
        <v>0.52</v>
      </c>
      <c r="J141">
        <v>0.85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">
      <c r="B142" s="40">
        <v>40603</v>
      </c>
      <c r="C142">
        <v>3.2145000000000001</v>
      </c>
      <c r="D142">
        <v>5.0000000000000001E-3</v>
      </c>
      <c r="E142">
        <v>-0.55000000000000004</v>
      </c>
      <c r="F142">
        <v>-3.3000000000000002E-2</v>
      </c>
      <c r="G142">
        <v>0.15</v>
      </c>
      <c r="H142">
        <v>1.2</v>
      </c>
      <c r="I142">
        <v>0.47</v>
      </c>
      <c r="J142">
        <v>0.4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">
      <c r="B143" s="40">
        <v>40634</v>
      </c>
      <c r="C143">
        <v>3.1385000000000005</v>
      </c>
      <c r="D143">
        <v>5.0000000000000001E-3</v>
      </c>
      <c r="E143">
        <v>-0.55000000000000004</v>
      </c>
      <c r="F143">
        <v>-3.2500000000000001E-2</v>
      </c>
      <c r="G143">
        <v>0.15</v>
      </c>
      <c r="H143">
        <v>0.6</v>
      </c>
      <c r="I143">
        <v>0.32</v>
      </c>
      <c r="J143">
        <v>0.3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">
      <c r="B144" s="40">
        <v>40664</v>
      </c>
      <c r="C144">
        <v>3.1265000000000005</v>
      </c>
      <c r="D144">
        <v>5.0000000000000001E-3</v>
      </c>
      <c r="E144">
        <v>-0.55000000000000004</v>
      </c>
      <c r="F144">
        <v>-3.2500000000000001E-2</v>
      </c>
      <c r="G144">
        <v>0.15</v>
      </c>
      <c r="H144">
        <v>0.5</v>
      </c>
      <c r="I144">
        <v>0.44</v>
      </c>
      <c r="J144">
        <v>0.3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">
      <c r="B145" s="40">
        <v>40695</v>
      </c>
      <c r="C145">
        <v>3.1924999999999999</v>
      </c>
      <c r="D145">
        <v>5.0000000000000001E-3</v>
      </c>
      <c r="E145">
        <v>-0.55000000000000004</v>
      </c>
      <c r="F145">
        <v>-2.75E-2</v>
      </c>
      <c r="G145">
        <v>0.15</v>
      </c>
      <c r="H145">
        <v>0.5</v>
      </c>
      <c r="I145">
        <v>0.44</v>
      </c>
      <c r="J145">
        <v>0.35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">
      <c r="B146" s="40">
        <v>40725</v>
      </c>
      <c r="C146">
        <v>3.1945000000000001</v>
      </c>
      <c r="D146">
        <v>5.0000000000000001E-3</v>
      </c>
      <c r="E146">
        <v>-0.55000000000000004</v>
      </c>
      <c r="F146">
        <v>-2.75E-2</v>
      </c>
      <c r="G146">
        <v>0.15</v>
      </c>
      <c r="H146">
        <v>0.5</v>
      </c>
      <c r="I146">
        <v>0.44</v>
      </c>
      <c r="J146">
        <v>0.4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">
      <c r="B147" s="40">
        <v>40756</v>
      </c>
      <c r="C147">
        <v>3.2025000000000001</v>
      </c>
      <c r="D147">
        <v>5.0000000000000001E-3</v>
      </c>
      <c r="E147">
        <v>-0.55000000000000004</v>
      </c>
      <c r="F147">
        <v>-2.75E-2</v>
      </c>
      <c r="G147">
        <v>0.15</v>
      </c>
      <c r="H147">
        <v>0.5</v>
      </c>
      <c r="I147">
        <v>0.44</v>
      </c>
      <c r="J147">
        <v>0.55000000000000004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">
      <c r="B148" s="40">
        <v>40787</v>
      </c>
      <c r="C148">
        <v>3.1905000000000001</v>
      </c>
      <c r="D148">
        <v>5.0000000000000001E-3</v>
      </c>
      <c r="E148">
        <v>-0.55000000000000004</v>
      </c>
      <c r="F148">
        <v>-3.2500000000000001E-2</v>
      </c>
      <c r="G148">
        <v>0.15</v>
      </c>
      <c r="H148">
        <v>0.5</v>
      </c>
      <c r="I148">
        <v>0.52</v>
      </c>
      <c r="J148">
        <v>0.35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">
      <c r="B149" s="40">
        <v>40817</v>
      </c>
      <c r="C149">
        <v>3.2065000000000006</v>
      </c>
      <c r="D149">
        <v>5.0000000000000001E-3</v>
      </c>
      <c r="E149">
        <v>-0.55000000000000004</v>
      </c>
      <c r="F149">
        <v>-3.2500000000000001E-2</v>
      </c>
      <c r="G149">
        <v>0.15</v>
      </c>
      <c r="H149">
        <v>0.6</v>
      </c>
      <c r="I149">
        <v>0.52</v>
      </c>
      <c r="J149">
        <v>0.45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">
      <c r="B150" s="40">
        <v>40848</v>
      </c>
      <c r="C150">
        <v>3.2985000000000002</v>
      </c>
      <c r="D150">
        <v>5.0000000000000001E-3</v>
      </c>
      <c r="E150">
        <v>-0.55000000000000004</v>
      </c>
      <c r="F150">
        <v>-3.2500000000000001E-2</v>
      </c>
      <c r="G150">
        <v>0.15</v>
      </c>
      <c r="H150">
        <v>0.7</v>
      </c>
      <c r="I150">
        <v>0.52</v>
      </c>
      <c r="J150">
        <v>0.5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">
      <c r="B151" s="40">
        <v>40878</v>
      </c>
      <c r="C151">
        <v>3.3975</v>
      </c>
      <c r="D151">
        <v>5.0000000000000001E-3</v>
      </c>
      <c r="E151">
        <v>-0.55000000000000004</v>
      </c>
      <c r="F151">
        <v>-3.1000000000000003E-2</v>
      </c>
      <c r="G151">
        <v>0.15</v>
      </c>
      <c r="H151">
        <v>1.2</v>
      </c>
      <c r="I151">
        <v>0.56999999999999995</v>
      </c>
      <c r="J151">
        <v>0.8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">
      <c r="B152" s="40">
        <v>40909</v>
      </c>
      <c r="C152">
        <v>3.4505000000000003</v>
      </c>
      <c r="D152">
        <v>5.0000000000000001E-3</v>
      </c>
      <c r="E152">
        <v>-0.55000000000000004</v>
      </c>
      <c r="F152">
        <v>-3.1000000000000003E-2</v>
      </c>
      <c r="G152">
        <v>0.15</v>
      </c>
      <c r="H152">
        <v>1.3</v>
      </c>
      <c r="I152">
        <v>0.56999999999999995</v>
      </c>
      <c r="J152">
        <v>0.9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">
      <c r="B153" s="40">
        <v>40940</v>
      </c>
      <c r="C153">
        <v>3.3715000000000006</v>
      </c>
      <c r="D153">
        <v>5.0000000000000001E-3</v>
      </c>
      <c r="E153">
        <v>-0.55000000000000004</v>
      </c>
      <c r="F153">
        <v>-3.1000000000000003E-2</v>
      </c>
      <c r="G153">
        <v>0.15</v>
      </c>
      <c r="H153">
        <v>1.3</v>
      </c>
      <c r="I153">
        <v>0.52</v>
      </c>
      <c r="J153">
        <v>0.85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">
      <c r="B154" s="40">
        <v>40969</v>
      </c>
      <c r="C154">
        <v>3.2835000000000001</v>
      </c>
      <c r="D154">
        <v>5.0000000000000001E-3</v>
      </c>
      <c r="E154">
        <v>-0.55000000000000004</v>
      </c>
      <c r="F154">
        <v>-3.1000000000000003E-2</v>
      </c>
      <c r="G154">
        <v>0.15</v>
      </c>
      <c r="H154">
        <v>1.2</v>
      </c>
      <c r="I154">
        <v>0.47</v>
      </c>
      <c r="J154">
        <v>0.4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">
      <c r="B155" s="40">
        <v>41000</v>
      </c>
      <c r="C155">
        <v>3.2105000000000001</v>
      </c>
      <c r="D155">
        <v>5.0000000000000001E-3</v>
      </c>
      <c r="E155">
        <v>-0.55000000000000004</v>
      </c>
      <c r="F155">
        <v>-3.0500000000000003E-2</v>
      </c>
      <c r="G155">
        <v>0.15</v>
      </c>
      <c r="H155">
        <v>0.6</v>
      </c>
      <c r="I155">
        <v>0.32</v>
      </c>
      <c r="J155">
        <v>0.3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">
      <c r="B156" s="40">
        <v>41030</v>
      </c>
      <c r="C156">
        <v>3.1995</v>
      </c>
      <c r="D156">
        <v>5.0000000000000001E-3</v>
      </c>
      <c r="E156">
        <v>-0.55000000000000004</v>
      </c>
      <c r="F156">
        <v>-3.0500000000000003E-2</v>
      </c>
      <c r="G156">
        <v>0.15</v>
      </c>
      <c r="H156">
        <v>0.5</v>
      </c>
      <c r="I156">
        <v>0.44</v>
      </c>
      <c r="J156">
        <v>0.3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">
      <c r="B157" s="40">
        <v>41061</v>
      </c>
      <c r="C157">
        <v>3.2665000000000006</v>
      </c>
      <c r="D157">
        <v>5.0000000000000001E-3</v>
      </c>
      <c r="E157">
        <v>-0.55000000000000004</v>
      </c>
      <c r="F157">
        <v>-2.5500000000000002E-2</v>
      </c>
      <c r="G157">
        <v>0.15</v>
      </c>
      <c r="H157">
        <v>0.5</v>
      </c>
      <c r="I157">
        <v>0.44</v>
      </c>
      <c r="J157">
        <v>0.35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">
      <c r="B158" s="40">
        <v>41091</v>
      </c>
      <c r="C158">
        <v>3.2685000000000004</v>
      </c>
      <c r="D158">
        <v>5.0000000000000001E-3</v>
      </c>
      <c r="E158">
        <v>-0.55000000000000004</v>
      </c>
      <c r="F158">
        <v>-2.5500000000000002E-2</v>
      </c>
      <c r="G158">
        <v>0.15</v>
      </c>
      <c r="H158">
        <v>0.5</v>
      </c>
      <c r="I158">
        <v>0.44</v>
      </c>
      <c r="J158">
        <v>0.4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">
      <c r="B159" s="40">
        <v>41122</v>
      </c>
      <c r="C159">
        <v>3.2765000000000004</v>
      </c>
      <c r="D159">
        <v>5.0000000000000001E-3</v>
      </c>
      <c r="E159">
        <v>-0.55000000000000004</v>
      </c>
      <c r="F159">
        <v>-2.5500000000000002E-2</v>
      </c>
      <c r="G159">
        <v>0.15</v>
      </c>
      <c r="H159">
        <v>0.5</v>
      </c>
      <c r="I159">
        <v>0.44</v>
      </c>
      <c r="J159">
        <v>0.55000000000000004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">
      <c r="B160" s="40">
        <v>41153</v>
      </c>
      <c r="C160">
        <v>3.2635000000000005</v>
      </c>
      <c r="D160">
        <v>5.0000000000000001E-3</v>
      </c>
      <c r="E160">
        <v>-0.55000000000000004</v>
      </c>
      <c r="F160">
        <v>-3.0500000000000003E-2</v>
      </c>
      <c r="G160">
        <v>0.15</v>
      </c>
      <c r="H160">
        <v>0.5</v>
      </c>
      <c r="I160">
        <v>0.52</v>
      </c>
      <c r="J160">
        <v>0.35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">
      <c r="B161" s="40">
        <v>41183</v>
      </c>
      <c r="C161">
        <v>3.2785000000000002</v>
      </c>
      <c r="D161">
        <v>5.0000000000000001E-3</v>
      </c>
      <c r="E161">
        <v>-0.55000000000000004</v>
      </c>
      <c r="F161">
        <v>-3.0500000000000003E-2</v>
      </c>
      <c r="G161">
        <v>0.15</v>
      </c>
      <c r="H161">
        <v>0.6</v>
      </c>
      <c r="I161">
        <v>0.52</v>
      </c>
      <c r="J161">
        <v>0.45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">
      <c r="B162" s="40">
        <v>41214</v>
      </c>
      <c r="C162">
        <v>3.3655000000000004</v>
      </c>
      <c r="D162">
        <v>5.0000000000000001E-3</v>
      </c>
      <c r="E162">
        <v>-0.55000000000000004</v>
      </c>
      <c r="F162">
        <v>-3.0500000000000003E-2</v>
      </c>
      <c r="G162">
        <v>0.15</v>
      </c>
      <c r="H162">
        <v>0.7</v>
      </c>
      <c r="I162">
        <v>0.52</v>
      </c>
      <c r="J162">
        <v>0.5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">
      <c r="B163" s="40">
        <v>41244</v>
      </c>
      <c r="C163">
        <v>3.4615000000000005</v>
      </c>
      <c r="D163">
        <v>5.0000000000000001E-3</v>
      </c>
      <c r="E163">
        <v>-0.55000000000000004</v>
      </c>
      <c r="F163">
        <v>-2.8999999999999998E-2</v>
      </c>
      <c r="G163">
        <v>0.15</v>
      </c>
      <c r="H163">
        <v>1.2</v>
      </c>
      <c r="I163">
        <v>0.56999999999999995</v>
      </c>
      <c r="J163">
        <v>0.8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">
      <c r="B164" s="40">
        <v>41275</v>
      </c>
      <c r="C164">
        <v>3.5150000000000001</v>
      </c>
      <c r="D164">
        <v>5.0000000000000001E-3</v>
      </c>
      <c r="E164">
        <v>-0.55000000000000004</v>
      </c>
      <c r="F164">
        <v>-2.8999999999999998E-2</v>
      </c>
      <c r="G164">
        <v>0.15</v>
      </c>
      <c r="H164">
        <v>1.3</v>
      </c>
      <c r="I164">
        <v>0.56999999999999995</v>
      </c>
      <c r="J164">
        <v>0.9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">
      <c r="B165" s="40">
        <v>41306</v>
      </c>
      <c r="C165">
        <v>3.44</v>
      </c>
      <c r="D165">
        <v>5.0000000000000001E-3</v>
      </c>
      <c r="E165">
        <v>-0.55000000000000004</v>
      </c>
      <c r="F165">
        <v>-2.8999999999999998E-2</v>
      </c>
      <c r="G165">
        <v>0.15</v>
      </c>
      <c r="H165">
        <v>1.3</v>
      </c>
      <c r="I165">
        <v>0.52</v>
      </c>
      <c r="J165">
        <v>0.85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">
      <c r="B166" s="40">
        <v>41334</v>
      </c>
      <c r="C166">
        <v>3.355</v>
      </c>
      <c r="D166">
        <v>5.0000000000000001E-3</v>
      </c>
      <c r="E166">
        <v>-0.55000000000000004</v>
      </c>
      <c r="F166">
        <v>-2.8999999999999998E-2</v>
      </c>
      <c r="G166">
        <v>0.15</v>
      </c>
      <c r="H166">
        <v>1.2</v>
      </c>
      <c r="I166">
        <v>0.47</v>
      </c>
      <c r="J166">
        <v>0.4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">
      <c r="B167" s="40">
        <v>41365</v>
      </c>
      <c r="C167">
        <v>3.2850000000000001</v>
      </c>
      <c r="D167">
        <v>5.0000000000000001E-3</v>
      </c>
      <c r="E167">
        <v>-0.55000000000000004</v>
      </c>
      <c r="F167">
        <v>-2.8500000000000001E-2</v>
      </c>
      <c r="G167">
        <v>0.15</v>
      </c>
      <c r="H167">
        <v>0.6</v>
      </c>
      <c r="I167">
        <v>0.32</v>
      </c>
      <c r="J167">
        <v>0.3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">
      <c r="B168" s="40">
        <v>41395</v>
      </c>
      <c r="C168">
        <v>3.2749999999999999</v>
      </c>
      <c r="D168">
        <v>5.0000000000000001E-3</v>
      </c>
      <c r="E168">
        <v>-0.55000000000000004</v>
      </c>
      <c r="F168">
        <v>-2.8500000000000001E-2</v>
      </c>
      <c r="G168">
        <v>0.15</v>
      </c>
      <c r="H168">
        <v>0.5</v>
      </c>
      <c r="I168">
        <v>0.44</v>
      </c>
      <c r="J168">
        <v>0.3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">
      <c r="B169" s="40">
        <v>41426</v>
      </c>
      <c r="C169">
        <v>3.343</v>
      </c>
      <c r="D169">
        <v>5.0000000000000001E-3</v>
      </c>
      <c r="E169">
        <v>-0.55000000000000004</v>
      </c>
      <c r="F169">
        <v>-2.35E-2</v>
      </c>
      <c r="G169">
        <v>0.15</v>
      </c>
      <c r="H169">
        <v>0.5</v>
      </c>
      <c r="I169">
        <v>0.44</v>
      </c>
      <c r="J169">
        <v>0.35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">
      <c r="B170" s="40">
        <v>41456</v>
      </c>
      <c r="C170">
        <v>3.3450000000000002</v>
      </c>
      <c r="D170">
        <v>5.0000000000000001E-3</v>
      </c>
      <c r="E170">
        <v>-0.55000000000000004</v>
      </c>
      <c r="F170">
        <v>-2.35E-2</v>
      </c>
      <c r="G170">
        <v>0.15</v>
      </c>
      <c r="H170">
        <v>0.5</v>
      </c>
      <c r="I170">
        <v>0.44</v>
      </c>
      <c r="J170">
        <v>0.4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">
      <c r="B171" s="40">
        <v>41487</v>
      </c>
      <c r="C171">
        <v>3.3530000000000002</v>
      </c>
      <c r="D171">
        <v>5.0000000000000001E-3</v>
      </c>
      <c r="E171">
        <v>-0.55000000000000004</v>
      </c>
      <c r="F171">
        <v>-2.35E-2</v>
      </c>
      <c r="G171">
        <v>0.15</v>
      </c>
      <c r="H171">
        <v>0.5</v>
      </c>
      <c r="I171">
        <v>0.44</v>
      </c>
      <c r="J171">
        <v>0.55000000000000004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">
      <c r="B172" s="40">
        <v>41518</v>
      </c>
      <c r="C172">
        <v>3.3390000000000004</v>
      </c>
      <c r="D172">
        <v>5.0000000000000001E-3</v>
      </c>
      <c r="E172">
        <v>-0.55000000000000004</v>
      </c>
      <c r="F172">
        <v>-2.8500000000000001E-2</v>
      </c>
      <c r="G172">
        <v>0.15</v>
      </c>
      <c r="H172">
        <v>0.5</v>
      </c>
      <c r="I172">
        <v>0.52</v>
      </c>
      <c r="J172">
        <v>0.35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">
      <c r="B173" s="40">
        <v>41548</v>
      </c>
      <c r="C173">
        <v>3.3530000000000002</v>
      </c>
      <c r="D173">
        <v>5.0000000000000001E-3</v>
      </c>
      <c r="E173">
        <v>-0.55000000000000004</v>
      </c>
      <c r="F173">
        <v>-2.8500000000000001E-2</v>
      </c>
      <c r="G173">
        <v>0.15</v>
      </c>
      <c r="H173">
        <v>0.6</v>
      </c>
      <c r="I173">
        <v>0.52</v>
      </c>
      <c r="J173">
        <v>0.45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">
      <c r="B174" s="40">
        <v>41579</v>
      </c>
      <c r="C174">
        <v>3.4350000000000001</v>
      </c>
      <c r="D174">
        <v>5.0000000000000001E-3</v>
      </c>
      <c r="E174">
        <v>-0.55000000000000004</v>
      </c>
      <c r="F174">
        <v>-2.8500000000000001E-2</v>
      </c>
      <c r="G174">
        <v>0.15</v>
      </c>
      <c r="H174">
        <v>0.7</v>
      </c>
      <c r="I174">
        <v>0.52</v>
      </c>
      <c r="J174">
        <v>0.5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">
      <c r="B175" s="40">
        <v>41609</v>
      </c>
      <c r="C175">
        <v>3.528</v>
      </c>
      <c r="D175">
        <v>5.0000000000000001E-3</v>
      </c>
      <c r="E175">
        <v>-0.55000000000000004</v>
      </c>
      <c r="F175">
        <v>-2.7000000000000003E-2</v>
      </c>
      <c r="G175">
        <v>0.15</v>
      </c>
      <c r="H175">
        <v>1.2</v>
      </c>
      <c r="I175">
        <v>0.56999999999999995</v>
      </c>
      <c r="J175">
        <v>0.8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">
      <c r="B176" s="40">
        <v>41640</v>
      </c>
      <c r="C176">
        <v>3.5819999999999999</v>
      </c>
      <c r="D176">
        <v>5.0000000000000001E-3</v>
      </c>
      <c r="E176">
        <v>-0.55000000000000004</v>
      </c>
      <c r="F176">
        <v>-2.7000000000000003E-2</v>
      </c>
      <c r="G176">
        <v>0.15</v>
      </c>
      <c r="H176">
        <v>1.3</v>
      </c>
      <c r="I176">
        <v>0.56999999999999995</v>
      </c>
      <c r="J176">
        <v>0.9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">
      <c r="B177" s="40">
        <v>41671</v>
      </c>
      <c r="C177">
        <v>3.5110000000000001</v>
      </c>
      <c r="D177">
        <v>5.0000000000000001E-3</v>
      </c>
      <c r="E177">
        <v>-0.55000000000000004</v>
      </c>
      <c r="F177">
        <v>-2.7000000000000003E-2</v>
      </c>
      <c r="G177">
        <v>0.15</v>
      </c>
      <c r="H177">
        <v>1.3</v>
      </c>
      <c r="I177">
        <v>0.52</v>
      </c>
      <c r="J177">
        <v>0.85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">
      <c r="B178" s="40">
        <v>41699</v>
      </c>
      <c r="C178">
        <v>3.4290000000000003</v>
      </c>
      <c r="D178">
        <v>5.0000000000000001E-3</v>
      </c>
      <c r="E178">
        <v>-0.55000000000000004</v>
      </c>
      <c r="F178">
        <v>-2.7000000000000003E-2</v>
      </c>
      <c r="G178">
        <v>0.15</v>
      </c>
      <c r="H178">
        <v>1.2</v>
      </c>
      <c r="I178">
        <v>0.47</v>
      </c>
      <c r="J178">
        <v>0.4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">
      <c r="B179" s="40">
        <v>41730</v>
      </c>
      <c r="C179">
        <v>3.3620000000000001</v>
      </c>
      <c r="D179">
        <v>5.0000000000000001E-3</v>
      </c>
      <c r="E179">
        <v>-0.55000000000000004</v>
      </c>
      <c r="F179">
        <v>-2.6499999999999999E-2</v>
      </c>
      <c r="G179">
        <v>0.15</v>
      </c>
      <c r="H179">
        <v>0.6</v>
      </c>
      <c r="I179">
        <v>0.32</v>
      </c>
      <c r="J179">
        <v>0.3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">
      <c r="B180" s="40">
        <v>41760</v>
      </c>
      <c r="C180">
        <v>3.3530000000000002</v>
      </c>
      <c r="D180">
        <v>5.0000000000000001E-3</v>
      </c>
      <c r="E180">
        <v>-0.55000000000000004</v>
      </c>
      <c r="F180">
        <v>-2.6499999999999999E-2</v>
      </c>
      <c r="G180">
        <v>0.15</v>
      </c>
      <c r="H180">
        <v>0.5</v>
      </c>
      <c r="I180">
        <v>0.44</v>
      </c>
      <c r="J180">
        <v>0.3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">
      <c r="B181" s="40">
        <v>41791</v>
      </c>
      <c r="C181">
        <v>3.4220000000000002</v>
      </c>
      <c r="D181">
        <v>5.0000000000000001E-3</v>
      </c>
      <c r="E181">
        <v>-0.55000000000000004</v>
      </c>
      <c r="F181">
        <v>-2.1499999999999998E-2</v>
      </c>
      <c r="G181">
        <v>0.15</v>
      </c>
      <c r="H181">
        <v>0.5</v>
      </c>
      <c r="I181">
        <v>0.44</v>
      </c>
      <c r="J181">
        <v>0.35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">
      <c r="B182" s="40">
        <v>41821</v>
      </c>
      <c r="C182">
        <v>3.4240000000000004</v>
      </c>
      <c r="D182">
        <v>5.0000000000000001E-3</v>
      </c>
      <c r="E182">
        <v>-0.55000000000000004</v>
      </c>
      <c r="F182">
        <v>-2.1499999999999998E-2</v>
      </c>
      <c r="G182">
        <v>0.15</v>
      </c>
      <c r="H182">
        <v>0.5</v>
      </c>
      <c r="I182">
        <v>0.44</v>
      </c>
      <c r="J182">
        <v>0.4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">
      <c r="B183" s="40">
        <v>41852</v>
      </c>
      <c r="C183">
        <v>3.4319999999999999</v>
      </c>
      <c r="D183">
        <v>5.0000000000000001E-3</v>
      </c>
      <c r="E183">
        <v>-0.55000000000000004</v>
      </c>
      <c r="F183">
        <v>-2.1499999999999998E-2</v>
      </c>
      <c r="G183">
        <v>0.15</v>
      </c>
      <c r="H183">
        <v>0.5</v>
      </c>
      <c r="I183">
        <v>0.44</v>
      </c>
      <c r="J183">
        <v>0.55000000000000004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">
      <c r="B184" s="40">
        <v>41883</v>
      </c>
      <c r="C184">
        <v>3.4169999999999998</v>
      </c>
      <c r="D184">
        <v>5.0000000000000001E-3</v>
      </c>
      <c r="E184">
        <v>-0.55000000000000004</v>
      </c>
      <c r="F184">
        <v>-2.6499999999999999E-2</v>
      </c>
      <c r="G184">
        <v>0.15</v>
      </c>
      <c r="H184">
        <v>0.5</v>
      </c>
      <c r="I184">
        <v>0.52</v>
      </c>
      <c r="J184">
        <v>0.35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">
      <c r="B185" s="40">
        <v>41913</v>
      </c>
      <c r="C185">
        <v>3.43</v>
      </c>
      <c r="D185">
        <v>5.0000000000000001E-3</v>
      </c>
      <c r="E185">
        <v>-0.55000000000000004</v>
      </c>
      <c r="F185">
        <v>-2.6499999999999999E-2</v>
      </c>
      <c r="G185">
        <v>0.15</v>
      </c>
      <c r="H185">
        <v>0.6</v>
      </c>
      <c r="I185">
        <v>0.52</v>
      </c>
      <c r="J185">
        <v>0.45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">
      <c r="B186" s="40">
        <v>41944</v>
      </c>
      <c r="C186">
        <v>3.5070000000000001</v>
      </c>
      <c r="D186">
        <v>5.0000000000000001E-3</v>
      </c>
      <c r="E186">
        <v>-0.55000000000000004</v>
      </c>
      <c r="F186">
        <v>-2.6499999999999999E-2</v>
      </c>
      <c r="G186">
        <v>0.15</v>
      </c>
      <c r="H186">
        <v>0.7</v>
      </c>
      <c r="I186">
        <v>0.52</v>
      </c>
      <c r="J186">
        <v>0.5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">
      <c r="B187" s="40">
        <v>41974</v>
      </c>
      <c r="C187">
        <v>3.597</v>
      </c>
      <c r="D187">
        <v>5.0000000000000001E-3</v>
      </c>
      <c r="E187">
        <v>-0.55000000000000004</v>
      </c>
      <c r="F187">
        <v>-2.5000000000000001E-2</v>
      </c>
      <c r="G187">
        <v>0.15</v>
      </c>
      <c r="H187">
        <v>1.2</v>
      </c>
      <c r="I187">
        <v>0.56999999999999995</v>
      </c>
      <c r="J187">
        <v>0.8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">
      <c r="B188" s="40">
        <v>42005</v>
      </c>
      <c r="C188">
        <v>3.6515000000000004</v>
      </c>
      <c r="D188">
        <v>5.0000000000000001E-3</v>
      </c>
      <c r="F188">
        <v>-2.5000000000000001E-2</v>
      </c>
      <c r="G188">
        <v>0.15</v>
      </c>
      <c r="H188">
        <v>1.3</v>
      </c>
      <c r="I188">
        <v>0.56999999999999995</v>
      </c>
      <c r="J188">
        <v>0.9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">
      <c r="B189" s="40">
        <v>42036</v>
      </c>
      <c r="C189">
        <v>3.5844999999999998</v>
      </c>
      <c r="D189">
        <v>5.0000000000000001E-3</v>
      </c>
      <c r="F189">
        <v>-2.5000000000000001E-2</v>
      </c>
      <c r="G189">
        <v>0.15</v>
      </c>
      <c r="H189">
        <v>1.3</v>
      </c>
      <c r="I189">
        <v>0.52</v>
      </c>
      <c r="J189">
        <v>0.85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">
      <c r="B190" s="40">
        <v>42064</v>
      </c>
      <c r="C190">
        <v>3.5055000000000001</v>
      </c>
      <c r="D190">
        <v>5.0000000000000001E-3</v>
      </c>
      <c r="F190">
        <v>-2.5000000000000001E-2</v>
      </c>
      <c r="G190">
        <v>0.15</v>
      </c>
      <c r="H190">
        <v>1.2</v>
      </c>
      <c r="I190">
        <v>0.47</v>
      </c>
      <c r="J190">
        <v>0.4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">
      <c r="B191" s="40">
        <v>42095</v>
      </c>
      <c r="C191">
        <v>3.4415000000000004</v>
      </c>
      <c r="D191">
        <v>5.0000000000000001E-3</v>
      </c>
      <c r="F191">
        <v>-2.4500000000000001E-2</v>
      </c>
      <c r="G191">
        <v>0.15</v>
      </c>
      <c r="H191">
        <v>0.6</v>
      </c>
      <c r="I191">
        <v>0.32</v>
      </c>
      <c r="J191">
        <v>0.3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">
      <c r="B192" s="40">
        <v>42125</v>
      </c>
      <c r="C192">
        <v>3.4335000000000004</v>
      </c>
      <c r="D192">
        <v>5.0000000000000001E-3</v>
      </c>
      <c r="F192">
        <v>-2.4500000000000001E-2</v>
      </c>
      <c r="G192">
        <v>0.15</v>
      </c>
      <c r="H192">
        <v>0.5</v>
      </c>
      <c r="I192">
        <v>0.44</v>
      </c>
      <c r="J192">
        <v>0.3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">
      <c r="B193" s="40">
        <v>42156</v>
      </c>
      <c r="C193">
        <v>3.5035000000000003</v>
      </c>
      <c r="D193">
        <v>5.0000000000000001E-3</v>
      </c>
      <c r="F193">
        <v>-1.95E-2</v>
      </c>
      <c r="G193">
        <v>0.15</v>
      </c>
      <c r="H193">
        <v>0.5</v>
      </c>
      <c r="I193">
        <v>0.44</v>
      </c>
      <c r="J193">
        <v>0.35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">
      <c r="B194" s="40">
        <v>42186</v>
      </c>
      <c r="C194">
        <v>3.5055000000000001</v>
      </c>
      <c r="D194">
        <v>5.0000000000000001E-3</v>
      </c>
      <c r="F194">
        <v>-1.95E-2</v>
      </c>
      <c r="G194">
        <v>0.15</v>
      </c>
      <c r="H194">
        <v>0.5</v>
      </c>
      <c r="I194">
        <v>0.44</v>
      </c>
      <c r="J194">
        <v>0.4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">
      <c r="B195" s="40">
        <v>42217</v>
      </c>
      <c r="C195">
        <v>3.5135000000000005</v>
      </c>
      <c r="D195">
        <v>5.0000000000000001E-3</v>
      </c>
      <c r="F195">
        <v>-1.95E-2</v>
      </c>
      <c r="G195">
        <v>0.15</v>
      </c>
      <c r="H195">
        <v>0.5</v>
      </c>
      <c r="I195">
        <v>0.44</v>
      </c>
      <c r="J195">
        <v>0.55000000000000004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">
      <c r="B196" s="40">
        <v>42248</v>
      </c>
      <c r="C196">
        <v>3.4975000000000001</v>
      </c>
      <c r="D196">
        <v>5.0000000000000001E-3</v>
      </c>
      <c r="F196">
        <v>-2.4500000000000001E-2</v>
      </c>
      <c r="G196">
        <v>0.15</v>
      </c>
      <c r="H196">
        <v>0.5</v>
      </c>
      <c r="I196">
        <v>0.52</v>
      </c>
      <c r="J196">
        <v>0.35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">
      <c r="B197" s="40">
        <v>42278</v>
      </c>
      <c r="C197">
        <v>3.5095000000000001</v>
      </c>
      <c r="D197">
        <v>5.0000000000000001E-3</v>
      </c>
      <c r="F197">
        <v>-2.4500000000000001E-2</v>
      </c>
      <c r="G197">
        <v>0.15</v>
      </c>
      <c r="H197">
        <v>0.6</v>
      </c>
      <c r="I197">
        <v>0.52</v>
      </c>
      <c r="J197">
        <v>0.45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">
      <c r="B198" s="40">
        <v>42309</v>
      </c>
      <c r="C198">
        <v>3.5815000000000006</v>
      </c>
      <c r="D198">
        <v>5.0000000000000001E-3</v>
      </c>
      <c r="F198">
        <v>-2.4500000000000001E-2</v>
      </c>
      <c r="G198">
        <v>0.15</v>
      </c>
      <c r="H198">
        <v>0.7</v>
      </c>
      <c r="I198">
        <v>0.52</v>
      </c>
      <c r="J198">
        <v>0.5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">
      <c r="B199" s="40">
        <v>42339</v>
      </c>
      <c r="C199">
        <v>3.6685000000000003</v>
      </c>
      <c r="D199">
        <v>5.0000000000000001E-3</v>
      </c>
      <c r="F199">
        <v>-2.3000000000000003E-2</v>
      </c>
      <c r="G199">
        <v>0.15</v>
      </c>
      <c r="H199">
        <v>1.2</v>
      </c>
      <c r="I199">
        <v>0.56999999999999995</v>
      </c>
      <c r="J199">
        <v>0.8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">
      <c r="B200" s="40">
        <v>42370</v>
      </c>
      <c r="C200">
        <v>3.7235000000000005</v>
      </c>
      <c r="D200">
        <v>5.0000000000000001E-3</v>
      </c>
      <c r="F200">
        <v>-2.3000000000000003E-2</v>
      </c>
      <c r="G200">
        <v>0.15</v>
      </c>
      <c r="H200">
        <v>1.3</v>
      </c>
      <c r="I200">
        <v>0.56999999999999995</v>
      </c>
      <c r="J200">
        <v>0.9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">
      <c r="B201" s="40">
        <v>42401</v>
      </c>
      <c r="C201">
        <v>3.6605000000000003</v>
      </c>
      <c r="D201">
        <v>5.0000000000000001E-3</v>
      </c>
      <c r="F201">
        <v>-2.3000000000000003E-2</v>
      </c>
      <c r="G201">
        <v>0.15</v>
      </c>
      <c r="H201">
        <v>1.3</v>
      </c>
      <c r="I201">
        <v>0.52</v>
      </c>
      <c r="J201">
        <v>0.85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">
      <c r="B202" s="40">
        <v>42430</v>
      </c>
      <c r="C202">
        <v>3.5844999999999998</v>
      </c>
      <c r="D202">
        <v>5.0000000000000001E-3</v>
      </c>
      <c r="F202">
        <v>-2.3000000000000003E-2</v>
      </c>
      <c r="G202">
        <v>0.15</v>
      </c>
      <c r="H202">
        <v>1.2</v>
      </c>
      <c r="I202">
        <v>0.47</v>
      </c>
      <c r="J202">
        <v>0.4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">
      <c r="B203" s="40">
        <v>42461</v>
      </c>
      <c r="C203">
        <v>3.5235000000000003</v>
      </c>
      <c r="D203">
        <v>5.0000000000000001E-3</v>
      </c>
      <c r="F203">
        <v>-2.2499999999999999E-2</v>
      </c>
      <c r="G203">
        <v>0.15</v>
      </c>
      <c r="H203">
        <v>0.6</v>
      </c>
      <c r="I203">
        <v>0.32</v>
      </c>
      <c r="J203">
        <v>0.3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">
      <c r="B204" s="40">
        <v>42491</v>
      </c>
      <c r="C204">
        <v>3.5165000000000006</v>
      </c>
      <c r="D204">
        <v>5.0000000000000001E-3</v>
      </c>
      <c r="F204">
        <v>-2.2499999999999999E-2</v>
      </c>
      <c r="G204">
        <v>0.15</v>
      </c>
      <c r="H204">
        <v>0.5</v>
      </c>
      <c r="I204">
        <v>0.44</v>
      </c>
      <c r="J204">
        <v>0.3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">
      <c r="B205" s="40">
        <v>42522</v>
      </c>
      <c r="C205">
        <v>3.5874999999999999</v>
      </c>
      <c r="D205">
        <v>5.0000000000000001E-3</v>
      </c>
      <c r="F205">
        <v>-1.7500000000000002E-2</v>
      </c>
      <c r="G205">
        <v>0.15</v>
      </c>
      <c r="H205">
        <v>0.5</v>
      </c>
      <c r="I205">
        <v>0.44</v>
      </c>
      <c r="J205">
        <v>0.35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">
      <c r="B206" s="40">
        <v>42552</v>
      </c>
      <c r="C206">
        <v>3.5895000000000001</v>
      </c>
      <c r="D206">
        <v>5.0000000000000001E-3</v>
      </c>
      <c r="F206">
        <v>-1.7500000000000002E-2</v>
      </c>
      <c r="G206">
        <v>0.15</v>
      </c>
      <c r="H206">
        <v>0.5</v>
      </c>
      <c r="I206">
        <v>0.44</v>
      </c>
      <c r="J206">
        <v>0.4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">
      <c r="B207" s="40">
        <v>42583</v>
      </c>
      <c r="C207">
        <v>3.5975000000000001</v>
      </c>
      <c r="D207">
        <v>5.0000000000000001E-3</v>
      </c>
      <c r="F207">
        <v>-1.7500000000000002E-2</v>
      </c>
      <c r="G207">
        <v>0.15</v>
      </c>
      <c r="H207">
        <v>0.5</v>
      </c>
      <c r="I207">
        <v>0.44</v>
      </c>
      <c r="J207">
        <v>0.55000000000000004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">
      <c r="B208" s="40">
        <v>42614</v>
      </c>
      <c r="C208">
        <v>3.5805000000000002</v>
      </c>
      <c r="D208">
        <v>5.0000000000000001E-3</v>
      </c>
      <c r="F208">
        <v>-2.2499999999999999E-2</v>
      </c>
      <c r="G208">
        <v>0.15</v>
      </c>
      <c r="H208">
        <v>0.5</v>
      </c>
      <c r="I208">
        <v>0.52</v>
      </c>
      <c r="J208">
        <v>0.35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">
      <c r="B209" s="40">
        <v>42644</v>
      </c>
      <c r="C209">
        <v>3.5915000000000004</v>
      </c>
      <c r="D209">
        <v>5.0000000000000001E-3</v>
      </c>
      <c r="F209">
        <v>-2.2499999999999999E-2</v>
      </c>
      <c r="G209">
        <v>0.15</v>
      </c>
      <c r="H209">
        <v>0.6</v>
      </c>
      <c r="I209">
        <v>0.52</v>
      </c>
      <c r="J209">
        <v>0.45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">
      <c r="B210" s="40">
        <v>42675</v>
      </c>
      <c r="C210">
        <v>3.6585000000000001</v>
      </c>
      <c r="D210">
        <v>5.0000000000000001E-3</v>
      </c>
      <c r="F210">
        <v>-2.2499999999999999E-2</v>
      </c>
      <c r="G210">
        <v>0.15</v>
      </c>
      <c r="H210">
        <v>0.7</v>
      </c>
      <c r="I210">
        <v>0.52</v>
      </c>
      <c r="J210">
        <v>0.5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">
      <c r="B211" s="40">
        <v>42705</v>
      </c>
      <c r="C211">
        <v>3.7425000000000002</v>
      </c>
      <c r="D211">
        <v>5.0000000000000001E-3</v>
      </c>
      <c r="F211">
        <v>-2.1000000000000001E-2</v>
      </c>
      <c r="G211">
        <v>0.15</v>
      </c>
      <c r="H211">
        <v>1.2</v>
      </c>
      <c r="I211">
        <v>0.56999999999999995</v>
      </c>
      <c r="J211">
        <v>0.8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">
      <c r="B212" s="40">
        <v>42736</v>
      </c>
      <c r="C212">
        <v>3.7955000000000001</v>
      </c>
      <c r="D212">
        <v>5.0000000000000001E-3</v>
      </c>
      <c r="F212">
        <v>-2.1000000000000001E-2</v>
      </c>
      <c r="G212">
        <v>0.15</v>
      </c>
      <c r="H212">
        <v>1.3</v>
      </c>
      <c r="I212">
        <v>0.56999999999999995</v>
      </c>
      <c r="J212">
        <v>0.9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">
      <c r="B213" s="40">
        <v>42767</v>
      </c>
      <c r="C213">
        <v>3.7365000000000004</v>
      </c>
      <c r="D213">
        <v>5.0000000000000001E-3</v>
      </c>
      <c r="F213">
        <v>-2.1000000000000001E-2</v>
      </c>
      <c r="G213">
        <v>0.15</v>
      </c>
      <c r="H213">
        <v>1.3</v>
      </c>
      <c r="I213">
        <v>0.52</v>
      </c>
      <c r="J213">
        <v>0.85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">
      <c r="B214" s="40">
        <v>42795</v>
      </c>
      <c r="C214">
        <v>3.6635000000000004</v>
      </c>
      <c r="D214">
        <v>0</v>
      </c>
      <c r="F214">
        <v>0</v>
      </c>
      <c r="G214">
        <v>0.15</v>
      </c>
      <c r="H214">
        <v>1.2</v>
      </c>
      <c r="I214">
        <v>0.47</v>
      </c>
      <c r="J214">
        <v>0.4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">
      <c r="B215" s="40">
        <v>42826</v>
      </c>
      <c r="C215">
        <v>3.6055000000000001</v>
      </c>
      <c r="D215">
        <v>0</v>
      </c>
      <c r="F215">
        <v>0</v>
      </c>
      <c r="G215">
        <v>0.15</v>
      </c>
      <c r="H215">
        <v>0.6</v>
      </c>
      <c r="I215">
        <v>0.32</v>
      </c>
      <c r="J215">
        <v>0.3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">
      <c r="B216" s="40">
        <v>42856</v>
      </c>
      <c r="C216">
        <v>3.5994999999999999</v>
      </c>
      <c r="D216">
        <v>0</v>
      </c>
      <c r="F216">
        <v>0</v>
      </c>
      <c r="G216">
        <v>0.15</v>
      </c>
      <c r="H216">
        <v>0.5</v>
      </c>
      <c r="I216">
        <v>0.44</v>
      </c>
      <c r="J216">
        <v>0.3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">
      <c r="B217" s="40">
        <v>42887</v>
      </c>
      <c r="C217">
        <v>3.6715000000000004</v>
      </c>
      <c r="D217">
        <v>0</v>
      </c>
      <c r="F217">
        <v>0</v>
      </c>
      <c r="G217">
        <v>0.15</v>
      </c>
      <c r="H217">
        <v>0.5</v>
      </c>
      <c r="I217">
        <v>0.44</v>
      </c>
      <c r="J217">
        <v>0.35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">
      <c r="B218" s="40">
        <v>42917</v>
      </c>
      <c r="C218">
        <v>3.6735000000000002</v>
      </c>
      <c r="D218">
        <v>0</v>
      </c>
      <c r="F218">
        <v>0</v>
      </c>
      <c r="G218">
        <v>0.15</v>
      </c>
      <c r="H218">
        <v>0.5</v>
      </c>
      <c r="I218">
        <v>0.44</v>
      </c>
      <c r="J218">
        <v>0.4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">
      <c r="B219" s="40">
        <v>42948</v>
      </c>
      <c r="C219">
        <v>3.6815000000000002</v>
      </c>
      <c r="D219">
        <v>0</v>
      </c>
      <c r="F219">
        <v>0</v>
      </c>
      <c r="G219">
        <v>0.15</v>
      </c>
      <c r="H219">
        <v>0.5</v>
      </c>
      <c r="I219">
        <v>0.44</v>
      </c>
      <c r="J219">
        <v>0.55000000000000004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">
      <c r="B220" s="40">
        <v>42979</v>
      </c>
      <c r="C220">
        <v>3.6635000000000004</v>
      </c>
      <c r="D220">
        <v>0</v>
      </c>
      <c r="F220">
        <v>0</v>
      </c>
      <c r="G220">
        <v>0.15</v>
      </c>
      <c r="H220">
        <v>0.5</v>
      </c>
      <c r="I220">
        <v>0.52</v>
      </c>
      <c r="J220">
        <v>0.35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">
      <c r="B221" s="40">
        <v>43009</v>
      </c>
      <c r="C221">
        <v>3.6735000000000002</v>
      </c>
      <c r="D221">
        <v>0</v>
      </c>
      <c r="F221">
        <v>0</v>
      </c>
      <c r="G221">
        <v>0.15</v>
      </c>
      <c r="H221">
        <v>0.6</v>
      </c>
      <c r="I221">
        <v>0.52</v>
      </c>
      <c r="J221">
        <v>0.45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">
      <c r="B222" s="40">
        <v>43040</v>
      </c>
      <c r="C222">
        <v>3.7355</v>
      </c>
      <c r="D222">
        <v>0</v>
      </c>
      <c r="F222">
        <v>0</v>
      </c>
      <c r="G222">
        <v>0.15</v>
      </c>
      <c r="H222">
        <v>0.7</v>
      </c>
      <c r="I222">
        <v>0.52</v>
      </c>
      <c r="J222">
        <v>0.5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">
      <c r="B223" s="40">
        <v>43070</v>
      </c>
      <c r="C223">
        <v>3.8165000000000004</v>
      </c>
      <c r="D223">
        <v>0</v>
      </c>
      <c r="F223">
        <v>0</v>
      </c>
      <c r="G223">
        <v>0.15</v>
      </c>
      <c r="H223">
        <v>1.2</v>
      </c>
      <c r="I223">
        <v>0.56999999999999995</v>
      </c>
      <c r="J223">
        <v>0.8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">
      <c r="B224" s="40">
        <v>43101</v>
      </c>
      <c r="C224">
        <v>3.8675000000000002</v>
      </c>
      <c r="D224">
        <v>0</v>
      </c>
      <c r="F224">
        <v>0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">
      <c r="B225" s="40">
        <v>43132</v>
      </c>
      <c r="C225">
        <v>3.8125</v>
      </c>
      <c r="D225">
        <v>0</v>
      </c>
      <c r="F225">
        <v>0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">
      <c r="B226" s="40">
        <v>43160</v>
      </c>
      <c r="C226">
        <v>3.7425000000000002</v>
      </c>
      <c r="D226">
        <v>0</v>
      </c>
      <c r="F226">
        <v>0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">
      <c r="B227" s="40">
        <v>43191</v>
      </c>
      <c r="C227">
        <v>3.6875</v>
      </c>
      <c r="D227">
        <v>0</v>
      </c>
      <c r="F227">
        <v>0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">
      <c r="B228" s="40">
        <v>43221</v>
      </c>
      <c r="C228">
        <v>3.6825000000000001</v>
      </c>
      <c r="D228">
        <v>0</v>
      </c>
      <c r="F228">
        <v>0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">
      <c r="B229" s="40">
        <v>43252</v>
      </c>
      <c r="C229">
        <v>3.7555000000000001</v>
      </c>
      <c r="D229">
        <v>0</v>
      </c>
      <c r="F229">
        <v>0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">
      <c r="B230" s="40">
        <v>43282</v>
      </c>
      <c r="C230">
        <v>3.7574999999999998</v>
      </c>
      <c r="D230">
        <v>0</v>
      </c>
      <c r="F230">
        <v>0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">
      <c r="B231" s="40">
        <v>43313</v>
      </c>
      <c r="C231">
        <v>3.7655000000000003</v>
      </c>
      <c r="D231">
        <v>0</v>
      </c>
      <c r="F231">
        <v>0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">
      <c r="B232" s="40">
        <v>43344</v>
      </c>
      <c r="C232">
        <v>3.7465000000000006</v>
      </c>
      <c r="D232">
        <v>0</v>
      </c>
      <c r="F232">
        <v>0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">
      <c r="B233" s="40">
        <v>43374</v>
      </c>
      <c r="C233">
        <v>3.7555000000000001</v>
      </c>
      <c r="D233">
        <v>0</v>
      </c>
      <c r="F233">
        <v>0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">
      <c r="B234" s="40">
        <v>43405</v>
      </c>
      <c r="C234">
        <v>3.8125</v>
      </c>
      <c r="D234">
        <v>0</v>
      </c>
      <c r="F234">
        <v>0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">
      <c r="B235" s="40">
        <v>43435</v>
      </c>
      <c r="C235">
        <v>3.8905000000000003</v>
      </c>
      <c r="D235">
        <v>0</v>
      </c>
      <c r="F235">
        <v>0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">
      <c r="B236" s="40">
        <v>43466</v>
      </c>
      <c r="C236">
        <v>3.9394999999999998</v>
      </c>
      <c r="D236">
        <v>0</v>
      </c>
      <c r="F236">
        <v>0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">
      <c r="B237" s="40">
        <v>43497</v>
      </c>
      <c r="C237">
        <v>3.8885000000000005</v>
      </c>
      <c r="D237">
        <v>0</v>
      </c>
      <c r="F237">
        <v>0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">
      <c r="B238" s="40">
        <v>43525</v>
      </c>
      <c r="C238">
        <v>3.8215000000000003</v>
      </c>
      <c r="D238">
        <v>0</v>
      </c>
      <c r="F238">
        <v>0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">
      <c r="B239" s="40">
        <v>43556</v>
      </c>
      <c r="C239">
        <v>3.7694999999999999</v>
      </c>
      <c r="D239">
        <v>0</v>
      </c>
      <c r="F239">
        <v>0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">
      <c r="B240" s="40">
        <v>43586</v>
      </c>
      <c r="C240">
        <v>3.7655000000000003</v>
      </c>
      <c r="D240">
        <v>0</v>
      </c>
      <c r="F240">
        <v>0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">
      <c r="B241" s="40">
        <v>43617</v>
      </c>
      <c r="C241">
        <v>3.8395000000000001</v>
      </c>
      <c r="D241">
        <v>0</v>
      </c>
      <c r="F241">
        <v>0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">
      <c r="B242" s="40">
        <v>43647</v>
      </c>
      <c r="C242">
        <v>3.8415000000000004</v>
      </c>
      <c r="D242">
        <v>0</v>
      </c>
      <c r="F242">
        <v>0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">
      <c r="B243" s="40">
        <v>43678</v>
      </c>
      <c r="C243">
        <v>3.8494999999999999</v>
      </c>
      <c r="D243">
        <v>0</v>
      </c>
      <c r="F243">
        <v>0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">
      <c r="B244" s="40">
        <v>43709</v>
      </c>
      <c r="C244">
        <v>3.8294999999999999</v>
      </c>
      <c r="D244">
        <v>0</v>
      </c>
      <c r="F244">
        <v>0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">
      <c r="B245" s="40">
        <v>43739</v>
      </c>
      <c r="C245">
        <v>3.8374999999999999</v>
      </c>
      <c r="D245">
        <v>0</v>
      </c>
      <c r="F245">
        <v>0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">
      <c r="B246" s="40">
        <v>43770</v>
      </c>
      <c r="C246">
        <v>3.8895</v>
      </c>
      <c r="D246">
        <v>0</v>
      </c>
      <c r="F246">
        <v>0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">
      <c r="B247" s="40">
        <v>43800</v>
      </c>
      <c r="C247">
        <v>3.9645000000000001</v>
      </c>
      <c r="D247">
        <v>0</v>
      </c>
      <c r="F247">
        <v>0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">
      <c r="B248" s="40">
        <v>43831</v>
      </c>
      <c r="C248">
        <v>4.0115000000000007</v>
      </c>
      <c r="D248">
        <v>0</v>
      </c>
      <c r="F248">
        <v>0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">
      <c r="B249" s="40">
        <v>43862</v>
      </c>
      <c r="C249">
        <v>3.9645000000000001</v>
      </c>
      <c r="D249">
        <v>0</v>
      </c>
      <c r="F249">
        <v>0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">
      <c r="B250" s="40">
        <v>43891</v>
      </c>
      <c r="C250">
        <v>3.9005000000000001</v>
      </c>
      <c r="D250">
        <v>0</v>
      </c>
      <c r="F250">
        <v>0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">
      <c r="B251" s="40">
        <v>43922</v>
      </c>
      <c r="C251">
        <v>3.8515000000000006</v>
      </c>
      <c r="D251">
        <v>0</v>
      </c>
      <c r="F251">
        <v>0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">
      <c r="B252" s="40">
        <v>43952</v>
      </c>
      <c r="C252">
        <v>3.8485000000000005</v>
      </c>
      <c r="D252">
        <v>0</v>
      </c>
      <c r="F252">
        <v>0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">
      <c r="B253" s="40">
        <v>43983</v>
      </c>
      <c r="C253">
        <v>3.9235000000000002</v>
      </c>
      <c r="D253">
        <v>0</v>
      </c>
      <c r="F253">
        <v>0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">
      <c r="B254" s="40">
        <v>44013</v>
      </c>
      <c r="C254">
        <v>3.9255</v>
      </c>
      <c r="D254">
        <v>0</v>
      </c>
      <c r="F254">
        <v>0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">
      <c r="B255" s="40">
        <v>44044</v>
      </c>
      <c r="C255">
        <v>3.9335000000000004</v>
      </c>
      <c r="D255">
        <v>0</v>
      </c>
      <c r="F255">
        <v>0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">
      <c r="B256" s="40">
        <v>44075</v>
      </c>
      <c r="C256">
        <v>3.9125000000000001</v>
      </c>
      <c r="D256">
        <v>0</v>
      </c>
      <c r="F256">
        <v>0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">
      <c r="B257" s="40">
        <v>44105</v>
      </c>
      <c r="C257">
        <v>3.9194999999999998</v>
      </c>
      <c r="D257">
        <v>0</v>
      </c>
      <c r="F257">
        <v>0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">
      <c r="B258" s="40">
        <v>44136</v>
      </c>
      <c r="C258">
        <v>3.9665000000000004</v>
      </c>
      <c r="D258">
        <v>0</v>
      </c>
      <c r="F258">
        <v>0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">
      <c r="B259" s="40">
        <v>44166</v>
      </c>
      <c r="C259">
        <v>4.0385</v>
      </c>
      <c r="D259">
        <v>0</v>
      </c>
      <c r="F259">
        <v>0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">
      <c r="B260" s="40">
        <v>44197</v>
      </c>
      <c r="C260">
        <v>4.0834999999999999</v>
      </c>
      <c r="D260">
        <v>0</v>
      </c>
      <c r="F260">
        <v>0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">
      <c r="B261" s="40">
        <v>44228</v>
      </c>
      <c r="C261">
        <v>4.0404999999999998</v>
      </c>
      <c r="D261">
        <v>0</v>
      </c>
      <c r="F261">
        <v>0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">
      <c r="B262" s="40">
        <v>44256</v>
      </c>
      <c r="C262">
        <v>3.9794999999999998</v>
      </c>
      <c r="D262">
        <v>0</v>
      </c>
      <c r="F262">
        <v>0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">
      <c r="B263" s="40">
        <v>44287</v>
      </c>
      <c r="C263">
        <v>3.9335000000000004</v>
      </c>
      <c r="D263">
        <v>0</v>
      </c>
      <c r="F263">
        <v>0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">
      <c r="B264" s="40">
        <v>44317</v>
      </c>
      <c r="C264">
        <v>3.9315000000000002</v>
      </c>
      <c r="D264">
        <v>0</v>
      </c>
      <c r="F264">
        <v>0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">
      <c r="B265" s="40">
        <v>44348</v>
      </c>
      <c r="C265">
        <v>4.0075000000000003</v>
      </c>
      <c r="D265">
        <v>0</v>
      </c>
      <c r="F265">
        <v>0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">
      <c r="B266" s="40">
        <v>44378</v>
      </c>
      <c r="C266">
        <v>4.0095000000000001</v>
      </c>
      <c r="D266">
        <v>0</v>
      </c>
      <c r="F266">
        <v>0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">
      <c r="B267" s="40">
        <v>44409</v>
      </c>
      <c r="C267">
        <v>4.0175000000000001</v>
      </c>
      <c r="D267">
        <v>0</v>
      </c>
      <c r="F267">
        <v>0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">
      <c r="B268" s="40">
        <v>44440</v>
      </c>
      <c r="C268">
        <v>3.9955000000000003</v>
      </c>
      <c r="D268">
        <v>0</v>
      </c>
      <c r="F268">
        <v>0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">
      <c r="B269" s="40">
        <v>44470</v>
      </c>
      <c r="C269">
        <v>4.0015000000000001</v>
      </c>
      <c r="D269">
        <v>0</v>
      </c>
      <c r="F269">
        <v>0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">
      <c r="B270" s="40">
        <v>44501</v>
      </c>
      <c r="C270">
        <v>4.0434999999999999</v>
      </c>
      <c r="D270">
        <v>0</v>
      </c>
      <c r="F270">
        <v>0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">
      <c r="B271" s="40">
        <v>44531</v>
      </c>
      <c r="C271">
        <v>4.1124999999999998</v>
      </c>
      <c r="D271">
        <v>0</v>
      </c>
      <c r="F271">
        <v>0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">
      <c r="B272" s="40">
        <v>44562</v>
      </c>
      <c r="C272">
        <v>4.1555</v>
      </c>
      <c r="D272">
        <v>0</v>
      </c>
      <c r="F272">
        <v>0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">
      <c r="B273" s="40">
        <v>44593</v>
      </c>
      <c r="C273">
        <v>4.1165000000000003</v>
      </c>
      <c r="D273">
        <v>0</v>
      </c>
      <c r="F273">
        <v>0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">
      <c r="B274" s="40">
        <v>44621</v>
      </c>
      <c r="C274">
        <v>4.0585000000000004</v>
      </c>
      <c r="D274">
        <v>0</v>
      </c>
      <c r="F274">
        <v>0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">
      <c r="B275" s="40">
        <v>44652</v>
      </c>
      <c r="C275">
        <v>4.0155000000000003</v>
      </c>
      <c r="D275">
        <v>0</v>
      </c>
      <c r="F275">
        <v>0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">
      <c r="B276" s="40">
        <v>44682</v>
      </c>
      <c r="C276">
        <v>4.0145</v>
      </c>
      <c r="D276">
        <v>0</v>
      </c>
      <c r="F276">
        <v>0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">
      <c r="B277" s="40">
        <v>44713</v>
      </c>
      <c r="C277">
        <v>4.0915000000000008</v>
      </c>
      <c r="D277">
        <v>0</v>
      </c>
      <c r="F277">
        <v>0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">
      <c r="B278" s="40">
        <v>44743</v>
      </c>
      <c r="C278">
        <v>4.0935000000000006</v>
      </c>
      <c r="D278">
        <v>0</v>
      </c>
      <c r="F278">
        <v>0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">
      <c r="B279" s="40">
        <v>44774</v>
      </c>
      <c r="C279">
        <v>4.1015000000000006</v>
      </c>
      <c r="D279">
        <v>0</v>
      </c>
      <c r="F279">
        <v>0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">
      <c r="B280" s="40">
        <v>44805</v>
      </c>
      <c r="C280">
        <v>4.0785</v>
      </c>
      <c r="D280">
        <v>0</v>
      </c>
      <c r="F280">
        <v>0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">
      <c r="B281" s="40">
        <v>44835</v>
      </c>
      <c r="C281">
        <v>4.0834999999999999</v>
      </c>
      <c r="D281">
        <v>0</v>
      </c>
      <c r="F281">
        <v>0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">
      <c r="B282" s="40">
        <v>44866</v>
      </c>
      <c r="C282">
        <v>4.1204999999999998</v>
      </c>
      <c r="D282">
        <v>0</v>
      </c>
      <c r="F282">
        <v>0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">
      <c r="B283" s="40">
        <v>44896</v>
      </c>
      <c r="C283">
        <v>4.1865000000000006</v>
      </c>
      <c r="D283">
        <v>0</v>
      </c>
      <c r="F283">
        <v>0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">
      <c r="B284" s="40">
        <v>44927</v>
      </c>
      <c r="C284">
        <v>4.2275</v>
      </c>
      <c r="D284">
        <v>0</v>
      </c>
      <c r="F284">
        <v>0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">
      <c r="B285" s="40">
        <v>44958</v>
      </c>
      <c r="C285">
        <v>4.1924999999999999</v>
      </c>
      <c r="D285">
        <v>0</v>
      </c>
      <c r="F285">
        <v>0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">
      <c r="B286" s="40">
        <v>44986</v>
      </c>
      <c r="C286">
        <v>4.1375000000000002</v>
      </c>
      <c r="D286">
        <v>0</v>
      </c>
      <c r="F286">
        <v>0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">
      <c r="B287" s="40">
        <v>45017</v>
      </c>
      <c r="C287">
        <v>4.0975000000000001</v>
      </c>
      <c r="D287">
        <v>0</v>
      </c>
      <c r="F287">
        <v>0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">
      <c r="B288" s="40">
        <v>45047</v>
      </c>
      <c r="C288">
        <v>4.0975000000000001</v>
      </c>
      <c r="D288">
        <v>0</v>
      </c>
      <c r="F288">
        <v>0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">
      <c r="B289" s="40">
        <v>45078</v>
      </c>
      <c r="C289">
        <v>4.1755000000000004</v>
      </c>
      <c r="D289">
        <v>0</v>
      </c>
      <c r="F289">
        <v>0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">
      <c r="B290" s="40">
        <v>45108</v>
      </c>
      <c r="C290">
        <v>4.1775000000000002</v>
      </c>
      <c r="D290">
        <v>0</v>
      </c>
      <c r="F290">
        <v>0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">
      <c r="B291" s="40">
        <v>45139</v>
      </c>
      <c r="C291">
        <v>4.1855000000000002</v>
      </c>
      <c r="D291">
        <v>0</v>
      </c>
      <c r="F291">
        <v>0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">
      <c r="B292" s="40">
        <v>45170</v>
      </c>
      <c r="C292">
        <v>4.1615000000000002</v>
      </c>
      <c r="D292">
        <v>0</v>
      </c>
      <c r="F292">
        <v>0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">
      <c r="B293" s="40">
        <v>45200</v>
      </c>
      <c r="C293">
        <v>4.1654999999999998</v>
      </c>
      <c r="D293">
        <v>0</v>
      </c>
      <c r="F293">
        <v>0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">
      <c r="B294" s="40">
        <v>45231</v>
      </c>
      <c r="C294">
        <v>4.1974999999999998</v>
      </c>
      <c r="D294">
        <v>0</v>
      </c>
      <c r="F294">
        <v>0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">
      <c r="B295" s="40">
        <v>45261</v>
      </c>
      <c r="C295">
        <v>4.2605000000000004</v>
      </c>
      <c r="D295">
        <v>0</v>
      </c>
      <c r="F295">
        <v>0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">
      <c r="B296" s="40">
        <v>45292</v>
      </c>
      <c r="C296">
        <v>4.2995000000000001</v>
      </c>
      <c r="D296">
        <v>0</v>
      </c>
      <c r="F296">
        <v>0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">
      <c r="B297" s="40">
        <v>45323</v>
      </c>
      <c r="C297">
        <v>4.2685000000000004</v>
      </c>
      <c r="D297">
        <v>0</v>
      </c>
      <c r="F297">
        <v>0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">
      <c r="B298" s="40">
        <v>45352</v>
      </c>
      <c r="C298">
        <v>4.2165000000000008</v>
      </c>
      <c r="D298">
        <v>0</v>
      </c>
      <c r="F298">
        <v>0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">
      <c r="B299" s="40">
        <v>45383</v>
      </c>
      <c r="C299">
        <v>4.1795</v>
      </c>
      <c r="D299">
        <v>0</v>
      </c>
      <c r="F299">
        <v>0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">
      <c r="B300" s="40">
        <v>45413</v>
      </c>
      <c r="C300">
        <v>4.1805000000000003</v>
      </c>
      <c r="D300">
        <v>0</v>
      </c>
      <c r="F300">
        <v>0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">
      <c r="D301">
        <v>0</v>
      </c>
      <c r="F301">
        <v>0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">
      <c r="D302">
        <v>0</v>
      </c>
      <c r="F302">
        <v>0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">
      <c r="D303">
        <v>0</v>
      </c>
      <c r="F303">
        <v>0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">
      <c r="D304">
        <v>0</v>
      </c>
      <c r="F304">
        <v>0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">
      <c r="D305">
        <v>0</v>
      </c>
      <c r="F305">
        <v>0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">
      <c r="D306">
        <v>0</v>
      </c>
      <c r="F306">
        <v>0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">
      <c r="D307">
        <v>0</v>
      </c>
      <c r="F307">
        <v>0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">
      <c r="D308">
        <v>0</v>
      </c>
      <c r="F308">
        <v>0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">
      <c r="D309">
        <v>0</v>
      </c>
      <c r="F309">
        <v>0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">
      <c r="D310">
        <v>0</v>
      </c>
      <c r="F310">
        <v>0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">
      <c r="D311">
        <v>0</v>
      </c>
      <c r="F311">
        <v>0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">
      <c r="D312">
        <v>0</v>
      </c>
      <c r="F312">
        <v>0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">
      <c r="D313">
        <v>0</v>
      </c>
      <c r="F313">
        <v>0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">
      <c r="D314">
        <v>0</v>
      </c>
      <c r="F314">
        <v>0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">
      <c r="D315">
        <v>0</v>
      </c>
      <c r="F315">
        <v>0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">
      <c r="D316">
        <v>0</v>
      </c>
      <c r="F316">
        <v>0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">
      <c r="D317">
        <v>0</v>
      </c>
      <c r="F317">
        <v>0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">
      <c r="D318">
        <v>0</v>
      </c>
      <c r="F318">
        <v>0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">
      <c r="D319">
        <v>0</v>
      </c>
      <c r="F319">
        <v>0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">
      <c r="D320">
        <v>0</v>
      </c>
      <c r="F320">
        <v>0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">
      <c r="D321">
        <v>0</v>
      </c>
      <c r="F321">
        <v>0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">
      <c r="D322">
        <v>0</v>
      </c>
      <c r="F322">
        <v>0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">
      <c r="D323">
        <v>0</v>
      </c>
      <c r="F323">
        <v>0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">
      <c r="D324">
        <v>0</v>
      </c>
      <c r="F324">
        <v>0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">
      <c r="D325">
        <v>0</v>
      </c>
      <c r="F325">
        <v>0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">
      <c r="D326">
        <v>0</v>
      </c>
      <c r="F326">
        <v>0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">
      <c r="D327">
        <v>0</v>
      </c>
      <c r="F327">
        <v>0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">
      <c r="D328">
        <v>0</v>
      </c>
      <c r="F328">
        <v>0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">
      <c r="D329">
        <v>0</v>
      </c>
      <c r="F329">
        <v>0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">
      <c r="D330">
        <v>0</v>
      </c>
      <c r="F330">
        <v>0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">
      <c r="D331">
        <v>0</v>
      </c>
      <c r="F331">
        <v>0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">
      <c r="D332">
        <v>0</v>
      </c>
      <c r="F332">
        <v>0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">
      <c r="D333">
        <v>0</v>
      </c>
      <c r="F333">
        <v>0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">
      <c r="D334">
        <v>0</v>
      </c>
      <c r="F334">
        <v>0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">
      <c r="D335">
        <v>0</v>
      </c>
      <c r="F335">
        <v>0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">
      <c r="D336">
        <v>0</v>
      </c>
      <c r="F336">
        <v>0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">
      <c r="D337">
        <v>0</v>
      </c>
      <c r="F337">
        <v>0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">
      <c r="D338">
        <v>0</v>
      </c>
      <c r="F338">
        <v>0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">
      <c r="D339">
        <v>0</v>
      </c>
      <c r="F339">
        <v>0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">
      <c r="D340">
        <v>0</v>
      </c>
      <c r="F340">
        <v>0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">
      <c r="D341">
        <v>0</v>
      </c>
      <c r="F341">
        <v>0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">
      <c r="D342">
        <v>0</v>
      </c>
      <c r="F342">
        <v>0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">
      <c r="D343">
        <v>0</v>
      </c>
      <c r="F343">
        <v>0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">
      <c r="K368" s="18">
        <v>46419</v>
      </c>
      <c r="L368" s="36">
        <v>46414</v>
      </c>
      <c r="M368" s="37">
        <v>46413</v>
      </c>
      <c r="N368"/>
      <c r="P368" s="49"/>
    </row>
    <row r="369" spans="11:16" x14ac:dyDescent="0.2">
      <c r="K369" s="18">
        <v>46447</v>
      </c>
      <c r="L369" s="36">
        <v>46442</v>
      </c>
      <c r="M369" s="37">
        <v>46441</v>
      </c>
      <c r="N369"/>
      <c r="P369" s="49"/>
    </row>
    <row r="370" spans="11:16" x14ac:dyDescent="0.2">
      <c r="K370" s="18">
        <v>46478</v>
      </c>
      <c r="L370" s="36">
        <v>46475</v>
      </c>
      <c r="M370" s="37">
        <v>46471</v>
      </c>
      <c r="N370"/>
      <c r="P370" s="49"/>
    </row>
    <row r="371" spans="11:16" x14ac:dyDescent="0.2">
      <c r="K371" s="18">
        <v>46508</v>
      </c>
      <c r="L371" s="36">
        <v>46505</v>
      </c>
      <c r="M371" s="37">
        <v>46504</v>
      </c>
      <c r="N371"/>
      <c r="P371" s="49"/>
    </row>
    <row r="372" spans="11:16" x14ac:dyDescent="0.2">
      <c r="K372" s="18">
        <v>46539</v>
      </c>
      <c r="L372" s="36">
        <v>46533</v>
      </c>
      <c r="M372" s="37">
        <v>46532</v>
      </c>
      <c r="N372"/>
      <c r="P372" s="49"/>
    </row>
    <row r="373" spans="11:16" x14ac:dyDescent="0.2">
      <c r="K373" s="18">
        <v>46569</v>
      </c>
      <c r="L373" s="36">
        <v>46566</v>
      </c>
      <c r="M373" s="37">
        <v>46563</v>
      </c>
      <c r="N373"/>
      <c r="P373" s="49"/>
    </row>
    <row r="374" spans="11:16" x14ac:dyDescent="0.2">
      <c r="K374" s="18">
        <v>46600</v>
      </c>
      <c r="L374" s="36">
        <v>46596</v>
      </c>
      <c r="M374" s="37">
        <v>46595</v>
      </c>
      <c r="N374"/>
      <c r="P374" s="49"/>
    </row>
    <row r="375" spans="11:16" x14ac:dyDescent="0.2">
      <c r="K375" s="18">
        <v>46631</v>
      </c>
      <c r="L375" s="36">
        <v>46626</v>
      </c>
      <c r="M375" s="37">
        <v>46625</v>
      </c>
      <c r="N375"/>
      <c r="P375" s="49"/>
    </row>
    <row r="376" spans="11:16" x14ac:dyDescent="0.2">
      <c r="K376" s="18">
        <v>46661</v>
      </c>
      <c r="L376" s="36">
        <v>46658</v>
      </c>
      <c r="M376" s="37">
        <v>46657</v>
      </c>
      <c r="N376"/>
      <c r="P376" s="49"/>
    </row>
    <row r="377" spans="11:16" x14ac:dyDescent="0.2">
      <c r="K377" s="18">
        <v>46692</v>
      </c>
      <c r="L377" s="36">
        <v>46687</v>
      </c>
      <c r="M377" s="37">
        <v>46686</v>
      </c>
      <c r="N377"/>
      <c r="P377" s="49"/>
    </row>
    <row r="378" spans="11:16" x14ac:dyDescent="0.2">
      <c r="K378" s="18">
        <v>46722</v>
      </c>
      <c r="L378" s="36">
        <v>46717</v>
      </c>
      <c r="M378" s="37">
        <v>46715</v>
      </c>
      <c r="N378"/>
      <c r="P378" s="49"/>
    </row>
    <row r="379" spans="11:16" x14ac:dyDescent="0.2">
      <c r="K379" s="18">
        <v>46753</v>
      </c>
      <c r="L379" s="36">
        <v>46749</v>
      </c>
      <c r="M379" s="37">
        <v>46748</v>
      </c>
      <c r="N379"/>
      <c r="P379" s="49"/>
    </row>
    <row r="380" spans="11:16" x14ac:dyDescent="0.2">
      <c r="K380" s="18">
        <v>46784</v>
      </c>
      <c r="L380" s="36">
        <v>46779</v>
      </c>
      <c r="M380" s="37">
        <v>46778</v>
      </c>
      <c r="N380"/>
      <c r="P380" s="49"/>
    </row>
    <row r="381" spans="11:16" x14ac:dyDescent="0.2">
      <c r="K381" s="18">
        <v>46813</v>
      </c>
      <c r="L381" s="36">
        <v>46808</v>
      </c>
      <c r="M381" s="37">
        <v>46807</v>
      </c>
      <c r="N381"/>
      <c r="P381" s="49"/>
    </row>
    <row r="382" spans="11:16" x14ac:dyDescent="0.2">
      <c r="K382" s="18">
        <v>46844</v>
      </c>
      <c r="L382" s="36">
        <v>46841</v>
      </c>
      <c r="M382" s="37">
        <v>46840</v>
      </c>
      <c r="N382"/>
      <c r="P382" s="49"/>
    </row>
    <row r="383" spans="11:16" x14ac:dyDescent="0.2">
      <c r="K383" s="18">
        <v>46874</v>
      </c>
      <c r="L383" s="36">
        <v>46869</v>
      </c>
      <c r="M383" s="37">
        <v>46868</v>
      </c>
      <c r="N383"/>
      <c r="P383" s="49"/>
    </row>
    <row r="384" spans="11:16" x14ac:dyDescent="0.2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9"/>
    </row>
    <row r="414" spans="11:16" ht="13.5" thickBot="1" x14ac:dyDescent="0.25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">
      <c r="N415"/>
      <c r="P415" s="49"/>
    </row>
    <row r="416" spans="11:16" x14ac:dyDescent="0.2">
      <c r="N416"/>
      <c r="P416" s="49"/>
    </row>
    <row r="417" spans="14:16" x14ac:dyDescent="0.2">
      <c r="N417"/>
      <c r="P417" s="49"/>
    </row>
    <row r="418" spans="14:16" x14ac:dyDescent="0.2">
      <c r="N418"/>
      <c r="P418" s="49"/>
    </row>
    <row r="419" spans="14:16" x14ac:dyDescent="0.2">
      <c r="N419"/>
      <c r="P419" s="49"/>
    </row>
    <row r="420" spans="14:16" x14ac:dyDescent="0.2">
      <c r="N420"/>
      <c r="P420" s="49"/>
    </row>
    <row r="421" spans="14:16" x14ac:dyDescent="0.2">
      <c r="P421" s="49"/>
    </row>
    <row r="422" spans="14:16" x14ac:dyDescent="0.2">
      <c r="P422" s="49"/>
    </row>
    <row r="423" spans="14:16" x14ac:dyDescent="0.2">
      <c r="P423" s="49"/>
    </row>
    <row r="424" spans="14:16" x14ac:dyDescent="0.2">
      <c r="P424" s="49"/>
    </row>
    <row r="425" spans="14:16" x14ac:dyDescent="0.2">
      <c r="P425" s="49"/>
    </row>
    <row r="426" spans="14:16" x14ac:dyDescent="0.2">
      <c r="P426" s="49"/>
    </row>
    <row r="427" spans="14:16" x14ac:dyDescent="0.2">
      <c r="P427" s="49"/>
    </row>
    <row r="428" spans="14:16" x14ac:dyDescent="0.2">
      <c r="P428" s="49"/>
    </row>
    <row r="429" spans="14:16" x14ac:dyDescent="0.2">
      <c r="P429" s="49"/>
    </row>
    <row r="430" spans="14:16" x14ac:dyDescent="0.2">
      <c r="P430" s="49"/>
    </row>
    <row r="431" spans="14:16" x14ac:dyDescent="0.2">
      <c r="P431" s="49"/>
    </row>
    <row r="432" spans="14:16" x14ac:dyDescent="0.2">
      <c r="P432" s="49"/>
    </row>
    <row r="433" spans="16:16" x14ac:dyDescent="0.2">
      <c r="P433" s="49"/>
    </row>
    <row r="434" spans="16:16" x14ac:dyDescent="0.2">
      <c r="P434" s="49"/>
    </row>
    <row r="435" spans="16:16" x14ac:dyDescent="0.2">
      <c r="P435" s="49"/>
    </row>
    <row r="436" spans="16:16" x14ac:dyDescent="0.2">
      <c r="P436" s="49"/>
    </row>
    <row r="437" spans="16:16" x14ac:dyDescent="0.2">
      <c r="P437" s="49"/>
    </row>
    <row r="438" spans="16:16" x14ac:dyDescent="0.2">
      <c r="P438" s="49"/>
    </row>
    <row r="439" spans="16:16" x14ac:dyDescent="0.2">
      <c r="P439" s="49"/>
    </row>
    <row r="440" spans="16:16" x14ac:dyDescent="0.2">
      <c r="P440" s="49"/>
    </row>
    <row r="441" spans="16:16" x14ac:dyDescent="0.2">
      <c r="P441" s="49"/>
    </row>
    <row r="442" spans="16:16" x14ac:dyDescent="0.2">
      <c r="P442" s="49"/>
    </row>
    <row r="443" spans="16:16" x14ac:dyDescent="0.2">
      <c r="P443" s="49"/>
    </row>
    <row r="444" spans="16:16" x14ac:dyDescent="0.2">
      <c r="P444" s="49"/>
    </row>
    <row r="445" spans="16:16" x14ac:dyDescent="0.2">
      <c r="P445" s="49"/>
    </row>
    <row r="446" spans="16:16" x14ac:dyDescent="0.2">
      <c r="P446" s="49"/>
    </row>
    <row r="447" spans="16:16" x14ac:dyDescent="0.2">
      <c r="P447" s="49"/>
    </row>
    <row r="448" spans="16:16" x14ac:dyDescent="0.2">
      <c r="P448" s="49"/>
    </row>
    <row r="449" spans="16:16" x14ac:dyDescent="0.2">
      <c r="P449" s="49"/>
    </row>
    <row r="450" spans="16:16" x14ac:dyDescent="0.2">
      <c r="P450" s="49"/>
    </row>
    <row r="451" spans="16:16" x14ac:dyDescent="0.2">
      <c r="P451" s="49"/>
    </row>
    <row r="452" spans="16:16" x14ac:dyDescent="0.2">
      <c r="P452" s="49"/>
    </row>
    <row r="453" spans="16:16" x14ac:dyDescent="0.2">
      <c r="P453" s="49"/>
    </row>
    <row r="454" spans="16:16" x14ac:dyDescent="0.2">
      <c r="P454" s="49"/>
    </row>
    <row r="455" spans="16:16" x14ac:dyDescent="0.2">
      <c r="P455" s="49"/>
    </row>
    <row r="456" spans="16:16" x14ac:dyDescent="0.2">
      <c r="P456" s="49"/>
    </row>
    <row r="457" spans="16:16" x14ac:dyDescent="0.2">
      <c r="P457" s="49"/>
    </row>
    <row r="458" spans="16:16" x14ac:dyDescent="0.2">
      <c r="P458" s="49"/>
    </row>
    <row r="459" spans="16:16" x14ac:dyDescent="0.2">
      <c r="P459" s="49"/>
    </row>
    <row r="460" spans="16:16" x14ac:dyDescent="0.2">
      <c r="P460" s="49"/>
    </row>
    <row r="461" spans="16:16" x14ac:dyDescent="0.2">
      <c r="P461" s="49"/>
    </row>
    <row r="462" spans="16:16" x14ac:dyDescent="0.2">
      <c r="P462" s="49"/>
    </row>
    <row r="463" spans="16:16" x14ac:dyDescent="0.2">
      <c r="P463" s="49"/>
    </row>
    <row r="464" spans="16:16" x14ac:dyDescent="0.2">
      <c r="P464" s="49"/>
    </row>
    <row r="465" spans="16:16" x14ac:dyDescent="0.2">
      <c r="P465" s="49"/>
    </row>
    <row r="466" spans="16:16" x14ac:dyDescent="0.2">
      <c r="P466" s="49"/>
    </row>
    <row r="467" spans="16:16" x14ac:dyDescent="0.2">
      <c r="P467" s="49"/>
    </row>
    <row r="468" spans="16:16" x14ac:dyDescent="0.2">
      <c r="P468" s="49"/>
    </row>
    <row r="469" spans="16:16" x14ac:dyDescent="0.2">
      <c r="P469" s="49"/>
    </row>
    <row r="470" spans="16:16" x14ac:dyDescent="0.2">
      <c r="P470" s="49"/>
    </row>
    <row r="471" spans="16:16" x14ac:dyDescent="0.2">
      <c r="P471" s="49"/>
    </row>
    <row r="472" spans="16:16" x14ac:dyDescent="0.2">
      <c r="P472" s="49"/>
    </row>
    <row r="473" spans="16:16" x14ac:dyDescent="0.2">
      <c r="P473" s="49"/>
    </row>
    <row r="474" spans="16:16" x14ac:dyDescent="0.2">
      <c r="P474" s="49"/>
    </row>
    <row r="475" spans="16:16" x14ac:dyDescent="0.2">
      <c r="P475" s="49"/>
    </row>
    <row r="476" spans="16:16" x14ac:dyDescent="0.2">
      <c r="P476" s="49"/>
    </row>
    <row r="477" spans="16:16" x14ac:dyDescent="0.2">
      <c r="P477" s="49"/>
    </row>
    <row r="478" spans="16:16" x14ac:dyDescent="0.2">
      <c r="P478" s="49"/>
    </row>
    <row r="479" spans="16:16" x14ac:dyDescent="0.2">
      <c r="P479" s="49"/>
    </row>
    <row r="480" spans="16:16" x14ac:dyDescent="0.2">
      <c r="P480" s="49"/>
    </row>
    <row r="481" spans="16:16" x14ac:dyDescent="0.2">
      <c r="P481" s="49"/>
    </row>
    <row r="482" spans="16:16" x14ac:dyDescent="0.2">
      <c r="P482" s="49"/>
    </row>
    <row r="483" spans="16:16" x14ac:dyDescent="0.2">
      <c r="P483" s="49"/>
    </row>
    <row r="484" spans="16:16" x14ac:dyDescent="0.2">
      <c r="P484" s="49"/>
    </row>
    <row r="485" spans="16:16" x14ac:dyDescent="0.2">
      <c r="P485" s="49"/>
    </row>
    <row r="486" spans="16:16" x14ac:dyDescent="0.2">
      <c r="P486" s="49"/>
    </row>
    <row r="487" spans="16:16" x14ac:dyDescent="0.2">
      <c r="P487" s="49"/>
    </row>
    <row r="488" spans="16:16" x14ac:dyDescent="0.2">
      <c r="P488" s="49"/>
    </row>
    <row r="489" spans="16:16" x14ac:dyDescent="0.2">
      <c r="P489" s="49"/>
    </row>
    <row r="490" spans="16:16" x14ac:dyDescent="0.2">
      <c r="P490" s="49"/>
    </row>
    <row r="491" spans="16:16" x14ac:dyDescent="0.2">
      <c r="P491" s="49"/>
    </row>
    <row r="492" spans="16:16" x14ac:dyDescent="0.2">
      <c r="P492" s="49"/>
    </row>
    <row r="493" spans="16:16" x14ac:dyDescent="0.2">
      <c r="P493" s="49"/>
    </row>
    <row r="494" spans="16:16" x14ac:dyDescent="0.2">
      <c r="P494" s="49"/>
    </row>
    <row r="495" spans="16:16" x14ac:dyDescent="0.2">
      <c r="P495" s="49"/>
    </row>
    <row r="496" spans="16:16" x14ac:dyDescent="0.2">
      <c r="P496" s="49"/>
    </row>
    <row r="497" spans="16:16" x14ac:dyDescent="0.2">
      <c r="P497" s="49"/>
    </row>
    <row r="498" spans="16:16" x14ac:dyDescent="0.2">
      <c r="P498" s="49"/>
    </row>
    <row r="499" spans="16:16" x14ac:dyDescent="0.2">
      <c r="P499" s="49"/>
    </row>
    <row r="500" spans="16:16" x14ac:dyDescent="0.2">
      <c r="P500" s="49"/>
    </row>
    <row r="501" spans="16:16" x14ac:dyDescent="0.2">
      <c r="P501" s="49"/>
    </row>
    <row r="502" spans="16:16" x14ac:dyDescent="0.2">
      <c r="P502" s="49"/>
    </row>
    <row r="503" spans="16:16" x14ac:dyDescent="0.2">
      <c r="P503" s="49"/>
    </row>
    <row r="504" spans="16:16" x14ac:dyDescent="0.2">
      <c r="P504" s="49"/>
    </row>
    <row r="505" spans="16:16" x14ac:dyDescent="0.2">
      <c r="P505" s="49"/>
    </row>
    <row r="506" spans="16:16" x14ac:dyDescent="0.2">
      <c r="P506" s="49"/>
    </row>
    <row r="507" spans="16:16" x14ac:dyDescent="0.2">
      <c r="P507" s="49"/>
    </row>
    <row r="508" spans="16:16" x14ac:dyDescent="0.2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37</vt:i4>
      </vt:variant>
    </vt:vector>
  </HeadingPairs>
  <TitlesOfParts>
    <vt:vector size="40" baseType="lpstr">
      <vt:lpstr>PriceMod</vt:lpstr>
      <vt:lpstr>Decisions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ID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toStart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Jan Havlíček</cp:lastModifiedBy>
  <cp:lastPrinted>2000-05-05T21:19:47Z</cp:lastPrinted>
  <dcterms:created xsi:type="dcterms:W3CDTF">1998-03-11T17:54:50Z</dcterms:created>
  <dcterms:modified xsi:type="dcterms:W3CDTF">2023-09-19T16:49:42Z</dcterms:modified>
</cp:coreProperties>
</file>