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CF92320-42F0-4FAF-A343-02CD8B04F02D}" xr6:coauthVersionLast="47" xr6:coauthVersionMax="47" xr10:uidLastSave="{00000000-0000-0000-0000-000000000000}"/>
  <bookViews>
    <workbookView xWindow="-120" yWindow="-120" windowWidth="38640" windowHeight="15720" tabRatio="223"/>
  </bookViews>
  <sheets>
    <sheet name="Amer" sheetId="1" r:id="rId1"/>
  </sheets>
  <definedNames>
    <definedName name="ASTRIP">[0]!ASTRIP</definedName>
    <definedName name="ASV">[0]!ASV</definedName>
    <definedName name="FOREX">[0]!FOREX</definedName>
  </definedNames>
  <calcPr calcId="0"/>
</workbook>
</file>

<file path=xl/calcChain.xml><?xml version="1.0" encoding="utf-8"?>
<calcChain xmlns="http://schemas.openxmlformats.org/spreadsheetml/2006/main">
  <c r="G9" i="1" l="1"/>
  <c r="G12" i="1"/>
  <c r="C13" i="1"/>
  <c r="E13" i="1"/>
  <c r="G13" i="1"/>
  <c r="K13" i="1"/>
  <c r="L13" i="1"/>
  <c r="C14" i="1"/>
  <c r="E14" i="1"/>
  <c r="G14" i="1"/>
  <c r="K14" i="1"/>
  <c r="L14" i="1"/>
  <c r="C15" i="1"/>
  <c r="E15" i="1"/>
  <c r="G15" i="1"/>
  <c r="K15" i="1"/>
  <c r="L15" i="1"/>
  <c r="C16" i="1"/>
  <c r="E16" i="1"/>
  <c r="G16" i="1"/>
  <c r="K16" i="1"/>
  <c r="L16" i="1"/>
  <c r="C17" i="1"/>
  <c r="E17" i="1"/>
  <c r="G17" i="1"/>
  <c r="K17" i="1"/>
  <c r="L17" i="1"/>
  <c r="C18" i="1"/>
  <c r="E18" i="1"/>
  <c r="G18" i="1"/>
  <c r="K18" i="1"/>
  <c r="L18" i="1"/>
  <c r="C19" i="1"/>
  <c r="E19" i="1"/>
  <c r="G19" i="1"/>
  <c r="K19" i="1"/>
  <c r="L19" i="1"/>
  <c r="C20" i="1"/>
  <c r="E20" i="1"/>
  <c r="G20" i="1"/>
  <c r="K20" i="1"/>
  <c r="L20" i="1"/>
</calcChain>
</file>

<file path=xl/sharedStrings.xml><?xml version="1.0" encoding="utf-8"?>
<sst xmlns="http://schemas.openxmlformats.org/spreadsheetml/2006/main" count="16" uniqueCount="16">
  <si>
    <t>American Option Pricing</t>
  </si>
  <si>
    <t>EffDt</t>
  </si>
  <si>
    <t>INPUTS</t>
  </si>
  <si>
    <t>Strike</t>
  </si>
  <si>
    <t>Ann.Vol</t>
  </si>
  <si>
    <t>ExpDt</t>
  </si>
  <si>
    <t>Call=1/Put=0</t>
  </si>
  <si>
    <t>Time Steps</t>
  </si>
  <si>
    <t xml:space="preserve">Functions: </t>
  </si>
  <si>
    <t>Amerb - Binomial Tree Model</t>
  </si>
  <si>
    <t>Amer - Analytical Approximation</t>
  </si>
  <si>
    <t>Equity Price</t>
  </si>
  <si>
    <t>Interest Rate (continuous)</t>
  </si>
  <si>
    <t>Yield (continuous)</t>
  </si>
  <si>
    <t>American Option Price</t>
  </si>
  <si>
    <t>European Option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</si>
</sst>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_-&quot;£&quot;* #,##0.00_-;\-&quot;£&quot;* #,##0.00_-;_-&quot;£&quot;* &quot;-&quot;??_-;_-@_-"/>
    <numFmt numFmtId="193" formatCode="[$$-409]#,##0.00"/>
  </numFmts>
  <fonts count="19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color indexed="10"/>
      <name val="Times New Roman"/>
      <family val="1"/>
    </font>
    <font>
      <sz val="10"/>
      <color indexed="10"/>
      <name val="Times New Roman"/>
      <family val="1"/>
    </font>
    <font>
      <b/>
      <sz val="9"/>
      <name val="Times New Roman"/>
      <family val="1"/>
    </font>
    <font>
      <b/>
      <sz val="9"/>
      <color indexed="10"/>
      <name val="Times New Roman"/>
      <family val="1"/>
    </font>
    <font>
      <b/>
      <sz val="12"/>
      <color indexed="12"/>
      <name val="Arial"/>
      <family val="2"/>
    </font>
    <font>
      <b/>
      <sz val="9"/>
      <color indexed="56"/>
      <name val="Times New Roman"/>
      <family val="1"/>
    </font>
    <font>
      <sz val="10"/>
      <color indexed="56"/>
      <name val="Arial"/>
      <family val="2"/>
    </font>
    <font>
      <sz val="10"/>
      <color indexed="23"/>
      <name val="Arial"/>
      <family val="2"/>
    </font>
    <font>
      <sz val="10"/>
      <color indexed="43"/>
      <name val="Arial"/>
      <family val="2"/>
    </font>
    <font>
      <sz val="14"/>
      <color indexed="43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0"/>
      <color indexed="56"/>
      <name val="Times New Roman"/>
      <family val="1"/>
    </font>
    <font>
      <b/>
      <sz val="12"/>
      <color indexed="13"/>
      <name val="Arial"/>
      <family val="2"/>
    </font>
    <font>
      <b/>
      <sz val="24"/>
      <color indexed="15"/>
      <name val="Arial"/>
      <family val="2"/>
    </font>
    <font>
      <b/>
      <sz val="10"/>
      <color indexed="5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70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5" fillId="2" borderId="2" xfId="0" applyFont="1" applyFill="1" applyBorder="1"/>
    <xf numFmtId="0" fontId="0" fillId="3" borderId="0" xfId="0" applyFill="1"/>
    <xf numFmtId="0" fontId="7" fillId="3" borderId="0" xfId="0" applyFont="1" applyFill="1"/>
    <xf numFmtId="14" fontId="0" fillId="3" borderId="0" xfId="0" applyNumberFormat="1" applyFill="1"/>
    <xf numFmtId="0" fontId="3" fillId="3" borderId="0" xfId="0" applyFont="1" applyFill="1" applyAlignment="1">
      <alignment horizontal="centerContinuous"/>
    </xf>
    <xf numFmtId="0" fontId="4" fillId="3" borderId="0" xfId="0" applyFont="1" applyFill="1" applyAlignment="1">
      <alignment horizontal="centerContinuous"/>
    </xf>
    <xf numFmtId="0" fontId="3" fillId="3" borderId="1" xfId="0" applyFont="1" applyFill="1" applyBorder="1"/>
    <xf numFmtId="0" fontId="6" fillId="3" borderId="0" xfId="0" applyFont="1" applyFill="1" applyBorder="1"/>
    <xf numFmtId="0" fontId="5" fillId="3" borderId="0" xfId="0" applyFont="1" applyFill="1"/>
    <xf numFmtId="0" fontId="10" fillId="3" borderId="0" xfId="0" applyFont="1" applyFill="1"/>
    <xf numFmtId="0" fontId="0" fillId="4" borderId="2" xfId="0" applyFill="1" applyBorder="1"/>
    <xf numFmtId="10" fontId="2" fillId="4" borderId="2" xfId="2" applyNumberFormat="1" applyFill="1" applyBorder="1"/>
    <xf numFmtId="14" fontId="0" fillId="4" borderId="2" xfId="0" applyNumberFormat="1" applyFill="1" applyBorder="1"/>
    <xf numFmtId="0" fontId="0" fillId="0" borderId="0" xfId="0" applyFill="1"/>
    <xf numFmtId="0" fontId="15" fillId="3" borderId="0" xfId="0" applyFont="1" applyFill="1" applyAlignment="1">
      <alignment horizontal="centerContinuous"/>
    </xf>
    <xf numFmtId="0" fontId="13" fillId="3" borderId="0" xfId="0" applyFont="1" applyFill="1"/>
    <xf numFmtId="0" fontId="14" fillId="3" borderId="0" xfId="0" applyFont="1" applyFill="1"/>
    <xf numFmtId="0" fontId="1" fillId="0" borderId="0" xfId="0" applyFont="1" applyFill="1"/>
    <xf numFmtId="0" fontId="9" fillId="5" borderId="0" xfId="0" applyFont="1" applyFill="1"/>
    <xf numFmtId="0" fontId="11" fillId="5" borderId="0" xfId="0" applyFont="1" applyFill="1"/>
    <xf numFmtId="0" fontId="16" fillId="5" borderId="0" xfId="0" applyFont="1" applyFill="1"/>
    <xf numFmtId="0" fontId="12" fillId="5" borderId="0" xfId="0" applyFont="1" applyFill="1"/>
    <xf numFmtId="0" fontId="17" fillId="5" borderId="0" xfId="0" applyFont="1" applyFill="1"/>
    <xf numFmtId="0" fontId="8" fillId="2" borderId="2" xfId="0" applyFont="1" applyFill="1" applyBorder="1" applyAlignment="1">
      <alignment wrapText="1"/>
    </xf>
    <xf numFmtId="193" fontId="0" fillId="4" borderId="2" xfId="1" applyNumberFormat="1" applyFont="1" applyFill="1" applyBorder="1"/>
    <xf numFmtId="193" fontId="6" fillId="3" borderId="0" xfId="1" applyNumberFormat="1" applyFont="1" applyFill="1" applyBorder="1"/>
    <xf numFmtId="193" fontId="0" fillId="4" borderId="2" xfId="0" applyNumberFormat="1" applyFill="1" applyBorder="1"/>
    <xf numFmtId="0" fontId="8" fillId="0" borderId="2" xfId="0" applyFont="1" applyFill="1" applyBorder="1" applyAlignment="1">
      <alignment wrapText="1"/>
    </xf>
    <xf numFmtId="14" fontId="18" fillId="0" borderId="2" xfId="0" applyNumberFormat="1" applyFont="1" applyFill="1" applyBorder="1"/>
    <xf numFmtId="10" fontId="18" fillId="4" borderId="2" xfId="2" applyNumberFormat="1" applyFont="1" applyFill="1" applyBorder="1"/>
    <xf numFmtId="14" fontId="18" fillId="4" borderId="2" xfId="0" applyNumberFormat="1" applyFont="1" applyFill="1" applyBorder="1"/>
    <xf numFmtId="170" fontId="1" fillId="0" borderId="0" xfId="1" applyFont="1" applyFill="1"/>
    <xf numFmtId="0" fontId="3" fillId="2" borderId="1" xfId="0" applyFont="1" applyFill="1" applyBorder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showGridLines="0" tabSelected="1" workbookViewId="0">
      <selection activeCell="K13" sqref="K13"/>
    </sheetView>
  </sheetViews>
  <sheetFormatPr defaultRowHeight="12.75" x14ac:dyDescent="0.2"/>
  <cols>
    <col min="2" max="2" width="8.85546875" customWidth="1"/>
    <col min="4" max="5" width="11" customWidth="1"/>
    <col min="7" max="7" width="13.28515625" customWidth="1"/>
    <col min="8" max="8" width="6.7109375" customWidth="1"/>
    <col min="9" max="9" width="5" customWidth="1"/>
    <col min="10" max="10" width="6.7109375" customWidth="1"/>
    <col min="11" max="11" width="13.140625" customWidth="1"/>
    <col min="12" max="12" width="9.140625" style="16"/>
    <col min="14" max="14" width="10.7109375" customWidth="1"/>
    <col min="15" max="15" width="11.85546875" customWidth="1"/>
  </cols>
  <sheetData>
    <row r="1" spans="1:13" ht="30" x14ac:dyDescent="0.4">
      <c r="A1" s="5"/>
      <c r="B1" s="25" t="s">
        <v>0</v>
      </c>
      <c r="C1" s="21"/>
      <c r="D1" s="21"/>
      <c r="E1" s="21"/>
      <c r="F1" s="21"/>
      <c r="G1" s="21"/>
      <c r="H1" s="22"/>
      <c r="I1" s="22"/>
      <c r="J1" s="22"/>
      <c r="K1" s="22"/>
      <c r="L1" s="22"/>
    </row>
    <row r="2" spans="1:13" ht="19.5" customHeight="1" x14ac:dyDescent="0.25">
      <c r="A2" s="5"/>
      <c r="B2" s="23" t="s">
        <v>8</v>
      </c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3" ht="14.1" customHeight="1" x14ac:dyDescent="0.25">
      <c r="A3" s="5"/>
      <c r="B3" s="23" t="s">
        <v>9</v>
      </c>
      <c r="C3" s="24"/>
      <c r="D3" s="22"/>
      <c r="E3" s="22"/>
      <c r="F3" s="22"/>
      <c r="G3" s="22"/>
      <c r="H3" s="22"/>
      <c r="I3" s="22"/>
      <c r="J3" s="22"/>
      <c r="K3" s="22"/>
      <c r="L3" s="22"/>
    </row>
    <row r="4" spans="1:13" ht="14.1" customHeight="1" x14ac:dyDescent="0.25">
      <c r="A4" s="5"/>
      <c r="B4" s="23" t="s">
        <v>10</v>
      </c>
      <c r="C4" s="24"/>
      <c r="D4" s="22"/>
      <c r="E4" s="22"/>
      <c r="F4" s="22"/>
      <c r="G4" s="22"/>
      <c r="H4" s="22"/>
      <c r="I4" s="22"/>
      <c r="J4" s="22"/>
      <c r="K4" s="22"/>
      <c r="L4" s="22"/>
    </row>
    <row r="5" spans="1:13" ht="14.25" customHeight="1" x14ac:dyDescent="0.35">
      <c r="A5" s="5"/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3" ht="15.75" x14ac:dyDescent="0.25">
      <c r="A6" s="5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1:13" ht="15.75" x14ac:dyDescent="0.25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3" ht="15.75" x14ac:dyDescent="0.25">
      <c r="A8" s="5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3" ht="15.75" x14ac:dyDescent="0.25">
      <c r="A9" s="5"/>
      <c r="B9" s="5"/>
      <c r="C9" s="4"/>
      <c r="D9" s="4"/>
      <c r="E9" s="4"/>
      <c r="F9" s="3" t="s">
        <v>1</v>
      </c>
      <c r="G9" s="31">
        <f ca="1">+TODAY()</f>
        <v>36602</v>
      </c>
      <c r="H9" s="6"/>
      <c r="I9" s="4"/>
      <c r="J9" s="4"/>
      <c r="K9" s="4"/>
      <c r="L9" s="4"/>
    </row>
    <row r="10" spans="1:13" ht="15.75" x14ac:dyDescent="0.25">
      <c r="A10" s="5"/>
      <c r="B10" s="17" t="s">
        <v>2</v>
      </c>
      <c r="C10" s="8"/>
      <c r="D10" s="7"/>
      <c r="E10" s="7"/>
      <c r="F10" s="8"/>
      <c r="G10" s="8"/>
      <c r="H10" s="4"/>
      <c r="I10" s="4"/>
      <c r="J10" s="4"/>
      <c r="K10" s="9">
        <v>0</v>
      </c>
      <c r="L10" s="4"/>
    </row>
    <row r="11" spans="1:13" s="1" customFormat="1" ht="48.75" customHeight="1" x14ac:dyDescent="0.25">
      <c r="A11" s="5"/>
      <c r="B11" s="26" t="s">
        <v>11</v>
      </c>
      <c r="C11" s="26" t="s">
        <v>3</v>
      </c>
      <c r="D11" s="26" t="s">
        <v>12</v>
      </c>
      <c r="E11" s="26" t="s">
        <v>13</v>
      </c>
      <c r="F11" s="26" t="s">
        <v>4</v>
      </c>
      <c r="G11" s="26" t="s">
        <v>5</v>
      </c>
      <c r="H11" s="26" t="s">
        <v>6</v>
      </c>
      <c r="I11" s="26" t="s">
        <v>7</v>
      </c>
      <c r="J11" s="4"/>
      <c r="K11" s="35" t="s">
        <v>14</v>
      </c>
      <c r="L11" s="35" t="s">
        <v>15</v>
      </c>
    </row>
    <row r="12" spans="1:13" s="1" customFormat="1" ht="26.25" customHeight="1" x14ac:dyDescent="0.25">
      <c r="A12" s="5"/>
      <c r="B12" s="30"/>
      <c r="C12" s="30"/>
      <c r="D12" s="30"/>
      <c r="E12" s="30"/>
      <c r="F12" s="32">
        <v>0.2</v>
      </c>
      <c r="G12" s="33">
        <f ca="1">+$G$9+5*365</f>
        <v>38427</v>
      </c>
      <c r="H12" s="30"/>
      <c r="I12" s="30"/>
      <c r="J12" s="4"/>
      <c r="K12" s="2"/>
      <c r="L12" s="2"/>
    </row>
    <row r="13" spans="1:13" s="1" customFormat="1" ht="15.75" x14ac:dyDescent="0.25">
      <c r="A13" s="5"/>
      <c r="B13" s="27">
        <v>13</v>
      </c>
      <c r="C13" s="29">
        <f>+B13</f>
        <v>13</v>
      </c>
      <c r="D13" s="14">
        <v>0.06</v>
      </c>
      <c r="E13" s="14">
        <f>+LN(1.1427)</f>
        <v>0.13339388317053105</v>
      </c>
      <c r="F13" s="14">
        <v>0.2</v>
      </c>
      <c r="G13" s="15">
        <f ca="1">+$G$12</f>
        <v>38427</v>
      </c>
      <c r="H13" s="13">
        <v>1</v>
      </c>
      <c r="I13" s="13">
        <v>200</v>
      </c>
      <c r="J13" s="4"/>
      <c r="K13" s="29">
        <f ca="1">_xll.AMERB($B13,$C13,$D13,$E13,$F13,$G13-$G$9,$H13,$I13,K$10)</f>
        <v>0.95364599034447428</v>
      </c>
      <c r="L13" s="29">
        <f ca="1">_xll.EURO($B13,$C13,$D13,$E13,$F13,$G13-$G$9,$H13-10,K$10)</f>
        <v>0.40961152362362485</v>
      </c>
      <c r="M13" s="20"/>
    </row>
    <row r="14" spans="1:13" s="1" customFormat="1" ht="15.75" x14ac:dyDescent="0.25">
      <c r="A14" s="5"/>
      <c r="B14" s="27">
        <v>13</v>
      </c>
      <c r="C14" s="29">
        <f t="shared" ref="C14:C20" si="0">+B14</f>
        <v>13</v>
      </c>
      <c r="D14" s="14">
        <v>0.06</v>
      </c>
      <c r="E14" s="14">
        <f t="shared" ref="E14:E20" si="1">+LN(1.1427)</f>
        <v>0.13339388317053105</v>
      </c>
      <c r="F14" s="14">
        <v>0.25</v>
      </c>
      <c r="G14" s="15">
        <f t="shared" ref="G14:G20" ca="1" si="2">+$G$12</f>
        <v>38427</v>
      </c>
      <c r="H14" s="13">
        <v>1</v>
      </c>
      <c r="I14" s="13">
        <v>200</v>
      </c>
      <c r="J14" s="4"/>
      <c r="K14" s="29">
        <f ca="1">_xll.AMERB($B14,$C14,$D14,$E14,$F14,$G14-$G$9,$H14,$I14,K$10)</f>
        <v>1.3266119609383469</v>
      </c>
      <c r="L14" s="29">
        <f ca="1">_xll.EURO($B14,$C14,$D14,$E14,$F14,$G14-$G$9,$H14-10,K$10)</f>
        <v>0.67437409468225029</v>
      </c>
      <c r="M14" s="20"/>
    </row>
    <row r="15" spans="1:13" s="1" customFormat="1" ht="15.75" x14ac:dyDescent="0.25">
      <c r="A15" s="5"/>
      <c r="B15" s="27">
        <v>13</v>
      </c>
      <c r="C15" s="29">
        <f t="shared" si="0"/>
        <v>13</v>
      </c>
      <c r="D15" s="14">
        <v>0.06</v>
      </c>
      <c r="E15" s="14">
        <f t="shared" si="1"/>
        <v>0.13339388317053105</v>
      </c>
      <c r="F15" s="14">
        <v>0.3</v>
      </c>
      <c r="G15" s="15">
        <f t="shared" ca="1" si="2"/>
        <v>38427</v>
      </c>
      <c r="H15" s="13">
        <v>1</v>
      </c>
      <c r="I15" s="13">
        <v>200</v>
      </c>
      <c r="J15" s="4"/>
      <c r="K15" s="29">
        <f ca="1">_xll.AMERB($B15,$C15,$D15,$E15,$F15,$G15-$G$9,$H15,$I15,K$10)</f>
        <v>1.7092418388816255</v>
      </c>
      <c r="L15" s="29">
        <f ca="1">_xll.EURO($B15,$C15,$D15,$E15,$F15,$G15-$G$9,$H15-10,K$10)</f>
        <v>0.95939386483870548</v>
      </c>
      <c r="M15" s="20"/>
    </row>
    <row r="16" spans="1:13" s="1" customFormat="1" ht="15.75" x14ac:dyDescent="0.25">
      <c r="A16" s="5"/>
      <c r="B16" s="27">
        <v>13</v>
      </c>
      <c r="C16" s="29">
        <f t="shared" si="0"/>
        <v>13</v>
      </c>
      <c r="D16" s="14">
        <v>0.06</v>
      </c>
      <c r="E16" s="14">
        <f t="shared" si="1"/>
        <v>0.13339388317053105</v>
      </c>
      <c r="F16" s="14">
        <v>0.35</v>
      </c>
      <c r="G16" s="15">
        <f t="shared" ca="1" si="2"/>
        <v>38427</v>
      </c>
      <c r="H16" s="13">
        <v>1</v>
      </c>
      <c r="I16" s="13">
        <v>200</v>
      </c>
      <c r="J16" s="4"/>
      <c r="K16" s="29">
        <f ca="1">_xll.AMERB($B16,$C16,$D16,$E16,$F16,$G16-$G$9,$H16,$I16,K$10)</f>
        <v>2.097325963103442</v>
      </c>
      <c r="L16" s="29">
        <f ca="1">_xll.EURO($B16,$C16,$D16,$E16,$F16,$G16-$G$9,$H16-10,K$10)</f>
        <v>1.2538127911520154</v>
      </c>
      <c r="M16" s="34"/>
    </row>
    <row r="17" spans="1:13" s="1" customFormat="1" ht="15.75" x14ac:dyDescent="0.25">
      <c r="A17" s="5"/>
      <c r="B17" s="27">
        <v>13</v>
      </c>
      <c r="C17" s="29">
        <f t="shared" si="0"/>
        <v>13</v>
      </c>
      <c r="D17" s="14">
        <v>0.06</v>
      </c>
      <c r="E17" s="14">
        <f t="shared" si="1"/>
        <v>0.13339388317053105</v>
      </c>
      <c r="F17" s="14">
        <v>0.4</v>
      </c>
      <c r="G17" s="15">
        <f t="shared" ca="1" si="2"/>
        <v>38427</v>
      </c>
      <c r="H17" s="13">
        <v>1</v>
      </c>
      <c r="I17" s="13">
        <v>200</v>
      </c>
      <c r="J17" s="4"/>
      <c r="K17" s="29">
        <f ca="1">_xll.AMERB($B17,$C17,$D17,$E17,$F17,$G17-$G$9,$H17,$I17,K$10)</f>
        <v>2.4849550869001158</v>
      </c>
      <c r="L17" s="29">
        <f ca="1">_xll.EURO($B17,$C17,$D17,$E17,$F17,$G17-$G$9,$H17-10,K$10)</f>
        <v>1.5512415663088615</v>
      </c>
      <c r="M17" s="34"/>
    </row>
    <row r="18" spans="1:13" s="1" customFormat="1" ht="15.75" x14ac:dyDescent="0.25">
      <c r="A18" s="5"/>
      <c r="B18" s="27">
        <v>13</v>
      </c>
      <c r="C18" s="29">
        <f t="shared" si="0"/>
        <v>13</v>
      </c>
      <c r="D18" s="14">
        <v>0.06</v>
      </c>
      <c r="E18" s="14">
        <f t="shared" si="1"/>
        <v>0.13339388317053105</v>
      </c>
      <c r="F18" s="14">
        <v>0.45</v>
      </c>
      <c r="G18" s="15">
        <f t="shared" ca="1" si="2"/>
        <v>38427</v>
      </c>
      <c r="H18" s="13">
        <v>1</v>
      </c>
      <c r="I18" s="13">
        <v>200</v>
      </c>
      <c r="J18" s="4"/>
      <c r="K18" s="29">
        <f ca="1">_xll.AMERB($B18,$C18,$D18,$E18,$F18,$G18-$G$9,$H18,$I18,K$10)</f>
        <v>2.8722320063857532</v>
      </c>
      <c r="L18" s="29">
        <f ca="1">_xll.EURO($B18,$C18,$D18,$E18,$F18,$G18-$G$9,$H18-10,K$10)</f>
        <v>1.8475948380745448</v>
      </c>
      <c r="M18" s="34"/>
    </row>
    <row r="19" spans="1:13" s="1" customFormat="1" ht="15.75" x14ac:dyDescent="0.25">
      <c r="A19" s="5"/>
      <c r="B19" s="27">
        <v>13</v>
      </c>
      <c r="C19" s="29">
        <f t="shared" si="0"/>
        <v>13</v>
      </c>
      <c r="D19" s="14">
        <v>0.06</v>
      </c>
      <c r="E19" s="14">
        <f t="shared" si="1"/>
        <v>0.13339388317053105</v>
      </c>
      <c r="F19" s="14">
        <v>0.5</v>
      </c>
      <c r="G19" s="15">
        <f t="shared" ca="1" si="2"/>
        <v>38427</v>
      </c>
      <c r="H19" s="13">
        <v>1</v>
      </c>
      <c r="I19" s="13">
        <v>200</v>
      </c>
      <c r="J19" s="4"/>
      <c r="K19" s="29">
        <f ca="1">_xll.AMERB($B19,$C19,$D19,$E19,$F19,$G19-$G$9,$H19,$I19,K$10)</f>
        <v>3.2546620387194927</v>
      </c>
      <c r="L19" s="29">
        <f ca="1">_xll.EURO($B19,$C19,$D19,$E19,$F19,$G19-$G$9,$H19-10,K$10)</f>
        <v>2.1400779442707547</v>
      </c>
      <c r="M19" s="34"/>
    </row>
    <row r="20" spans="1:13" s="1" customFormat="1" ht="15.75" x14ac:dyDescent="0.25">
      <c r="A20" s="5"/>
      <c r="B20" s="27">
        <v>13</v>
      </c>
      <c r="C20" s="29">
        <f t="shared" si="0"/>
        <v>13</v>
      </c>
      <c r="D20" s="14">
        <v>0.06</v>
      </c>
      <c r="E20" s="14">
        <f t="shared" si="1"/>
        <v>0.13339388317053105</v>
      </c>
      <c r="F20" s="14">
        <v>0.55000000000000004</v>
      </c>
      <c r="G20" s="15">
        <f t="shared" ca="1" si="2"/>
        <v>38427</v>
      </c>
      <c r="H20" s="13">
        <v>1</v>
      </c>
      <c r="I20" s="13">
        <v>200</v>
      </c>
      <c r="J20" s="4"/>
      <c r="K20" s="29">
        <f ca="1">_xll.AMERB($B20,$C20,$D20,$E20,$F20,$G20-$G$9,$H20,$I20,K$10)</f>
        <v>3.6305817077659612</v>
      </c>
      <c r="L20" s="29">
        <f ca="1">_xll.EURO($B20,$C20,$D20,$E20,$F20,$G20-$G$9,$H20-10,K$10)</f>
        <v>2.4266714284843456</v>
      </c>
      <c r="M20" s="34"/>
    </row>
    <row r="21" spans="1:13" s="1" customFormat="1" ht="15.75" x14ac:dyDescent="0.25">
      <c r="A21" s="5"/>
      <c r="B21" s="28"/>
      <c r="C21" s="10"/>
      <c r="D21" s="10"/>
      <c r="E21" s="10"/>
      <c r="F21" s="10"/>
      <c r="G21" s="10"/>
      <c r="H21" s="10"/>
      <c r="I21" s="10"/>
      <c r="J21" s="11"/>
      <c r="K21" s="4"/>
      <c r="L21" s="4"/>
    </row>
    <row r="22" spans="1:13" s="1" customFormat="1" ht="15.75" x14ac:dyDescent="0.25">
      <c r="A22" s="5"/>
      <c r="B22" s="28"/>
      <c r="C22" s="10"/>
      <c r="D22" s="10"/>
      <c r="E22" s="10"/>
      <c r="F22" s="10"/>
      <c r="G22" s="10"/>
      <c r="H22" s="10"/>
      <c r="I22" s="10"/>
      <c r="J22" s="11"/>
      <c r="K22" s="4"/>
      <c r="L22" s="4"/>
    </row>
    <row r="23" spans="1:13" x14ac:dyDescent="0.2">
      <c r="B23" s="16"/>
      <c r="C23" s="16"/>
      <c r="D23" s="16"/>
      <c r="E23" s="16"/>
      <c r="F23" s="16"/>
      <c r="G23" s="16"/>
      <c r="H23" s="16"/>
      <c r="I23" s="16"/>
      <c r="J23" s="16"/>
      <c r="K23" s="16"/>
    </row>
    <row r="24" spans="1:13" x14ac:dyDescent="0.2">
      <c r="B24" s="16"/>
      <c r="C24" s="16"/>
      <c r="D24" s="16"/>
      <c r="E24" s="16"/>
      <c r="F24" s="16"/>
      <c r="G24" s="16"/>
      <c r="H24" s="16"/>
      <c r="I24" s="16"/>
      <c r="J24" s="16"/>
      <c r="K24" s="16"/>
    </row>
    <row r="25" spans="1:13" x14ac:dyDescent="0.2">
      <c r="B25" s="16"/>
      <c r="C25" s="16"/>
      <c r="D25" s="16"/>
      <c r="E25" s="16"/>
      <c r="F25" s="16"/>
      <c r="G25" s="16"/>
      <c r="H25" s="16"/>
      <c r="I25" s="16"/>
      <c r="J25" s="16"/>
      <c r="K25" s="16"/>
    </row>
    <row r="26" spans="1:13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Amer</vt:lpstr>
    </vt:vector>
  </TitlesOfParts>
  <Company>Enron Europe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Krishna Rao</dc:creator>
  <cp:lastModifiedBy>Jan Havlíček</cp:lastModifiedBy>
  <cp:lastPrinted>1996-10-31T15:33:52Z</cp:lastPrinted>
  <dcterms:created xsi:type="dcterms:W3CDTF">1996-05-23T10:49:22Z</dcterms:created>
  <dcterms:modified xsi:type="dcterms:W3CDTF">2023-09-19T16:54:52Z</dcterms:modified>
</cp:coreProperties>
</file>