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4784513-2CD9-461B-9003-462D7BABD58F}" xr6:coauthVersionLast="47" xr6:coauthVersionMax="47" xr10:uidLastSave="{00000000-0000-0000-0000-000000000000}"/>
  <bookViews>
    <workbookView xWindow="-120" yWindow="-120" windowWidth="38640" windowHeight="15720"/>
  </bookViews>
  <sheets>
    <sheet name="PriceMod" sheetId="1" r:id="rId1"/>
    <sheet name="CURVES" sheetId="6" r:id="rId2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D">PriceMod!$J$27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L23" i="1"/>
  <c r="N23" i="1"/>
  <c r="O23" i="1"/>
  <c r="P23" i="1"/>
  <c r="Q23" i="1"/>
  <c r="R23" i="1"/>
  <c r="S23" i="1"/>
  <c r="T23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<sst xmlns="http://schemas.openxmlformats.org/spreadsheetml/2006/main" count="105" uniqueCount="87">
  <si>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</si>
  <si>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</si>
  <si>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</si>
  <si>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</si>
  <si>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</si>
  <si>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</si>
  <si>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</si>
  <si>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</si>
  <si>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</si>
  <si>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</si>
  <si>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</si>
  <si>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</si>
  <si>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</si>
  <si>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</si>
  <si>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</si>
  <si>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</si>
  <si>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</si>
  <si>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</si>
  <si>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</si>
  <si>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</si>
  <si>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</si>
  <si>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</si>
  <si>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</si>
  <si>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</si>
  <si>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</si>
  <si>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</si>
  <si>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</si>
  <si>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</si>
  <si>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</si>
  <si>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</si>
  <si>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</si>
  <si>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</si>
  <si>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</si>
  <si>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</si>
  <si>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</si>
  <si>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</si>
  <si>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</si>
  <si>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</si>
  <si>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</si>
  <si>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</si>
  <si>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</si>
  <si>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</si>
  <si>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</si>
  <si>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</si>
  <si>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</si>
  <si>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</si>
  <si>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</si>
  <si>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</si>
  <si>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</si>
  <si>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</si>
  <si>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</si>
  <si>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</si>
  <si>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</si>
  <si>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</si>
  <si>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</si>
  <si>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</si>
  <si>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</si>
  <si>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</si>
  <si>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</si>
  <si>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</si>
  <si>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</si>
  <si>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</si>
  <si>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</si>
  <si>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</si>
  <si>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</si>
  <si>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</si>
  <si>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</si>
  <si>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</si>
  <si>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</si>
  <si>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</si>
  <si>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</si>
  <si>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</si>
  <si>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</si>
  <si>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</si>
  <si>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</si>
  <si>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</si>
  <si>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</si>
  <si>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</si>
  <si>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</si>
  <si>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</si>
  <si>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to StartMonth</t>
  </si>
  <si>
    <t>BJJJJJjKKBKKKKBJBBBBbbbjjjkkk!</t>
  </si>
  <si>
    <t>NGI/CHI. GATE</t>
  </si>
  <si>
    <t>NG_OMICRON_11</t>
  </si>
  <si>
    <t>toEndInj</t>
  </si>
  <si>
    <t>toStartW</t>
  </si>
  <si>
    <t>H:\1ziminlu\1zimin\storage\investOpt\sytheticStorage\debug\sytheticStorage.dll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</si>
</sst>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2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77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1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2.59</c:v>
                </c:pt>
                <c:pt idx="1">
                  <c:v>2.5985</c:v>
                </c:pt>
                <c:pt idx="2">
                  <c:v>2.6189999999999998</c:v>
                </c:pt>
                <c:pt idx="3">
                  <c:v>2.6339999999999995</c:v>
                </c:pt>
                <c:pt idx="4">
                  <c:v>2.65</c:v>
                </c:pt>
                <c:pt idx="5">
                  <c:v>2.6724999999999999</c:v>
                </c:pt>
                <c:pt idx="6">
                  <c:v>2.6850000000000001</c:v>
                </c:pt>
                <c:pt idx="7">
                  <c:v>2.7225000000000001</c:v>
                </c:pt>
                <c:pt idx="8">
                  <c:v>2.895</c:v>
                </c:pt>
                <c:pt idx="9">
                  <c:v>3.04</c:v>
                </c:pt>
                <c:pt idx="10">
                  <c:v>3.0825</c:v>
                </c:pt>
                <c:pt idx="11">
                  <c:v>2.9290000000000003</c:v>
                </c:pt>
                <c:pt idx="12">
                  <c:v>2.7974999999999999</c:v>
                </c:pt>
                <c:pt idx="13">
                  <c:v>2.6160000000000001</c:v>
                </c:pt>
                <c:pt idx="14">
                  <c:v>2.5665</c:v>
                </c:pt>
                <c:pt idx="15">
                  <c:v>2.5714999999999999</c:v>
                </c:pt>
                <c:pt idx="16">
                  <c:v>2.5740000000000003</c:v>
                </c:pt>
                <c:pt idx="17">
                  <c:v>2.5785</c:v>
                </c:pt>
                <c:pt idx="18">
                  <c:v>2.5865000000000005</c:v>
                </c:pt>
                <c:pt idx="19">
                  <c:v>2.6374999999999997</c:v>
                </c:pt>
                <c:pt idx="20">
                  <c:v>2.8330000000000002</c:v>
                </c:pt>
                <c:pt idx="21">
                  <c:v>3.0030000000000001</c:v>
                </c:pt>
                <c:pt idx="22">
                  <c:v>3.0485000000000002</c:v>
                </c:pt>
                <c:pt idx="23">
                  <c:v>2.9010000000000002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19D-4B9F-AB11-C38EE7A15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770623"/>
        <c:axId val="1"/>
      </c:lineChart>
      <c:dateAx>
        <c:axId val="8957706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577062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F5-4746-AAB3-2E815E13A4EB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F5-4746-AAB3-2E815E13A4EB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F5-4746-AAB3-2E815E13A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03439"/>
        <c:axId val="1"/>
      </c:scatterChart>
      <c:valAx>
        <c:axId val="890003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0003439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56430011922946"/>
          <c:y val="0.24904307741812373"/>
          <c:w val="0.86785177023963389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0.7</c:v>
                </c:pt>
                <c:pt idx="1">
                  <c:v>0.41</c:v>
                </c:pt>
                <c:pt idx="2">
                  <c:v>0.3725</c:v>
                </c:pt>
                <c:pt idx="3">
                  <c:v>0.35749999999999998</c:v>
                </c:pt>
                <c:pt idx="4">
                  <c:v>0.35499999999999998</c:v>
                </c:pt>
                <c:pt idx="5">
                  <c:v>0.35249999999999998</c:v>
                </c:pt>
                <c:pt idx="6">
                  <c:v>0.35499999999999998</c:v>
                </c:pt>
                <c:pt idx="7">
                  <c:v>0.35749999999999998</c:v>
                </c:pt>
                <c:pt idx="8">
                  <c:v>0.36</c:v>
                </c:pt>
                <c:pt idx="9">
                  <c:v>0.36249999999999999</c:v>
                </c:pt>
                <c:pt idx="10">
                  <c:v>0.36499999999999999</c:v>
                </c:pt>
                <c:pt idx="11">
                  <c:v>0.35</c:v>
                </c:pt>
                <c:pt idx="12">
                  <c:v>0.30499999999999999</c:v>
                </c:pt>
                <c:pt idx="13">
                  <c:v>0.25750000000000001</c:v>
                </c:pt>
                <c:pt idx="14">
                  <c:v>0.23499999999999999</c:v>
                </c:pt>
                <c:pt idx="15">
                  <c:v>0.23</c:v>
                </c:pt>
                <c:pt idx="16">
                  <c:v>0.22750000000000001</c:v>
                </c:pt>
                <c:pt idx="17">
                  <c:v>0.22750000000000001</c:v>
                </c:pt>
                <c:pt idx="18">
                  <c:v>0.22750000000000001</c:v>
                </c:pt>
                <c:pt idx="19">
                  <c:v>0.23</c:v>
                </c:pt>
                <c:pt idx="20">
                  <c:v>0.23</c:v>
                </c:pt>
                <c:pt idx="21">
                  <c:v>0.23250000000000001</c:v>
                </c:pt>
                <c:pt idx="22">
                  <c:v>0.22</c:v>
                </c:pt>
                <c:pt idx="23">
                  <c:v>0.2175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35-45E4-AA87-104E7B033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746383"/>
        <c:axId val="1"/>
      </c:lineChart>
      <c:dateAx>
        <c:axId val="89774638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774638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2.5299999999999998</c:v>
                </c:pt>
                <c:pt idx="1">
                  <c:v>2.5409999999999999</c:v>
                </c:pt>
                <c:pt idx="2">
                  <c:v>2.5639999999999996</c:v>
                </c:pt>
                <c:pt idx="3">
                  <c:v>2.5839999999999996</c:v>
                </c:pt>
                <c:pt idx="4">
                  <c:v>2.605</c:v>
                </c:pt>
                <c:pt idx="5">
                  <c:v>2.625</c:v>
                </c:pt>
                <c:pt idx="6">
                  <c:v>2.63</c:v>
                </c:pt>
                <c:pt idx="7">
                  <c:v>2.665</c:v>
                </c:pt>
                <c:pt idx="8">
                  <c:v>2.8</c:v>
                </c:pt>
                <c:pt idx="9">
                  <c:v>2.9249999999999998</c:v>
                </c:pt>
                <c:pt idx="10">
                  <c:v>2.95</c:v>
                </c:pt>
                <c:pt idx="11">
                  <c:v>2.7990000000000004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0-47D0-AAA0-4DC91D7B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752143"/>
        <c:axId val="1"/>
      </c:lineChart>
      <c:dateAx>
        <c:axId val="89775214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775214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97136038186157"/>
          <c:y val="0.16339973575198985"/>
          <c:w val="0.78758949880668261"/>
          <c:h val="0.562095090986845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0.02</c:v>
                </c:pt>
                <c:pt idx="1">
                  <c:v>0.02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5E-47E4-803C-0EF53D748C1A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0.02</c:v>
                </c:pt>
                <c:pt idx="1">
                  <c:v>0.02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5E-47E4-803C-0EF53D748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617983"/>
        <c:axId val="1"/>
      </c:scatterChart>
      <c:valAx>
        <c:axId val="76361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78997613365155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3071915032137408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3617983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38424821002386"/>
          <c:y val="3.9215936580477562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2-4E5C-8233-6CADA3473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615503"/>
        <c:axId val="1"/>
      </c:scatterChart>
      <c:valAx>
        <c:axId val="763615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63615503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0277784131799"/>
          <c:y val="3.405572755417956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693858554790538E-2"/>
          <c:y val="0.19195046439628483"/>
          <c:w val="0.86126277671518991"/>
          <c:h val="0.59442724458204332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0.53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0.6</c:v>
                </c:pt>
                <c:pt idx="8">
                  <c:v>0.8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0.75</c:v>
                </c:pt>
                <c:pt idx="13">
                  <c:v>0.45</c:v>
                </c:pt>
                <c:pt idx="14">
                  <c:v>0.5</c:v>
                </c:pt>
                <c:pt idx="15">
                  <c:v>0.5</c:v>
                </c:pt>
                <c:pt idx="16">
                  <c:v>0.55000000000000004</c:v>
                </c:pt>
                <c:pt idx="17">
                  <c:v>0.6</c:v>
                </c:pt>
                <c:pt idx="18">
                  <c:v>0.6</c:v>
                </c:pt>
                <c:pt idx="19">
                  <c:v>0.65</c:v>
                </c:pt>
                <c:pt idx="20">
                  <c:v>0.8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D-4F1D-85F2-E2FE2EC46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747343"/>
        <c:axId val="1"/>
      </c:lineChart>
      <c:dateAx>
        <c:axId val="897747343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7747343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320E598B-2E55-6EE5-D6C7-6071A8C9F762}"/>
            </a:ext>
          </a:extLst>
        </xdr:cNvPr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9C4D7F36-E925-D8BF-35F3-8B41E3D6229F}"/>
            </a:ext>
          </a:extLst>
        </xdr:cNvPr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9B83A693-260E-102C-6082-2472C90A5CFF}"/>
            </a:ext>
          </a:extLst>
        </xdr:cNvPr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F87F16DE-65E5-52AA-F688-0C8E2ACF4EE2}"/>
            </a:ext>
          </a:extLst>
        </xdr:cNvPr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FAD9CA1D-B97A-C130-93AF-99D0E3FCF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BA25A2AF-B65B-6F2E-1DEB-73390D91583D}"/>
            </a:ext>
          </a:extLst>
        </xdr:cNvPr>
        <xdr:cNvSpPr>
          <a:spLocks noChangeArrowheads="1"/>
        </xdr:cNvSpPr>
      </xdr:nvSpPr>
      <xdr:spPr bwMode="auto">
        <a:xfrm>
          <a:off x="1362075" y="171450"/>
          <a:ext cx="422910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>
          <a:extLst>
            <a:ext uri="{FF2B5EF4-FFF2-40B4-BE49-F238E27FC236}">
              <a16:creationId xmlns:a16="http://schemas.microsoft.com/office/drawing/2014/main" id="{08C8ADA6-8E33-E189-5B8A-147DF2CBB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D56E44EB-3358-B3D8-9A28-965EE4544157}"/>
            </a:ext>
          </a:extLst>
        </xdr:cNvPr>
        <xdr:cNvSpPr>
          <a:spLocks noChangeArrowheads="1"/>
        </xdr:cNvSpPr>
      </xdr:nvSpPr>
      <xdr:spPr bwMode="auto">
        <a:xfrm>
          <a:off x="152400" y="5000625"/>
          <a:ext cx="323850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01185528-1D9D-90D6-DE91-A4ED8CD2EE2B}"/>
            </a:ext>
          </a:extLst>
        </xdr:cNvPr>
        <xdr:cNvSpPr>
          <a:spLocks noChangeArrowheads="1"/>
        </xdr:cNvSpPr>
      </xdr:nvSpPr>
      <xdr:spPr bwMode="auto">
        <a:xfrm>
          <a:off x="894397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>
          <a:extLst>
            <a:ext uri="{FF2B5EF4-FFF2-40B4-BE49-F238E27FC236}">
              <a16:creationId xmlns:a16="http://schemas.microsoft.com/office/drawing/2014/main" id="{560395C2-9B6F-BAAF-9425-BA768B081D31}"/>
            </a:ext>
          </a:extLst>
        </xdr:cNvPr>
        <xdr:cNvSpPr>
          <a:spLocks noChangeArrowheads="1"/>
        </xdr:cNvSpPr>
      </xdr:nvSpPr>
      <xdr:spPr bwMode="auto">
        <a:xfrm>
          <a:off x="161925" y="1095375"/>
          <a:ext cx="3219450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CD039D25-22ED-ED80-2B1A-589338E9CC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>
          <a:extLst>
            <a:ext uri="{FF2B5EF4-FFF2-40B4-BE49-F238E27FC236}">
              <a16:creationId xmlns:a16="http://schemas.microsoft.com/office/drawing/2014/main" id="{C23B3C95-940F-5346-C63A-25EF23F76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>
          <a:extLst>
            <a:ext uri="{FF2B5EF4-FFF2-40B4-BE49-F238E27FC236}">
              <a16:creationId xmlns:a16="http://schemas.microsoft.com/office/drawing/2014/main" id="{B4B84DD8-4366-7E52-8CA3-5341CBDD3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>
          <a:extLst>
            <a:ext uri="{FF2B5EF4-FFF2-40B4-BE49-F238E27FC236}">
              <a16:creationId xmlns:a16="http://schemas.microsoft.com/office/drawing/2014/main" id="{032A9FF7-B1BA-5235-3F70-E4A9D6326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3AE08171-E750-7952-BC70-1A25F8B40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15</xdr:row>
      <xdr:rowOff>9525</xdr:rowOff>
    </xdr:from>
    <xdr:to>
      <xdr:col>3</xdr:col>
      <xdr:colOff>9525</xdr:colOff>
      <xdr:row>26</xdr:row>
      <xdr:rowOff>9525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CED71815-1457-70B0-A4C0-62F4DDECAAB9}"/>
            </a:ext>
          </a:extLst>
        </xdr:cNvPr>
        <xdr:cNvSpPr>
          <a:spLocks noChangeArrowheads="1"/>
        </xdr:cNvSpPr>
      </xdr:nvSpPr>
      <xdr:spPr bwMode="auto">
        <a:xfrm>
          <a:off x="171450" y="2886075"/>
          <a:ext cx="3228975" cy="1800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DB80281E-3E73-8E6C-5D84-E0E386F1D546}"/>
            </a:ext>
          </a:extLst>
        </xdr:cNvPr>
        <xdr:cNvSpPr>
          <a:spLocks noChangeArrowheads="1"/>
        </xdr:cNvSpPr>
      </xdr:nvSpPr>
      <xdr:spPr bwMode="auto">
        <a:xfrm>
          <a:off x="4324350" y="2543175"/>
          <a:ext cx="3876675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914400</xdr:colOff>
      <xdr:row>21</xdr:row>
      <xdr:rowOff>47625</xdr:rowOff>
    </xdr:from>
    <xdr:to>
      <xdr:col>7</xdr:col>
      <xdr:colOff>95250</xdr:colOff>
      <xdr:row>29</xdr:row>
      <xdr:rowOff>180975</xdr:rowOff>
    </xdr:to>
    <xdr:graphicFrame macro="">
      <xdr:nvGraphicFramePr>
        <xdr:cNvPr id="1079" name="Chart 55">
          <a:extLst>
            <a:ext uri="{FF2B5EF4-FFF2-40B4-BE49-F238E27FC236}">
              <a16:creationId xmlns:a16="http://schemas.microsoft.com/office/drawing/2014/main" id="{0A4AA0F7-09D4-1597-19CE-C906AC633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>
          <a:extLst>
            <a:ext uri="{FF2B5EF4-FFF2-40B4-BE49-F238E27FC236}">
              <a16:creationId xmlns:a16="http://schemas.microsoft.com/office/drawing/2014/main" id="{F944BA58-72B4-C090-713A-B7C12B48F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19050</xdr:rowOff>
    </xdr:from>
    <xdr:to>
      <xdr:col>32</xdr:col>
      <xdr:colOff>209550</xdr:colOff>
      <xdr:row>85</xdr:row>
      <xdr:rowOff>9525</xdr:rowOff>
    </xdr:to>
    <xdr:graphicFrame macro="">
      <xdr:nvGraphicFramePr>
        <xdr:cNvPr id="1084" name="Chart 60">
          <a:extLst>
            <a:ext uri="{FF2B5EF4-FFF2-40B4-BE49-F238E27FC236}">
              <a16:creationId xmlns:a16="http://schemas.microsoft.com/office/drawing/2014/main" id="{D8CB8C03-6858-4B0B-154E-6BE74E60C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topLeftCell="A4" workbookViewId="0">
      <selection activeCell="E33" sqref="E33"/>
    </sheetView>
  </sheetViews>
  <sheetFormatPr defaultRowHeight="12.75" x14ac:dyDescent="0.2"/>
  <cols>
    <col min="1" max="1" width="2.28515625" style="59" customWidth="1"/>
    <col min="2" max="2" width="22.28515625" style="59" customWidth="1"/>
    <col min="3" max="3" width="26.28515625" style="59" customWidth="1"/>
    <col min="4" max="4" width="14" style="59" customWidth="1"/>
    <col min="5" max="5" width="19.85546875" style="59" customWidth="1"/>
    <col min="6" max="7" width="19.140625" style="59" customWidth="1"/>
    <col min="8" max="8" width="11.140625" style="59" customWidth="1"/>
    <col min="9" max="9" width="14.85546875" style="59" customWidth="1"/>
    <col min="10" max="10" width="25" style="59" customWidth="1"/>
    <col min="11" max="11" width="7.28515625" style="59" customWidth="1"/>
    <col min="12" max="12" width="4.140625" style="59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4">
      <c r="C2" s="58" t="s">
        <v>52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56</v>
      </c>
      <c r="N4" s="1"/>
      <c r="O4" s="1"/>
      <c r="P4" s="73"/>
      <c r="Q4" s="73"/>
      <c r="R4" s="73"/>
      <c r="S4" s="1"/>
      <c r="T4" s="1"/>
      <c r="U4" s="55" t="s">
        <v>61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36580</v>
      </c>
      <c r="D6" s="1"/>
      <c r="E6" s="65" t="s">
        <v>63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34</v>
      </c>
      <c r="Q6" s="76" t="s">
        <v>3</v>
      </c>
      <c r="R6" s="76" t="s">
        <v>78</v>
      </c>
      <c r="S6" s="76" t="s">
        <v>76</v>
      </c>
      <c r="T6" s="76" t="s">
        <v>75</v>
      </c>
      <c r="U6" s="4" t="s">
        <v>58</v>
      </c>
      <c r="V6" s="4" t="s">
        <v>59</v>
      </c>
      <c r="W6" s="4" t="s">
        <v>60</v>
      </c>
    </row>
    <row r="7" spans="1:23" ht="12.75" customHeight="1" x14ac:dyDescent="0.2">
      <c r="A7" s="1"/>
      <c r="B7" s="47" t="s">
        <v>35</v>
      </c>
      <c r="C7" s="48">
        <f>IF(WEEKDAY(ValDate)=2,ValDate-3,ValDate-1)</f>
        <v>36579</v>
      </c>
      <c r="D7" s="1"/>
      <c r="E7" s="66" t="s">
        <v>64</v>
      </c>
      <c r="F7" s="1"/>
      <c r="G7" s="1"/>
      <c r="H7" s="56"/>
      <c r="I7" s="1"/>
      <c r="J7" s="1"/>
      <c r="K7" s="1"/>
      <c r="L7" s="1" t="str">
        <f t="shared" ref="L7:L38" si="0">IF(M7&lt;=$C$18,"*","")</f>
        <v>*</v>
      </c>
      <c r="M7" s="6">
        <v>1</v>
      </c>
      <c r="N7" s="7">
        <f>Prompt</f>
        <v>36586</v>
      </c>
      <c r="O7" s="10">
        <f>VLOOKUP(N7,CURVES!$B$13:$C$312,2)</f>
        <v>2.5299999999999998</v>
      </c>
      <c r="P7" s="10">
        <f>PriceMod!O7+VLOOKUP(N7,CURVES!$B$13:$D$312,3)</f>
        <v>2.59</v>
      </c>
      <c r="Q7" s="10">
        <f>CURVES!G13</f>
        <v>0.7</v>
      </c>
      <c r="R7" s="10">
        <f>CURVES!J13</f>
        <v>0.53</v>
      </c>
      <c r="S7" s="10">
        <f>VLOOKUP(MONTH(N7),$Z$38:$AA$49,2)</f>
        <v>0.02</v>
      </c>
      <c r="T7" s="10">
        <f>VLOOKUP(MONTH(N7),$Z$38:$AB$49,3)</f>
        <v>0.75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">
      <c r="A8" s="1"/>
      <c r="B8" s="47" t="s">
        <v>62</v>
      </c>
      <c r="C8" s="64" t="s">
        <v>82</v>
      </c>
      <c r="D8" s="1"/>
      <c r="E8" s="66" t="s">
        <v>77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si="1">DATE(YEAR(N7),MONTH(N7)+1,1)</f>
        <v>36617</v>
      </c>
      <c r="O8" s="10">
        <f>VLOOKUP(N8,CURVES!$B$13:$C$312,2)</f>
        <v>2.5409999999999999</v>
      </c>
      <c r="P8" s="10">
        <f>PriceMod!O8+VLOOKUP(N8,CURVES!$B$13:$D$312,3)</f>
        <v>2.5985</v>
      </c>
      <c r="Q8" s="10">
        <f>CURVES!G14</f>
        <v>0.41</v>
      </c>
      <c r="R8" s="10">
        <f>CURVES!J14</f>
        <v>0.45</v>
      </c>
      <c r="S8" s="10">
        <f t="shared" ref="S8:S71" si="2">VLOOKUP(MONTH(N8),$Z$38:$AA$49,2)</f>
        <v>0</v>
      </c>
      <c r="T8" s="10">
        <f t="shared" ref="T8:T71" si="3">VLOOKUP(MONTH(N8),$Z$38:$AB$49,3)</f>
        <v>0.85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si="1"/>
        <v>36647</v>
      </c>
      <c r="O9" s="10">
        <f>VLOOKUP(N9,CURVES!$B$13:$C$312,2)</f>
        <v>2.5639999999999996</v>
      </c>
      <c r="P9" s="10">
        <f>PriceMod!O9+VLOOKUP(N9,CURVES!$B$13:$D$312,3)</f>
        <v>2.6189999999999998</v>
      </c>
      <c r="Q9" s="10">
        <f>CURVES!G15</f>
        <v>0.3725</v>
      </c>
      <c r="R9" s="10">
        <f>CURVES!J15</f>
        <v>0.45</v>
      </c>
      <c r="S9" s="10">
        <f t="shared" si="2"/>
        <v>-0.01</v>
      </c>
      <c r="T9" s="10">
        <f t="shared" si="3"/>
        <v>0.85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si="1"/>
        <v>36678</v>
      </c>
      <c r="O10" s="10">
        <f>VLOOKUP(N10,CURVES!$B$13:$C$312,2)</f>
        <v>2.5839999999999996</v>
      </c>
      <c r="P10" s="10">
        <f>PriceMod!O10+VLOOKUP(N10,CURVES!$B$13:$D$312,3)</f>
        <v>2.6339999999999995</v>
      </c>
      <c r="Q10" s="10">
        <f>CURVES!G16</f>
        <v>0.35749999999999998</v>
      </c>
      <c r="R10" s="10">
        <f>CURVES!J16</f>
        <v>0.45</v>
      </c>
      <c r="S10" s="10">
        <f t="shared" si="2"/>
        <v>-0.01</v>
      </c>
      <c r="T10" s="10">
        <f t="shared" si="3"/>
        <v>0.85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">
      <c r="A11" s="1"/>
      <c r="B11" s="51"/>
      <c r="C11" s="51"/>
      <c r="D11" s="1"/>
      <c r="E11" s="1"/>
      <c r="F11" s="1"/>
      <c r="G11" s="53" t="s">
        <v>71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si="1"/>
        <v>36708</v>
      </c>
      <c r="O11" s="10">
        <f>VLOOKUP(N11,CURVES!$B$13:$C$312,2)</f>
        <v>2.605</v>
      </c>
      <c r="P11" s="10">
        <f>PriceMod!O11+VLOOKUP(N11,CURVES!$B$13:$D$312,3)</f>
        <v>2.65</v>
      </c>
      <c r="Q11" s="10">
        <f>CURVES!G17</f>
        <v>0.35499999999999998</v>
      </c>
      <c r="R11" s="10">
        <f>CURVES!J17</f>
        <v>0.5</v>
      </c>
      <c r="S11" s="10">
        <f t="shared" si="2"/>
        <v>-0.01</v>
      </c>
      <c r="T11" s="10">
        <f t="shared" si="3"/>
        <v>0.85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">
      <c r="A12" s="1"/>
      <c r="B12" s="1"/>
      <c r="C12" s="1"/>
      <c r="D12" s="1"/>
      <c r="E12" s="55" t="s">
        <v>67</v>
      </c>
      <c r="F12" s="55"/>
      <c r="G12" s="52">
        <v>2</v>
      </c>
      <c r="H12" s="1"/>
      <c r="I12" s="55" t="s">
        <v>48</v>
      </c>
      <c r="J12" s="1"/>
      <c r="K12" s="1"/>
      <c r="L12" s="1" t="str">
        <f t="shared" si="0"/>
        <v>*</v>
      </c>
      <c r="M12" s="6">
        <v>6</v>
      </c>
      <c r="N12" s="7">
        <f t="shared" si="1"/>
        <v>36739</v>
      </c>
      <c r="O12" s="10">
        <f>VLOOKUP(N12,CURVES!$B$13:$C$312,2)</f>
        <v>2.625</v>
      </c>
      <c r="P12" s="10">
        <f>PriceMod!O12+VLOOKUP(N12,CURVES!$B$13:$D$312,3)</f>
        <v>2.6724999999999999</v>
      </c>
      <c r="Q12" s="10">
        <f>CURVES!G18</f>
        <v>0.35249999999999998</v>
      </c>
      <c r="R12" s="10">
        <f>CURVES!J18</f>
        <v>0.55000000000000004</v>
      </c>
      <c r="S12" s="10">
        <f t="shared" si="2"/>
        <v>-0.01</v>
      </c>
      <c r="T12" s="10">
        <f t="shared" si="3"/>
        <v>0.85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si="1"/>
        <v>36770</v>
      </c>
      <c r="O13" s="10">
        <f>VLOOKUP(N13,CURVES!$B$13:$C$312,2)</f>
        <v>2.63</v>
      </c>
      <c r="P13" s="10">
        <f>PriceMod!O13+VLOOKUP(N13,CURVES!$B$13:$D$312,3)</f>
        <v>2.6850000000000001</v>
      </c>
      <c r="Q13" s="10">
        <f>CURVES!G19</f>
        <v>0.35499999999999998</v>
      </c>
      <c r="R13" s="10">
        <f>CURVES!J19</f>
        <v>0.55000000000000004</v>
      </c>
      <c r="S13" s="10">
        <f t="shared" si="2"/>
        <v>-0.01</v>
      </c>
      <c r="T13" s="10">
        <f t="shared" si="3"/>
        <v>0.85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">
      <c r="A14" s="1"/>
      <c r="B14" s="55" t="s">
        <v>47</v>
      </c>
      <c r="C14" s="1"/>
      <c r="D14" s="1"/>
      <c r="E14" s="53" t="s">
        <v>68</v>
      </c>
      <c r="F14" s="53" t="s">
        <v>69</v>
      </c>
      <c r="G14" s="53" t="s">
        <v>70</v>
      </c>
      <c r="H14" s="1"/>
      <c r="I14" s="53" t="s">
        <v>45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si="1"/>
        <v>36800</v>
      </c>
      <c r="O14" s="10">
        <f>VLOOKUP(N14,CURVES!$B$13:$C$312,2)</f>
        <v>2.665</v>
      </c>
      <c r="P14" s="10">
        <f>PriceMod!O14+VLOOKUP(N14,CURVES!$B$13:$D$312,3)</f>
        <v>2.7225000000000001</v>
      </c>
      <c r="Q14" s="10">
        <f>CURVES!G20</f>
        <v>0.35749999999999998</v>
      </c>
      <c r="R14" s="10">
        <f>CURVES!J20</f>
        <v>0.6</v>
      </c>
      <c r="S14" s="10">
        <f t="shared" si="2"/>
        <v>0</v>
      </c>
      <c r="T14" s="10">
        <f t="shared" si="3"/>
        <v>0.85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">
      <c r="A15" s="1"/>
      <c r="B15" s="1"/>
      <c r="C15" s="1"/>
      <c r="D15" s="1"/>
      <c r="E15" s="52">
        <v>0</v>
      </c>
      <c r="F15" s="63">
        <v>0.02</v>
      </c>
      <c r="G15" s="63">
        <v>0.02</v>
      </c>
      <c r="H15" s="1"/>
      <c r="I15" s="6" t="s">
        <v>46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si="1"/>
        <v>36831</v>
      </c>
      <c r="O15" s="10">
        <f>VLOOKUP(N15,CURVES!$B$13:$C$312,2)</f>
        <v>2.8</v>
      </c>
      <c r="P15" s="10">
        <f>PriceMod!O15+VLOOKUP(N15,CURVES!$B$13:$D$312,3)</f>
        <v>2.895</v>
      </c>
      <c r="Q15" s="10">
        <f>CURVES!G21</f>
        <v>0.36</v>
      </c>
      <c r="R15" s="10">
        <f>CURVES!J21</f>
        <v>0.8</v>
      </c>
      <c r="S15" s="10">
        <f t="shared" si="2"/>
        <v>0.02</v>
      </c>
      <c r="T15" s="10">
        <f t="shared" si="3"/>
        <v>0.7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">
      <c r="A16" s="1"/>
      <c r="B16" s="67"/>
      <c r="C16" s="67"/>
      <c r="D16" s="1"/>
      <c r="E16" s="52">
        <v>1</v>
      </c>
      <c r="F16" s="63">
        <v>0.02</v>
      </c>
      <c r="G16" s="63">
        <v>0.02</v>
      </c>
      <c r="H16" s="1"/>
      <c r="I16" s="6" t="s">
        <v>37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si="1"/>
        <v>36861</v>
      </c>
      <c r="O16" s="10">
        <f>VLOOKUP(N16,CURVES!$B$13:$C$312,2)</f>
        <v>2.9249999999999998</v>
      </c>
      <c r="P16" s="10">
        <f>PriceMod!O16+VLOOKUP(N16,CURVES!$B$13:$D$312,3)</f>
        <v>3.04</v>
      </c>
      <c r="Q16" s="10">
        <f>CURVES!G22</f>
        <v>0.36249999999999999</v>
      </c>
      <c r="R16" s="10">
        <f>CURVES!J22</f>
        <v>1.1000000000000001</v>
      </c>
      <c r="S16" s="10">
        <f t="shared" si="2"/>
        <v>0.02</v>
      </c>
      <c r="T16" s="10">
        <f t="shared" si="3"/>
        <v>0.7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">
      <c r="A17" s="1"/>
      <c r="B17" s="53" t="s">
        <v>80</v>
      </c>
      <c r="C17" s="52">
        <v>0</v>
      </c>
      <c r="D17" s="1"/>
      <c r="E17" s="52">
        <v>2</v>
      </c>
      <c r="F17" s="63">
        <v>0.2</v>
      </c>
      <c r="G17" s="63">
        <v>0.4</v>
      </c>
      <c r="H17" s="1"/>
      <c r="I17" s="6" t="s">
        <v>57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si="1"/>
        <v>36892</v>
      </c>
      <c r="O17" s="10">
        <f>VLOOKUP(N17,CURVES!$B$13:$C$312,2)</f>
        <v>2.95</v>
      </c>
      <c r="P17" s="10">
        <f>PriceMod!O17+VLOOKUP(N17,CURVES!$B$13:$D$312,3)</f>
        <v>3.0825</v>
      </c>
      <c r="Q17" s="10">
        <f>CURVES!G23</f>
        <v>0.36499999999999999</v>
      </c>
      <c r="R17" s="10">
        <f>CURVES!J23</f>
        <v>1.1000000000000001</v>
      </c>
      <c r="S17" s="10">
        <f t="shared" si="2"/>
        <v>0.02</v>
      </c>
      <c r="T17" s="10">
        <f t="shared" si="3"/>
        <v>0.7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">
      <c r="A18" s="1"/>
      <c r="B18" s="53" t="s">
        <v>42</v>
      </c>
      <c r="C18" s="52">
        <v>11</v>
      </c>
      <c r="D18" s="1"/>
      <c r="E18" s="52">
        <v>3</v>
      </c>
      <c r="F18" s="63">
        <v>0.2</v>
      </c>
      <c r="G18" s="63">
        <v>0.4</v>
      </c>
      <c r="H18" s="1"/>
      <c r="I18" s="6" t="s">
        <v>55</v>
      </c>
      <c r="J18" s="52">
        <v>50</v>
      </c>
      <c r="K18" s="1"/>
      <c r="L18" s="1" t="str">
        <f t="shared" si="0"/>
        <v/>
      </c>
      <c r="M18" s="6">
        <v>12</v>
      </c>
      <c r="N18" s="7">
        <f t="shared" si="1"/>
        <v>36923</v>
      </c>
      <c r="O18" s="10">
        <f>VLOOKUP(N18,CURVES!$B$13:$C$312,2)</f>
        <v>2.7990000000000004</v>
      </c>
      <c r="P18" s="10">
        <f>PriceMod!O18+VLOOKUP(N18,CURVES!$B$13:$D$312,3)</f>
        <v>2.9290000000000003</v>
      </c>
      <c r="Q18" s="10">
        <f>CURVES!G24</f>
        <v>0.35</v>
      </c>
      <c r="R18" s="10">
        <f>CURVES!J24</f>
        <v>1.1000000000000001</v>
      </c>
      <c r="S18" s="10">
        <f t="shared" si="2"/>
        <v>0.02</v>
      </c>
      <c r="T18" s="10">
        <f t="shared" si="3"/>
        <v>0.7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">
      <c r="A19" s="1"/>
      <c r="B19" s="6" t="s">
        <v>36</v>
      </c>
      <c r="C19" s="10">
        <v>2.59</v>
      </c>
      <c r="D19" s="1"/>
      <c r="E19" s="52">
        <v>4</v>
      </c>
      <c r="F19" s="63">
        <v>0.2</v>
      </c>
      <c r="G19" s="63">
        <v>0.4</v>
      </c>
      <c r="H19" s="1"/>
      <c r="I19" s="6" t="s">
        <v>54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si="1"/>
        <v>36951</v>
      </c>
      <c r="O19" s="10">
        <f>VLOOKUP(N19,CURVES!$B$13:$C$312,2)</f>
        <v>2.67</v>
      </c>
      <c r="P19" s="10">
        <f>PriceMod!O19+VLOOKUP(N19,CURVES!$B$13:$D$312,3)</f>
        <v>2.7974999999999999</v>
      </c>
      <c r="Q19" s="10">
        <f>CURVES!G25</f>
        <v>0.30499999999999999</v>
      </c>
      <c r="R19" s="10">
        <f>CURVES!J25</f>
        <v>0.75</v>
      </c>
      <c r="S19" s="10">
        <f t="shared" si="2"/>
        <v>0.02</v>
      </c>
      <c r="T19" s="10">
        <f t="shared" si="3"/>
        <v>0.75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">
      <c r="A20" s="1"/>
      <c r="B20" s="6" t="s">
        <v>38</v>
      </c>
      <c r="C20" s="54">
        <v>0.1</v>
      </c>
      <c r="D20" s="1"/>
      <c r="E20" s="52">
        <v>4</v>
      </c>
      <c r="F20" s="63">
        <v>0.2</v>
      </c>
      <c r="G20" s="63">
        <v>0.4</v>
      </c>
      <c r="H20" s="1"/>
      <c r="I20" s="6" t="s">
        <v>50</v>
      </c>
      <c r="J20" s="61" t="s">
        <v>86</v>
      </c>
      <c r="K20" s="1"/>
      <c r="L20" s="1" t="str">
        <f t="shared" si="0"/>
        <v/>
      </c>
      <c r="M20" s="6">
        <v>14</v>
      </c>
      <c r="N20" s="7">
        <f t="shared" si="1"/>
        <v>36982</v>
      </c>
      <c r="O20" s="10">
        <f>VLOOKUP(N20,CURVES!$B$13:$C$312,2)</f>
        <v>2.556</v>
      </c>
      <c r="P20" s="10">
        <f>PriceMod!O20+VLOOKUP(N20,CURVES!$B$13:$D$312,3)</f>
        <v>2.6160000000000001</v>
      </c>
      <c r="Q20" s="10">
        <f>CURVES!G26</f>
        <v>0.25750000000000001</v>
      </c>
      <c r="R20" s="10">
        <f>CURVES!J26</f>
        <v>0.45</v>
      </c>
      <c r="S20" s="10">
        <f t="shared" si="2"/>
        <v>0</v>
      </c>
      <c r="T20" s="10">
        <f t="shared" si="3"/>
        <v>0.85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">
      <c r="A21" s="1"/>
      <c r="B21" s="6" t="s">
        <v>44</v>
      </c>
      <c r="C21" s="10">
        <v>0</v>
      </c>
      <c r="D21" s="1"/>
      <c r="E21" s="52">
        <v>4</v>
      </c>
      <c r="F21" s="63">
        <v>0.2</v>
      </c>
      <c r="G21" s="63">
        <v>0.4</v>
      </c>
      <c r="H21" s="1"/>
      <c r="I21" s="6" t="s">
        <v>49</v>
      </c>
      <c r="J21" s="52" t="s">
        <v>53</v>
      </c>
      <c r="K21" s="1"/>
      <c r="L21" s="1" t="str">
        <f t="shared" si="0"/>
        <v/>
      </c>
      <c r="M21" s="6">
        <v>15</v>
      </c>
      <c r="N21" s="7">
        <f t="shared" si="1"/>
        <v>37012</v>
      </c>
      <c r="O21" s="10">
        <f>VLOOKUP(N21,CURVES!$B$13:$C$312,2)</f>
        <v>2.5190000000000001</v>
      </c>
      <c r="P21" s="10">
        <f>PriceMod!O21+VLOOKUP(N21,CURVES!$B$13:$D$312,3)</f>
        <v>2.5665</v>
      </c>
      <c r="Q21" s="10">
        <f>CURVES!G27</f>
        <v>0.23499999999999999</v>
      </c>
      <c r="R21" s="10">
        <f>CURVES!J27</f>
        <v>0.5</v>
      </c>
      <c r="S21" s="10">
        <f t="shared" si="2"/>
        <v>-0.01</v>
      </c>
      <c r="T21" s="10">
        <f t="shared" si="3"/>
        <v>0.85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">
      <c r="A22" s="1"/>
      <c r="B22" s="53" t="s">
        <v>39</v>
      </c>
      <c r="C22" s="10">
        <v>5</v>
      </c>
      <c r="D22" s="1"/>
      <c r="E22" s="1"/>
      <c r="F22" s="1"/>
      <c r="G22" s="1"/>
      <c r="H22" s="1"/>
      <c r="I22" s="6" t="s">
        <v>51</v>
      </c>
      <c r="J22" s="68" t="s">
        <v>81</v>
      </c>
      <c r="K22" s="1"/>
      <c r="L22" s="1" t="str">
        <f t="shared" si="0"/>
        <v/>
      </c>
      <c r="M22" s="6">
        <v>16</v>
      </c>
      <c r="N22" s="7">
        <f t="shared" si="1"/>
        <v>37043</v>
      </c>
      <c r="O22" s="10">
        <f>VLOOKUP(N22,CURVES!$B$13:$C$312,2)</f>
        <v>2.5289999999999999</v>
      </c>
      <c r="P22" s="10">
        <f>PriceMod!O22+VLOOKUP(N22,CURVES!$B$13:$D$312,3)</f>
        <v>2.5714999999999999</v>
      </c>
      <c r="Q22" s="10">
        <f>CURVES!G28</f>
        <v>0.23</v>
      </c>
      <c r="R22" s="10">
        <f>CURVES!J28</f>
        <v>0.5</v>
      </c>
      <c r="S22" s="10">
        <f t="shared" si="2"/>
        <v>-0.01</v>
      </c>
      <c r="T22" s="10">
        <f t="shared" si="3"/>
        <v>0.85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">
      <c r="A23" s="1"/>
      <c r="B23" s="6" t="s">
        <v>40</v>
      </c>
      <c r="C23" s="63">
        <v>0</v>
      </c>
      <c r="D23" s="1"/>
      <c r="E23" s="1"/>
      <c r="F23" s="1"/>
      <c r="G23" s="1"/>
      <c r="H23" s="1"/>
      <c r="I23" s="6" t="s">
        <v>84</v>
      </c>
      <c r="J23" s="52">
        <v>3</v>
      </c>
      <c r="K23" s="1"/>
      <c r="L23" s="1" t="str">
        <f t="shared" si="0"/>
        <v/>
      </c>
      <c r="M23" s="6">
        <v>17</v>
      </c>
      <c r="N23" s="7">
        <f t="shared" si="1"/>
        <v>37073</v>
      </c>
      <c r="O23" s="10">
        <f>VLOOKUP(N23,CURVES!$B$13:$C$312,2)</f>
        <v>2.5390000000000001</v>
      </c>
      <c r="P23" s="10">
        <f>PriceMod!O23+VLOOKUP(N23,CURVES!$B$13:$D$312,3)</f>
        <v>2.5740000000000003</v>
      </c>
      <c r="Q23" s="10">
        <f>CURVES!G29</f>
        <v>0.22750000000000001</v>
      </c>
      <c r="R23" s="10">
        <f>CURVES!J29</f>
        <v>0.55000000000000004</v>
      </c>
      <c r="S23" s="10">
        <f t="shared" si="2"/>
        <v>-0.01</v>
      </c>
      <c r="T23" s="10">
        <f t="shared" si="3"/>
        <v>0.85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">
      <c r="A24" s="1"/>
      <c r="B24" s="53" t="s">
        <v>41</v>
      </c>
      <c r="C24" s="63">
        <v>0</v>
      </c>
      <c r="D24" s="1"/>
      <c r="E24" s="1"/>
      <c r="F24" s="1"/>
      <c r="G24" s="1"/>
      <c r="H24" s="1"/>
      <c r="I24" s="6" t="s">
        <v>85</v>
      </c>
      <c r="J24" s="52">
        <v>10</v>
      </c>
      <c r="K24" s="1"/>
      <c r="L24" s="1" t="str">
        <f t="shared" si="0"/>
        <v/>
      </c>
      <c r="M24" s="6">
        <v>18</v>
      </c>
      <c r="N24" s="7">
        <f t="shared" si="1"/>
        <v>37104</v>
      </c>
      <c r="O24" s="10">
        <f>VLOOKUP(N24,CURVES!$B$13:$C$312,2)</f>
        <v>2.5459999999999998</v>
      </c>
      <c r="P24" s="10">
        <f>PriceMod!O24+VLOOKUP(N24,CURVES!$B$13:$D$312,3)</f>
        <v>2.5785</v>
      </c>
      <c r="Q24" s="10">
        <f>CURVES!G30</f>
        <v>0.22750000000000001</v>
      </c>
      <c r="R24" s="10">
        <f>CURVES!J30</f>
        <v>0.6</v>
      </c>
      <c r="S24" s="10">
        <f t="shared" si="2"/>
        <v>-0.01</v>
      </c>
      <c r="T24" s="10">
        <f t="shared" si="3"/>
        <v>0.85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">
      <c r="A25" s="1"/>
      <c r="B25" s="53" t="s">
        <v>65</v>
      </c>
      <c r="C25" s="71">
        <v>0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si="1"/>
        <v>37135</v>
      </c>
      <c r="O25" s="10">
        <f>VLOOKUP(N25,CURVES!$B$13:$C$312,2)</f>
        <v>2.5540000000000003</v>
      </c>
      <c r="P25" s="10">
        <f>PriceMod!O25+VLOOKUP(N25,CURVES!$B$13:$D$312,3)</f>
        <v>2.5865000000000005</v>
      </c>
      <c r="Q25" s="10">
        <f>CURVES!G31</f>
        <v>0.22750000000000001</v>
      </c>
      <c r="R25" s="10">
        <f>CURVES!J31</f>
        <v>0.6</v>
      </c>
      <c r="S25" s="10">
        <f t="shared" si="2"/>
        <v>-0.01</v>
      </c>
      <c r="T25" s="10">
        <f t="shared" si="3"/>
        <v>0.85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">
      <c r="A26" s="1"/>
      <c r="B26" s="53" t="s">
        <v>66</v>
      </c>
      <c r="C26" s="71">
        <v>0</v>
      </c>
      <c r="D26" s="1"/>
      <c r="E26" s="3"/>
      <c r="F26" s="3"/>
      <c r="G26" s="3"/>
      <c r="H26" s="1"/>
      <c r="I26" s="69"/>
      <c r="J26" s="1"/>
      <c r="K26" s="1"/>
      <c r="L26" s="1" t="str">
        <f t="shared" si="0"/>
        <v/>
      </c>
      <c r="M26" s="6">
        <v>20</v>
      </c>
      <c r="N26" s="7">
        <f t="shared" si="1"/>
        <v>37165</v>
      </c>
      <c r="O26" s="10">
        <f>VLOOKUP(N26,CURVES!$B$13:$C$312,2)</f>
        <v>2.59</v>
      </c>
      <c r="P26" s="10">
        <f>PriceMod!O26+VLOOKUP(N26,CURVES!$B$13:$D$312,3)</f>
        <v>2.6374999999999997</v>
      </c>
      <c r="Q26" s="10">
        <f>CURVES!G32</f>
        <v>0.23</v>
      </c>
      <c r="R26" s="10">
        <f>CURVES!J32</f>
        <v>0.65</v>
      </c>
      <c r="S26" s="10">
        <f t="shared" si="2"/>
        <v>0</v>
      </c>
      <c r="T26" s="10">
        <f t="shared" si="3"/>
        <v>0.85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">
      <c r="A27" s="1"/>
      <c r="B27" s="1"/>
      <c r="C27" s="1"/>
      <c r="D27" s="1"/>
      <c r="E27" s="1"/>
      <c r="F27" s="1"/>
      <c r="G27" s="1"/>
      <c r="H27" s="1"/>
      <c r="I27" s="70"/>
      <c r="J27" s="73">
        <f>REGISTER.ID(DLL,Module,format)</f>
        <v>-1819344547</v>
      </c>
      <c r="K27" s="5"/>
      <c r="L27" s="1" t="str">
        <f t="shared" si="0"/>
        <v/>
      </c>
      <c r="M27" s="6">
        <v>21</v>
      </c>
      <c r="N27" s="7">
        <f t="shared" si="1"/>
        <v>37196</v>
      </c>
      <c r="O27" s="10">
        <f>VLOOKUP(N27,CURVES!$B$13:$C$312,2)</f>
        <v>2.7130000000000001</v>
      </c>
      <c r="P27" s="10">
        <f>PriceMod!O27+VLOOKUP(N27,CURVES!$B$13:$D$312,3)</f>
        <v>2.8330000000000002</v>
      </c>
      <c r="Q27" s="10">
        <f>CURVES!G33</f>
        <v>0.23</v>
      </c>
      <c r="R27" s="10">
        <f>CURVES!J33</f>
        <v>0.8</v>
      </c>
      <c r="S27" s="10">
        <f t="shared" si="2"/>
        <v>0.02</v>
      </c>
      <c r="T27" s="10">
        <f t="shared" si="3"/>
        <v>0.7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si="1"/>
        <v>37226</v>
      </c>
      <c r="O28" s="10">
        <f>VLOOKUP(N28,CURVES!$B$13:$C$312,2)</f>
        <v>2.843</v>
      </c>
      <c r="P28" s="10">
        <f>PriceMod!O28+VLOOKUP(N28,CURVES!$B$13:$D$312,3)</f>
        <v>3.0030000000000001</v>
      </c>
      <c r="Q28" s="10">
        <f>CURVES!G34</f>
        <v>0.23250000000000001</v>
      </c>
      <c r="R28" s="10">
        <f>CURVES!J34</f>
        <v>1.1000000000000001</v>
      </c>
      <c r="S28" s="10">
        <f t="shared" si="2"/>
        <v>0.02</v>
      </c>
      <c r="T28" s="10">
        <f t="shared" si="3"/>
        <v>0.7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">
      <c r="A29" s="1"/>
      <c r="B29" s="53" t="s">
        <v>43</v>
      </c>
      <c r="C29" s="63">
        <v>0.51341631812357269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si="1"/>
        <v>37257</v>
      </c>
      <c r="O29" s="10">
        <f>VLOOKUP(N29,CURVES!$B$13:$C$312,2)</f>
        <v>2.8760000000000003</v>
      </c>
      <c r="P29" s="10">
        <f>PriceMod!O29+VLOOKUP(N29,CURVES!$B$13:$D$312,3)</f>
        <v>3.0485000000000002</v>
      </c>
      <c r="Q29" s="10">
        <f>CURVES!G35</f>
        <v>0.22</v>
      </c>
      <c r="R29" s="10">
        <f>CURVES!J35</f>
        <v>1.1000000000000001</v>
      </c>
      <c r="S29" s="10">
        <f t="shared" si="2"/>
        <v>0.02</v>
      </c>
      <c r="T29" s="10">
        <f t="shared" si="3"/>
        <v>0.7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si="1"/>
        <v>37288</v>
      </c>
      <c r="O30" s="10">
        <f>VLOOKUP(N30,CURVES!$B$13:$C$312,2)</f>
        <v>2.7510000000000003</v>
      </c>
      <c r="P30" s="10">
        <f>PriceMod!O30+VLOOKUP(N30,CURVES!$B$13:$D$312,3)</f>
        <v>2.9010000000000002</v>
      </c>
      <c r="Q30" s="10">
        <f>CURVES!G36</f>
        <v>0.2175</v>
      </c>
      <c r="R30" s="10">
        <f>CURVES!J36</f>
        <v>1.1000000000000001</v>
      </c>
      <c r="S30" s="10">
        <f t="shared" si="2"/>
        <v>0.02</v>
      </c>
      <c r="T30" s="10">
        <f t="shared" si="3"/>
        <v>0.7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">
      <c r="A31" s="1"/>
      <c r="B31" s="53" t="s">
        <v>79</v>
      </c>
      <c r="C31" s="63">
        <f>C29/12</f>
        <v>4.2784693176964393E-2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si="1"/>
        <v>37316</v>
      </c>
      <c r="O31" s="10">
        <f>VLOOKUP(N31,CURVES!$B$13:$C$312,2)</f>
        <v>2.6310000000000002</v>
      </c>
      <c r="P31" s="10">
        <f>PriceMod!O31+VLOOKUP(N31,CURVES!$B$13:$D$312,3)</f>
        <v>2.7785000000000002</v>
      </c>
      <c r="Q31" s="10">
        <f>CURVES!G37</f>
        <v>0.20749999999999999</v>
      </c>
      <c r="R31" s="10">
        <f>CURVES!J37</f>
        <v>0.75</v>
      </c>
      <c r="S31" s="10">
        <f t="shared" si="2"/>
        <v>0.02</v>
      </c>
      <c r="T31" s="10">
        <f t="shared" si="3"/>
        <v>0.75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si="1"/>
        <v>37347</v>
      </c>
      <c r="O32" s="10">
        <f>VLOOKUP(N32,CURVES!$B$13:$C$312,2)</f>
        <v>2.536</v>
      </c>
      <c r="P32" s="10">
        <f>PriceMod!O32+VLOOKUP(N32,CURVES!$B$13:$D$312,3)</f>
        <v>2.5935000000000001</v>
      </c>
      <c r="Q32" s="10">
        <f>CURVES!G38</f>
        <v>0.1875</v>
      </c>
      <c r="R32" s="10">
        <f>CURVES!J38</f>
        <v>0.45</v>
      </c>
      <c r="S32" s="10">
        <f t="shared" si="2"/>
        <v>0</v>
      </c>
      <c r="T32" s="10">
        <f t="shared" si="3"/>
        <v>0.85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">
      <c r="A33" s="1"/>
      <c r="B33" s="1"/>
      <c r="C33" s="69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si="1"/>
        <v>37377</v>
      </c>
      <c r="O33" s="10">
        <f>VLOOKUP(N33,CURVES!$B$13:$C$312,2)</f>
        <v>2.516</v>
      </c>
      <c r="P33" s="10">
        <f>PriceMod!O33+VLOOKUP(N33,CURVES!$B$13:$D$312,3)</f>
        <v>2.5634999999999999</v>
      </c>
      <c r="Q33" s="74">
        <f>CURVES!G39</f>
        <v>0.185</v>
      </c>
      <c r="R33" s="10">
        <f>CURVES!J39</f>
        <v>0.5</v>
      </c>
      <c r="S33" s="10">
        <f t="shared" si="2"/>
        <v>-0.01</v>
      </c>
      <c r="T33" s="10">
        <f t="shared" si="3"/>
        <v>0.85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si="1"/>
        <v>37408</v>
      </c>
      <c r="O34" s="10">
        <f>VLOOKUP(N34,CURVES!$B$13:$C$312,2)</f>
        <v>2.524</v>
      </c>
      <c r="P34" s="10">
        <f>PriceMod!O34+VLOOKUP(N34,CURVES!$B$13:$D$312,3)</f>
        <v>2.5665</v>
      </c>
      <c r="Q34" s="74">
        <f>CURVES!G40</f>
        <v>0.18400000000000002</v>
      </c>
      <c r="R34" s="10">
        <f>CURVES!J40</f>
        <v>0.5</v>
      </c>
      <c r="S34" s="10">
        <f t="shared" si="2"/>
        <v>-0.01</v>
      </c>
      <c r="T34" s="10">
        <f t="shared" si="3"/>
        <v>0.85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si="1"/>
        <v>37438</v>
      </c>
      <c r="O35" s="10">
        <f>VLOOKUP(N35,CURVES!$B$13:$C$312,2)</f>
        <v>2.528</v>
      </c>
      <c r="P35" s="10">
        <f>PriceMod!O35+VLOOKUP(N35,CURVES!$B$13:$D$312,3)</f>
        <v>2.5605000000000002</v>
      </c>
      <c r="Q35" s="10">
        <f>CURVES!G41</f>
        <v>0.18300000000000002</v>
      </c>
      <c r="R35" s="10">
        <f>CURVES!J41</f>
        <v>0.55000000000000004</v>
      </c>
      <c r="S35" s="10">
        <f t="shared" si="2"/>
        <v>-0.01</v>
      </c>
      <c r="T35" s="10">
        <f t="shared" si="3"/>
        <v>0.85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si="1"/>
        <v>37469</v>
      </c>
      <c r="O36" s="10">
        <f>VLOOKUP(N36,CURVES!$B$13:$C$312,2)</f>
        <v>2.5409999999999999</v>
      </c>
      <c r="P36" s="10">
        <f>PriceMod!O36+VLOOKUP(N36,CURVES!$B$13:$D$312,3)</f>
        <v>2.5709999999999997</v>
      </c>
      <c r="Q36" s="10">
        <f>CURVES!G42</f>
        <v>0.182</v>
      </c>
      <c r="R36" s="10">
        <f>CURVES!J42</f>
        <v>0.6</v>
      </c>
      <c r="S36" s="10">
        <f t="shared" si="2"/>
        <v>-0.01</v>
      </c>
      <c r="T36" s="10">
        <f t="shared" si="3"/>
        <v>0.85</v>
      </c>
      <c r="U36" s="62">
        <v>3.1289999999999998E-3</v>
      </c>
      <c r="V36" s="62">
        <v>1.902E-3</v>
      </c>
      <c r="W36" s="62">
        <v>1.1659999999999999E-3</v>
      </c>
      <c r="Z36" s="75" t="s">
        <v>72</v>
      </c>
    </row>
    <row r="37" spans="1:28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si="1"/>
        <v>37500</v>
      </c>
      <c r="O37" s="10">
        <f>VLOOKUP(N37,CURVES!$B$13:$C$312,2)</f>
        <v>2.548</v>
      </c>
      <c r="P37" s="10">
        <f>PriceMod!O37+VLOOKUP(N37,CURVES!$B$13:$D$312,3)</f>
        <v>2.5754999999999999</v>
      </c>
      <c r="Q37" s="10">
        <f>CURVES!G43</f>
        <v>0.18100000000000002</v>
      </c>
      <c r="R37" s="10">
        <f>CURVES!J43</f>
        <v>0.6</v>
      </c>
      <c r="S37" s="10">
        <f t="shared" si="2"/>
        <v>-0.01</v>
      </c>
      <c r="T37" s="10">
        <f t="shared" si="3"/>
        <v>0.85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73</v>
      </c>
      <c r="AB37" t="s">
        <v>74</v>
      </c>
    </row>
    <row r="38" spans="1:28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si="1"/>
        <v>37530</v>
      </c>
      <c r="O38" s="10">
        <f>VLOOKUP(N38,CURVES!$B$13:$C$312,2)</f>
        <v>2.5739999999999998</v>
      </c>
      <c r="P38" s="10">
        <f>PriceMod!O38+VLOOKUP(N38,CURVES!$B$13:$D$312,3)</f>
        <v>2.6164999999999998</v>
      </c>
      <c r="Q38" s="10">
        <f>CURVES!G44</f>
        <v>0.18100000000000002</v>
      </c>
      <c r="R38" s="10">
        <f>CURVES!J44</f>
        <v>0.65</v>
      </c>
      <c r="S38" s="10">
        <f t="shared" si="2"/>
        <v>0</v>
      </c>
      <c r="T38" s="10">
        <f t="shared" si="3"/>
        <v>0.85</v>
      </c>
      <c r="U38" s="62">
        <v>3.0980000000000001E-3</v>
      </c>
      <c r="V38" s="62">
        <v>1.8439999999999999E-3</v>
      </c>
      <c r="W38" s="62">
        <v>1.1609999999999999E-3</v>
      </c>
      <c r="Z38" s="72">
        <v>1</v>
      </c>
      <c r="AA38" s="72">
        <v>0.02</v>
      </c>
      <c r="AB38" s="72">
        <v>0.7</v>
      </c>
    </row>
    <row r="39" spans="1:28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IF(M39&lt;=$C$18,"*","")</f>
        <v/>
      </c>
      <c r="M39" s="6">
        <v>33</v>
      </c>
      <c r="N39" s="7">
        <f t="shared" si="1"/>
        <v>37561</v>
      </c>
      <c r="O39" s="10">
        <f>VLOOKUP(N39,CURVES!$B$13:$C$312,2)</f>
        <v>2.7089999999999996</v>
      </c>
      <c r="P39" s="10">
        <f>PriceMod!O39+VLOOKUP(N39,CURVES!$B$13:$D$312,3)</f>
        <v>2.8314999999999997</v>
      </c>
      <c r="Q39" s="10">
        <f>CURVES!G45</f>
        <v>0.182</v>
      </c>
      <c r="R39" s="10">
        <f>CURVES!J45</f>
        <v>0.8</v>
      </c>
      <c r="S39" s="10">
        <f t="shared" si="2"/>
        <v>0.02</v>
      </c>
      <c r="T39" s="10">
        <f t="shared" si="3"/>
        <v>0.7</v>
      </c>
      <c r="U39" s="62">
        <v>3.0820000000000001E-3</v>
      </c>
      <c r="V39" s="62">
        <v>1.815E-3</v>
      </c>
      <c r="W39" s="62">
        <v>1.1590000000000001E-3</v>
      </c>
      <c r="Z39" s="72">
        <v>2</v>
      </c>
      <c r="AA39" s="72">
        <v>0.02</v>
      </c>
      <c r="AB39" s="72">
        <v>0.7</v>
      </c>
    </row>
    <row r="40" spans="1:28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si="5">DATE(YEAR(N39),MONTH(N39)+1,1)</f>
        <v>37591</v>
      </c>
      <c r="O40" s="10">
        <f>VLOOKUP(N40,CURVES!$B$13:$C$312,2)</f>
        <v>2.8330000000000002</v>
      </c>
      <c r="P40" s="10">
        <f>PriceMod!O40+VLOOKUP(N40,CURVES!$B$13:$D$312,3)</f>
        <v>2.9955000000000003</v>
      </c>
      <c r="Q40" s="10">
        <f>CURVES!G46</f>
        <v>0.18300000000000002</v>
      </c>
      <c r="R40" s="10">
        <f>CURVES!J46</f>
        <v>1.1000000000000001</v>
      </c>
      <c r="S40" s="10">
        <f t="shared" si="2"/>
        <v>0.02</v>
      </c>
      <c r="T40" s="10">
        <f t="shared" si="3"/>
        <v>0.7</v>
      </c>
      <c r="U40" s="62">
        <v>3.0660000000000001E-3</v>
      </c>
      <c r="V40" s="62">
        <v>1.7849999999999999E-3</v>
      </c>
      <c r="W40" s="62">
        <v>1.157E-3</v>
      </c>
      <c r="Z40" s="72">
        <v>3</v>
      </c>
      <c r="AA40" s="72">
        <v>0.02</v>
      </c>
      <c r="AB40" s="72">
        <v>0.75</v>
      </c>
    </row>
    <row r="41" spans="1:28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si="5"/>
        <v>37622</v>
      </c>
      <c r="O41" s="10">
        <f>VLOOKUP(N41,CURVES!$B$13:$C$312,2)</f>
        <v>2.8640000000000003</v>
      </c>
      <c r="P41" s="10">
        <f>PriceMod!O41+VLOOKUP(N41,CURVES!$B$13:$D$312,3)</f>
        <v>3.0390000000000001</v>
      </c>
      <c r="Q41" s="10">
        <f>CURVES!G47</f>
        <v>0.188</v>
      </c>
      <c r="R41" s="10">
        <f>CURVES!J47</f>
        <v>1.1000000000000001</v>
      </c>
      <c r="S41" s="10">
        <f t="shared" si="2"/>
        <v>0.02</v>
      </c>
      <c r="T41" s="10">
        <f t="shared" si="3"/>
        <v>0.7</v>
      </c>
      <c r="U41" s="62">
        <v>3.0509999999999999E-3</v>
      </c>
      <c r="V41" s="62">
        <v>1.756E-3</v>
      </c>
      <c r="W41" s="62">
        <v>1.155E-3</v>
      </c>
      <c r="Z41" s="72">
        <v>4</v>
      </c>
      <c r="AA41" s="72">
        <v>0</v>
      </c>
      <c r="AB41" s="72">
        <v>0.85</v>
      </c>
    </row>
    <row r="42" spans="1:28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si="5"/>
        <v>37653</v>
      </c>
      <c r="O42" s="10">
        <f>VLOOKUP(N42,CURVES!$B$13:$C$312,2)</f>
        <v>2.7460000000000004</v>
      </c>
      <c r="P42" s="10">
        <f>PriceMod!O42+VLOOKUP(N42,CURVES!$B$13:$D$312,3)</f>
        <v>2.8985000000000003</v>
      </c>
      <c r="Q42" s="10">
        <f>CURVES!G48</f>
        <v>0.18650000000000003</v>
      </c>
      <c r="R42" s="10">
        <f>CURVES!J48</f>
        <v>1.1000000000000001</v>
      </c>
      <c r="S42" s="10">
        <f t="shared" si="2"/>
        <v>0.02</v>
      </c>
      <c r="T42" s="10">
        <f t="shared" si="3"/>
        <v>0.7</v>
      </c>
      <c r="U42" s="62">
        <v>3.0349999999999999E-3</v>
      </c>
      <c r="V42" s="62">
        <v>1.727E-3</v>
      </c>
      <c r="W42" s="62">
        <v>1.1529999999999999E-3</v>
      </c>
      <c r="Z42" s="72">
        <v>5</v>
      </c>
      <c r="AA42" s="72">
        <v>-0.01</v>
      </c>
      <c r="AB42" s="72">
        <v>0.85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si="5"/>
        <v>37681</v>
      </c>
      <c r="O43" s="10">
        <f>VLOOKUP(N43,CURVES!$B$13:$C$312,2)</f>
        <v>2.6635000000000004</v>
      </c>
      <c r="P43" s="10">
        <f>PriceMod!O43+VLOOKUP(N43,CURVES!$B$13:$D$312,3)</f>
        <v>2.8135000000000003</v>
      </c>
      <c r="Q43" s="10">
        <f>CURVES!G49</f>
        <v>0.17650000000000002</v>
      </c>
      <c r="R43" s="10">
        <f>CURVES!J49</f>
        <v>0.75</v>
      </c>
      <c r="S43" s="10">
        <f t="shared" si="2"/>
        <v>0.02</v>
      </c>
      <c r="T43" s="10">
        <f t="shared" si="3"/>
        <v>0.75</v>
      </c>
      <c r="U43" s="62">
        <v>2.9429999999999999E-3</v>
      </c>
      <c r="V43" s="62">
        <v>1.712E-3</v>
      </c>
      <c r="W43" s="62">
        <v>1.1609999999999999E-3</v>
      </c>
      <c r="Z43" s="72">
        <v>6</v>
      </c>
      <c r="AA43" s="72">
        <v>-0.01</v>
      </c>
      <c r="AB43" s="72">
        <v>0.85</v>
      </c>
    </row>
    <row r="44" spans="1:28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si="5"/>
        <v>37712</v>
      </c>
      <c r="O44" s="10">
        <f>VLOOKUP(N44,CURVES!$B$13:$C$312,2)</f>
        <v>2.5685000000000002</v>
      </c>
      <c r="P44" s="10">
        <f>PriceMod!O44+VLOOKUP(N44,CURVES!$B$13:$D$312,3)</f>
        <v>2.6060000000000003</v>
      </c>
      <c r="Q44" s="10">
        <f>CURVES!G50</f>
        <v>0.17400000000000002</v>
      </c>
      <c r="R44" s="10">
        <f>CURVES!J50</f>
        <v>0.45</v>
      </c>
      <c r="S44" s="10">
        <f t="shared" si="2"/>
        <v>0</v>
      </c>
      <c r="T44" s="10">
        <f t="shared" si="3"/>
        <v>0.85</v>
      </c>
      <c r="U44" s="62">
        <v>2.8500000000000001E-3</v>
      </c>
      <c r="V44" s="62">
        <v>1.6969999999999999E-3</v>
      </c>
      <c r="W44" s="62">
        <v>1.17E-3</v>
      </c>
      <c r="Z44" s="72">
        <v>7</v>
      </c>
      <c r="AA44" s="72">
        <v>-0.01</v>
      </c>
      <c r="AB44" s="72">
        <v>0.85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si="5"/>
        <v>37742</v>
      </c>
      <c r="O45" s="10">
        <f>VLOOKUP(N45,CURVES!$B$13:$C$312,2)</f>
        <v>2.5485000000000002</v>
      </c>
      <c r="P45" s="10">
        <f>PriceMod!O45+VLOOKUP(N45,CURVES!$B$13:$D$312,3)</f>
        <v>2.5760000000000001</v>
      </c>
      <c r="Q45" s="10">
        <f>CURVES!G51</f>
        <v>0.17150000000000001</v>
      </c>
      <c r="R45" s="10">
        <f>CURVES!J51</f>
        <v>0.5</v>
      </c>
      <c r="S45" s="10">
        <f t="shared" si="2"/>
        <v>-0.01</v>
      </c>
      <c r="T45" s="10">
        <f t="shared" si="3"/>
        <v>0.85</v>
      </c>
      <c r="U45" s="62">
        <v>2.758E-3</v>
      </c>
      <c r="V45" s="62">
        <v>1.6819999999999999E-3</v>
      </c>
      <c r="W45" s="62">
        <v>1.178E-3</v>
      </c>
      <c r="Z45" s="72">
        <v>8</v>
      </c>
      <c r="AA45" s="72">
        <v>-0.01</v>
      </c>
      <c r="AB45" s="72">
        <v>0.85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si="5"/>
        <v>37773</v>
      </c>
      <c r="O46" s="10">
        <f>VLOOKUP(N46,CURVES!$B$13:$C$312,2)</f>
        <v>2.5565000000000002</v>
      </c>
      <c r="P46" s="10">
        <f>PriceMod!O46+VLOOKUP(N46,CURVES!$B$13:$D$312,3)</f>
        <v>2.5790000000000002</v>
      </c>
      <c r="Q46" s="10">
        <f>CURVES!G52</f>
        <v>0.17150000000000001</v>
      </c>
      <c r="R46" s="10">
        <f>CURVES!J52</f>
        <v>0.5</v>
      </c>
      <c r="S46" s="10">
        <f t="shared" si="2"/>
        <v>-0.01</v>
      </c>
      <c r="T46" s="10">
        <f t="shared" si="3"/>
        <v>0.85</v>
      </c>
      <c r="U46" s="62">
        <v>2.666E-3</v>
      </c>
      <c r="V46" s="62">
        <v>1.6670000000000001E-3</v>
      </c>
      <c r="W46" s="62">
        <v>1.186E-3</v>
      </c>
      <c r="Z46" s="72">
        <v>9</v>
      </c>
      <c r="AA46" s="72">
        <v>-0.01</v>
      </c>
      <c r="AB46" s="72">
        <v>0.85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si="5"/>
        <v>37803</v>
      </c>
      <c r="O47" s="10">
        <f>VLOOKUP(N47,CURVES!$B$13:$C$312,2)</f>
        <v>2.5605000000000002</v>
      </c>
      <c r="P47" s="10">
        <f>PriceMod!O47+VLOOKUP(N47,CURVES!$B$13:$D$312,3)</f>
        <v>2.5730000000000004</v>
      </c>
      <c r="Q47" s="10">
        <f>CURVES!G53</f>
        <v>0.17150000000000001</v>
      </c>
      <c r="R47" s="10">
        <f>CURVES!J53</f>
        <v>0.55000000000000004</v>
      </c>
      <c r="S47" s="10">
        <f t="shared" si="2"/>
        <v>-0.01</v>
      </c>
      <c r="T47" s="10">
        <f t="shared" si="3"/>
        <v>0.85</v>
      </c>
      <c r="U47" s="62">
        <v>2.5739999999999999E-3</v>
      </c>
      <c r="V47" s="62">
        <v>1.652E-3</v>
      </c>
      <c r="W47" s="62">
        <v>1.194E-3</v>
      </c>
      <c r="Z47" s="72">
        <v>10</v>
      </c>
      <c r="AA47" s="72">
        <v>0</v>
      </c>
      <c r="AB47" s="72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si="5"/>
        <v>37834</v>
      </c>
      <c r="O48" s="10">
        <f>VLOOKUP(N48,CURVES!$B$13:$C$312,2)</f>
        <v>2.5735000000000001</v>
      </c>
      <c r="P48" s="10">
        <f>PriceMod!O48+VLOOKUP(N48,CURVES!$B$13:$D$312,3)</f>
        <v>2.5834999999999999</v>
      </c>
      <c r="Q48" s="10">
        <f>CURVES!G54</f>
        <v>0.17150000000000001</v>
      </c>
      <c r="R48" s="10">
        <f>CURVES!J54</f>
        <v>0.6</v>
      </c>
      <c r="S48" s="10">
        <f t="shared" si="2"/>
        <v>-0.01</v>
      </c>
      <c r="T48" s="10">
        <f t="shared" si="3"/>
        <v>0.85</v>
      </c>
      <c r="U48" s="62">
        <v>2.4819999999999998E-3</v>
      </c>
      <c r="V48" s="62">
        <v>1.637E-3</v>
      </c>
      <c r="W48" s="62">
        <v>1.2019999999999999E-3</v>
      </c>
      <c r="Z48" s="72">
        <v>11</v>
      </c>
      <c r="AA48" s="72">
        <v>0.02</v>
      </c>
      <c r="AB48" s="72">
        <v>0.7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si="5"/>
        <v>37865</v>
      </c>
      <c r="O49" s="10">
        <f>VLOOKUP(N49,CURVES!$B$13:$C$312,2)</f>
        <v>2.5805000000000002</v>
      </c>
      <c r="P49" s="10">
        <f>PriceMod!O49+VLOOKUP(N49,CURVES!$B$13:$D$312,3)</f>
        <v>2.5880000000000001</v>
      </c>
      <c r="Q49" s="10">
        <f>CURVES!G55</f>
        <v>0.17100000000000001</v>
      </c>
      <c r="R49" s="10">
        <f>CURVES!J55</f>
        <v>0.6</v>
      </c>
      <c r="S49" s="10">
        <f t="shared" si="2"/>
        <v>-0.01</v>
      </c>
      <c r="T49" s="10">
        <f t="shared" si="3"/>
        <v>0.85</v>
      </c>
      <c r="U49" s="62">
        <v>2.4299999999999999E-3</v>
      </c>
      <c r="V49" s="62">
        <v>1.5820000000000001E-3</v>
      </c>
      <c r="W49" s="62">
        <v>1.165E-3</v>
      </c>
      <c r="Z49" s="72">
        <v>12</v>
      </c>
      <c r="AA49" s="72">
        <v>0.02</v>
      </c>
      <c r="AB49" s="72">
        <v>0.7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si="5"/>
        <v>37895</v>
      </c>
      <c r="O50" s="10">
        <f>VLOOKUP(N50,CURVES!$B$13:$C$312,2)</f>
        <v>2.6065</v>
      </c>
      <c r="P50" s="10">
        <f>PriceMod!O50+VLOOKUP(N50,CURVES!$B$13:$D$312,3)</f>
        <v>2.629</v>
      </c>
      <c r="Q50" s="10">
        <f>CURVES!G56</f>
        <v>0.17100000000000001</v>
      </c>
      <c r="R50" s="10">
        <f>CURVES!J56</f>
        <v>0.65</v>
      </c>
      <c r="S50" s="10">
        <f t="shared" si="2"/>
        <v>0</v>
      </c>
      <c r="T50" s="10">
        <f t="shared" si="3"/>
        <v>0.85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si="5"/>
        <v>37926</v>
      </c>
      <c r="O51" s="10">
        <f>VLOOKUP(N51,CURVES!$B$13:$C$312,2)</f>
        <v>2.7415000000000003</v>
      </c>
      <c r="P51" s="10">
        <f>PriceMod!O51+VLOOKUP(N51,CURVES!$B$13:$D$312,3)</f>
        <v>2.8465000000000003</v>
      </c>
      <c r="Q51" s="10">
        <f>CURVES!G57</f>
        <v>0.17100000000000001</v>
      </c>
      <c r="R51" s="10">
        <f>CURVES!J57</f>
        <v>0.8</v>
      </c>
      <c r="S51" s="10">
        <f t="shared" si="2"/>
        <v>0.02</v>
      </c>
      <c r="T51" s="10">
        <f t="shared" si="3"/>
        <v>0.7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si="5"/>
        <v>37956</v>
      </c>
      <c r="O52" s="10">
        <f>VLOOKUP(N52,CURVES!$B$13:$C$312,2)</f>
        <v>2.8655000000000004</v>
      </c>
      <c r="P52" s="10">
        <f>PriceMod!O52+VLOOKUP(N52,CURVES!$B$13:$D$312,3)</f>
        <v>3.0105000000000004</v>
      </c>
      <c r="Q52" s="10">
        <f>CURVES!G58</f>
        <v>0.17150000000000001</v>
      </c>
      <c r="R52" s="10">
        <f>CURVES!J58</f>
        <v>1.1000000000000001</v>
      </c>
      <c r="S52" s="10">
        <f t="shared" si="2"/>
        <v>0.02</v>
      </c>
      <c r="T52" s="10">
        <f t="shared" si="3"/>
        <v>0.7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si="5"/>
        <v>37987</v>
      </c>
      <c r="O53" s="10">
        <f>VLOOKUP(N53,CURVES!$B$13:$C$312,2)</f>
        <v>2.9040000000000004</v>
      </c>
      <c r="P53" s="10">
        <f>PriceMod!O53+VLOOKUP(N53,CURVES!$B$13:$D$312,3)</f>
        <v>3.0840000000000005</v>
      </c>
      <c r="Q53" s="10">
        <f>CURVES!G59</f>
        <v>0.17400000000000002</v>
      </c>
      <c r="R53" s="10">
        <f>CURVES!J59</f>
        <v>1.1000000000000001</v>
      </c>
      <c r="S53" s="10">
        <f t="shared" si="2"/>
        <v>0.02</v>
      </c>
      <c r="T53" s="10">
        <f t="shared" si="3"/>
        <v>0.7</v>
      </c>
      <c r="U53" s="62">
        <v>2.222E-3</v>
      </c>
      <c r="V53" s="62">
        <v>1.364E-3</v>
      </c>
      <c r="W53" s="62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si="5"/>
        <v>38018</v>
      </c>
      <c r="O54" s="10">
        <f>VLOOKUP(N54,CURVES!$B$13:$C$312,2)</f>
        <v>2.7860000000000005</v>
      </c>
      <c r="P54" s="10">
        <f>PriceMod!O54+VLOOKUP(N54,CURVES!$B$13:$D$312,3)</f>
        <v>2.9410000000000003</v>
      </c>
      <c r="Q54" s="10">
        <f>CURVES!G60</f>
        <v>0.17249999999999999</v>
      </c>
      <c r="R54" s="10">
        <f>CURVES!J60</f>
        <v>1.1000000000000001</v>
      </c>
      <c r="S54" s="10">
        <f t="shared" si="2"/>
        <v>0.02</v>
      </c>
      <c r="T54" s="10">
        <f t="shared" si="3"/>
        <v>0.7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si="5"/>
        <v>38047</v>
      </c>
      <c r="O55" s="10">
        <f>VLOOKUP(N55,CURVES!$B$13:$C$312,2)</f>
        <v>2.7035000000000005</v>
      </c>
      <c r="P55" s="10">
        <f>PriceMod!O55+VLOOKUP(N55,CURVES!$B$13:$D$312,3)</f>
        <v>2.8560000000000003</v>
      </c>
      <c r="Q55" s="10">
        <f>CURVES!G61</f>
        <v>0.17</v>
      </c>
      <c r="R55" s="10">
        <f>CURVES!J61</f>
        <v>0.75</v>
      </c>
      <c r="S55" s="10">
        <f t="shared" si="2"/>
        <v>0.02</v>
      </c>
      <c r="T55" s="10">
        <f t="shared" si="3"/>
        <v>0.75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si="5"/>
        <v>38078</v>
      </c>
      <c r="O56" s="10">
        <f>VLOOKUP(N56,CURVES!$B$13:$C$312,2)</f>
        <v>2.6085000000000003</v>
      </c>
      <c r="P56" s="10">
        <f>PriceMod!O56+VLOOKUP(N56,CURVES!$B$13:$D$312,3)</f>
        <v>2.6660000000000004</v>
      </c>
      <c r="Q56" s="10">
        <f>CURVES!G62</f>
        <v>0.16750000000000001</v>
      </c>
      <c r="R56" s="10">
        <f>CURVES!J62</f>
        <v>0.45</v>
      </c>
      <c r="S56" s="10">
        <f t="shared" si="2"/>
        <v>0</v>
      </c>
      <c r="T56" s="10">
        <f t="shared" si="3"/>
        <v>0.85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si="5"/>
        <v>38108</v>
      </c>
      <c r="O57" s="10">
        <f>VLOOKUP(N57,CURVES!$B$13:$C$312,2)</f>
        <v>2.5885000000000002</v>
      </c>
      <c r="P57" s="10">
        <f>PriceMod!O57+VLOOKUP(N57,CURVES!$B$13:$D$312,3)</f>
        <v>2.6360000000000001</v>
      </c>
      <c r="Q57" s="10">
        <f>CURVES!G63</f>
        <v>0.16550000000000001</v>
      </c>
      <c r="R57" s="10">
        <f>CURVES!J63</f>
        <v>0.5</v>
      </c>
      <c r="S57" s="10">
        <f t="shared" si="2"/>
        <v>-0.01</v>
      </c>
      <c r="T57" s="10">
        <f t="shared" si="3"/>
        <v>0.85</v>
      </c>
      <c r="U57" s="62">
        <v>3.568E-3</v>
      </c>
      <c r="V57" s="62">
        <v>2.3879999999999999E-3</v>
      </c>
      <c r="W57" s="62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si="5"/>
        <v>38139</v>
      </c>
      <c r="O58" s="10">
        <f>VLOOKUP(N58,CURVES!$B$13:$C$312,2)</f>
        <v>2.5964999999999998</v>
      </c>
      <c r="P58" s="10">
        <f>PriceMod!O58+VLOOKUP(N58,CURVES!$B$13:$D$312,3)</f>
        <v>2.6389999999999998</v>
      </c>
      <c r="Q58" s="10">
        <f>CURVES!G64</f>
        <v>0.16519999999999999</v>
      </c>
      <c r="R58" s="10">
        <f>CURVES!J64</f>
        <v>0.5</v>
      </c>
      <c r="S58" s="10">
        <f t="shared" si="2"/>
        <v>-0.01</v>
      </c>
      <c r="T58" s="10">
        <f t="shared" si="3"/>
        <v>0.85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si="5"/>
        <v>38169</v>
      </c>
      <c r="O59" s="10">
        <f>VLOOKUP(N59,CURVES!$B$13:$C$312,2)</f>
        <v>2.6005000000000003</v>
      </c>
      <c r="P59" s="10">
        <f>PriceMod!O59+VLOOKUP(N59,CURVES!$B$13:$D$312,3)</f>
        <v>2.6330000000000005</v>
      </c>
      <c r="Q59" s="10">
        <f>CURVES!G65</f>
        <v>0.16490000000000002</v>
      </c>
      <c r="R59" s="10">
        <f>CURVES!J65</f>
        <v>0.55000000000000004</v>
      </c>
      <c r="S59" s="10">
        <f t="shared" si="2"/>
        <v>-0.01</v>
      </c>
      <c r="T59" s="10">
        <f t="shared" si="3"/>
        <v>0.85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si="5"/>
        <v>38200</v>
      </c>
      <c r="O60" s="10">
        <f>VLOOKUP(N60,CURVES!$B$13:$C$312,2)</f>
        <v>2.6135000000000002</v>
      </c>
      <c r="P60" s="10">
        <f>PriceMod!O60+VLOOKUP(N60,CURVES!$B$13:$D$312,3)</f>
        <v>2.6435</v>
      </c>
      <c r="Q60" s="10">
        <f>CURVES!G66</f>
        <v>0.16460000000000002</v>
      </c>
      <c r="R60" s="10">
        <f>CURVES!J66</f>
        <v>0.6</v>
      </c>
      <c r="S60" s="10">
        <f t="shared" si="2"/>
        <v>-0.01</v>
      </c>
      <c r="T60" s="10">
        <f t="shared" si="3"/>
        <v>0.85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si="5"/>
        <v>38231</v>
      </c>
      <c r="O61" s="10">
        <f>VLOOKUP(N61,CURVES!$B$13:$C$312,2)</f>
        <v>2.6205000000000003</v>
      </c>
      <c r="P61" s="10">
        <f>PriceMod!O61+VLOOKUP(N61,CURVES!$B$13:$D$312,3)</f>
        <v>2.6480000000000001</v>
      </c>
      <c r="Q61" s="10">
        <f>CURVES!G67</f>
        <v>0.1643</v>
      </c>
      <c r="R61" s="10">
        <f>CURVES!J67</f>
        <v>0.6</v>
      </c>
      <c r="S61" s="10">
        <f t="shared" si="2"/>
        <v>-0.01</v>
      </c>
      <c r="T61" s="10">
        <f t="shared" si="3"/>
        <v>0.85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si="5"/>
        <v>38261</v>
      </c>
      <c r="O62" s="10">
        <f>VLOOKUP(N62,CURVES!$B$13:$C$312,2)</f>
        <v>2.6464999999999996</v>
      </c>
      <c r="P62" s="10">
        <f>PriceMod!O62+VLOOKUP(N62,CURVES!$B$13:$D$312,3)</f>
        <v>2.6889999999999996</v>
      </c>
      <c r="Q62" s="10">
        <f>CURVES!G68</f>
        <v>0.16399999999999998</v>
      </c>
      <c r="R62" s="10">
        <f>CURVES!J68</f>
        <v>0.65</v>
      </c>
      <c r="S62" s="10">
        <f t="shared" si="2"/>
        <v>0</v>
      </c>
      <c r="T62" s="10">
        <f t="shared" si="3"/>
        <v>0.85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si="5"/>
        <v>38292</v>
      </c>
      <c r="O63" s="10">
        <f>VLOOKUP(N63,CURVES!$B$13:$C$312,2)</f>
        <v>2.7815000000000003</v>
      </c>
      <c r="P63" s="10">
        <f>PriceMod!O63+VLOOKUP(N63,CURVES!$B$13:$D$312,3)</f>
        <v>2.8965000000000005</v>
      </c>
      <c r="Q63" s="10">
        <f>CURVES!G69</f>
        <v>0.16399999999999998</v>
      </c>
      <c r="R63" s="10">
        <f>CURVES!J69</f>
        <v>0.8</v>
      </c>
      <c r="S63" s="10">
        <f t="shared" si="2"/>
        <v>0.02</v>
      </c>
      <c r="T63" s="10">
        <f t="shared" si="3"/>
        <v>0.7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si="5"/>
        <v>38322</v>
      </c>
      <c r="O64" s="10">
        <f>VLOOKUP(N64,CURVES!$B$13:$C$312,2)</f>
        <v>2.9055</v>
      </c>
      <c r="P64" s="10">
        <f>PriceMod!O64+VLOOKUP(N64,CURVES!$B$13:$D$312,3)</f>
        <v>3.0604999999999998</v>
      </c>
      <c r="Q64" s="10">
        <f>CURVES!G70</f>
        <v>0.16450000000000001</v>
      </c>
      <c r="R64" s="10">
        <f>CURVES!J70</f>
        <v>1.1000000000000001</v>
      </c>
      <c r="S64" s="10">
        <f t="shared" si="2"/>
        <v>0.02</v>
      </c>
      <c r="T64" s="10">
        <f t="shared" si="3"/>
        <v>0.7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si="5"/>
        <v>38353</v>
      </c>
      <c r="O65" s="10">
        <f>VLOOKUP(N65,CURVES!$B$13:$C$312,2)</f>
        <v>2.9540000000000002</v>
      </c>
      <c r="P65" s="10">
        <f>PriceMod!O65+VLOOKUP(N65,CURVES!$B$13:$D$312,3)</f>
        <v>3.149</v>
      </c>
      <c r="Q65" s="10">
        <f>CURVES!G71</f>
        <v>0.16600000000000001</v>
      </c>
      <c r="R65" s="10">
        <f>CURVES!J71</f>
        <v>1.1000000000000001</v>
      </c>
      <c r="S65" s="10">
        <f t="shared" si="2"/>
        <v>0.02</v>
      </c>
      <c r="T65" s="10">
        <f t="shared" si="3"/>
        <v>0.7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si="5"/>
        <v>38384</v>
      </c>
      <c r="O66" s="10">
        <f>VLOOKUP(N66,CURVES!$B$13:$C$312,2)</f>
        <v>2.8360000000000003</v>
      </c>
      <c r="P66" s="10">
        <f>PriceMod!O66+VLOOKUP(N66,CURVES!$B$13:$D$312,3)</f>
        <v>3.0060000000000002</v>
      </c>
      <c r="Q66" s="10">
        <f>CURVES!G72</f>
        <v>0.16600000000000001</v>
      </c>
      <c r="R66" s="10">
        <f>CURVES!J72</f>
        <v>1.1000000000000001</v>
      </c>
      <c r="S66" s="10">
        <f t="shared" si="2"/>
        <v>0.02</v>
      </c>
      <c r="T66" s="10">
        <f t="shared" si="3"/>
        <v>0.7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si="5"/>
        <v>38412</v>
      </c>
      <c r="O67" s="10">
        <f>VLOOKUP(N67,CURVES!$B$13:$C$312,2)</f>
        <v>2.7535000000000003</v>
      </c>
      <c r="P67" s="10">
        <f>PriceMod!O67+VLOOKUP(N67,CURVES!$B$13:$D$312,3)</f>
        <v>2.9210000000000003</v>
      </c>
      <c r="Q67" s="10">
        <f>CURVES!G73</f>
        <v>0.16399999999999998</v>
      </c>
      <c r="R67" s="10">
        <f>CURVES!J73</f>
        <v>0.75</v>
      </c>
      <c r="S67" s="10">
        <f t="shared" si="2"/>
        <v>0.02</v>
      </c>
      <c r="T67" s="10">
        <f t="shared" si="3"/>
        <v>0.75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si="5"/>
        <v>38443</v>
      </c>
      <c r="O68" s="10">
        <f>VLOOKUP(N68,CURVES!$B$13:$C$312,2)</f>
        <v>2.6585000000000001</v>
      </c>
      <c r="P68" s="10">
        <f>PriceMod!O68+VLOOKUP(N68,CURVES!$B$13:$D$312,3)</f>
        <v>2.7185000000000001</v>
      </c>
      <c r="Q68" s="10">
        <f>CURVES!G74</f>
        <v>0.16200000000000001</v>
      </c>
      <c r="R68" s="10">
        <f>CURVES!J74</f>
        <v>0.45</v>
      </c>
      <c r="S68" s="10">
        <f t="shared" si="2"/>
        <v>0</v>
      </c>
      <c r="T68" s="10">
        <f t="shared" si="3"/>
        <v>0.85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si="5"/>
        <v>38473</v>
      </c>
      <c r="O69" s="10">
        <f>VLOOKUP(N69,CURVES!$B$13:$C$312,2)</f>
        <v>2.6385000000000001</v>
      </c>
      <c r="P69" s="10">
        <f>PriceMod!O69+VLOOKUP(N69,CURVES!$B$13:$D$312,3)</f>
        <v>2.7010000000000001</v>
      </c>
      <c r="Q69" s="10">
        <f>CURVES!G75</f>
        <v>0.161</v>
      </c>
      <c r="R69" s="10">
        <f>CURVES!J75</f>
        <v>0.5</v>
      </c>
      <c r="S69" s="10">
        <f t="shared" si="2"/>
        <v>-0.01</v>
      </c>
      <c r="T69" s="10">
        <f t="shared" si="3"/>
        <v>0.85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si="5"/>
        <v>38504</v>
      </c>
      <c r="O70" s="10">
        <f>VLOOKUP(N70,CURVES!$B$13:$C$312,2)</f>
        <v>2.6464999999999996</v>
      </c>
      <c r="P70" s="10">
        <f>PriceMod!O70+VLOOKUP(N70,CURVES!$B$13:$D$312,3)</f>
        <v>2.7039999999999997</v>
      </c>
      <c r="Q70" s="10">
        <f>CURVES!G76</f>
        <v>0.16070000000000001</v>
      </c>
      <c r="R70" s="10">
        <f>CURVES!J76</f>
        <v>0.5</v>
      </c>
      <c r="S70" s="10">
        <f t="shared" si="2"/>
        <v>-0.01</v>
      </c>
      <c r="T70" s="10">
        <f t="shared" si="3"/>
        <v>0.85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IF(M71&lt;=$C$18,"*","")</f>
        <v/>
      </c>
      <c r="M71" s="6">
        <v>65</v>
      </c>
      <c r="N71" s="7">
        <f t="shared" si="5"/>
        <v>38534</v>
      </c>
      <c r="O71" s="10">
        <f>VLOOKUP(N71,CURVES!$B$13:$C$312,2)</f>
        <v>2.6505000000000001</v>
      </c>
      <c r="P71" s="10">
        <f>PriceMod!O71+VLOOKUP(N71,CURVES!$B$13:$D$312,3)</f>
        <v>2.698</v>
      </c>
      <c r="Q71" s="10">
        <f>CURVES!G77</f>
        <v>0.16039999999999999</v>
      </c>
      <c r="R71" s="10">
        <f>CURVES!J77</f>
        <v>0.55000000000000004</v>
      </c>
      <c r="S71" s="10">
        <f t="shared" si="2"/>
        <v>-0.01</v>
      </c>
      <c r="T71" s="10">
        <f t="shared" si="3"/>
        <v>0.85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si="7">DATE(YEAR(N71),MONTH(N71)+1,1)</f>
        <v>38565</v>
      </c>
      <c r="O72" s="10">
        <f>VLOOKUP(N72,CURVES!$B$13:$C$312,2)</f>
        <v>2.6635000000000004</v>
      </c>
      <c r="P72" s="10">
        <f>PriceMod!O72+VLOOKUP(N72,CURVES!$B$13:$D$312,3)</f>
        <v>2.7085000000000004</v>
      </c>
      <c r="Q72" s="10">
        <f>CURVES!G78</f>
        <v>0.16010000000000002</v>
      </c>
      <c r="R72" s="10">
        <f>CURVES!J78</f>
        <v>0.6</v>
      </c>
      <c r="S72" s="10">
        <f t="shared" ref="S72:S126" si="8">VLOOKUP(MONTH(N72),$Z$38:$AA$49,2)</f>
        <v>-0.01</v>
      </c>
      <c r="T72" s="10">
        <f t="shared" ref="T72:T126" si="9">VLOOKUP(MONTH(N72),$Z$38:$AB$49,3)</f>
        <v>0.85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si="7"/>
        <v>38596</v>
      </c>
      <c r="O73" s="10">
        <f>VLOOKUP(N73,CURVES!$B$13:$C$312,2)</f>
        <v>2.6705000000000001</v>
      </c>
      <c r="P73" s="10">
        <f>PriceMod!O73+VLOOKUP(N73,CURVES!$B$13:$D$312,3)</f>
        <v>2.7130000000000001</v>
      </c>
      <c r="Q73" s="10">
        <f>CURVES!G79</f>
        <v>0.1598</v>
      </c>
      <c r="R73" s="10">
        <f>CURVES!J79</f>
        <v>0.6</v>
      </c>
      <c r="S73" s="10">
        <f t="shared" si="8"/>
        <v>-0.01</v>
      </c>
      <c r="T73" s="10">
        <f t="shared" si="9"/>
        <v>0.85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si="7"/>
        <v>38626</v>
      </c>
      <c r="O74" s="10">
        <f>VLOOKUP(N74,CURVES!$B$13:$C$312,2)</f>
        <v>2.6964999999999999</v>
      </c>
      <c r="P74" s="10">
        <f>PriceMod!O74+VLOOKUP(N74,CURVES!$B$13:$D$312,3)</f>
        <v>2.754</v>
      </c>
      <c r="Q74" s="10">
        <f>CURVES!G80</f>
        <v>0.1595</v>
      </c>
      <c r="R74" s="10">
        <f>CURVES!J80</f>
        <v>0.65</v>
      </c>
      <c r="S74" s="10">
        <f t="shared" si="8"/>
        <v>0</v>
      </c>
      <c r="T74" s="10">
        <f t="shared" si="9"/>
        <v>0.85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si="7"/>
        <v>38657</v>
      </c>
      <c r="O75" s="10">
        <f>VLOOKUP(N75,CURVES!$B$13:$C$312,2)</f>
        <v>2.8315000000000006</v>
      </c>
      <c r="P75" s="10">
        <f>PriceMod!O75+VLOOKUP(N75,CURVES!$B$13:$D$312,3)</f>
        <v>2.9615000000000005</v>
      </c>
      <c r="Q75" s="10">
        <f>CURVES!G81</f>
        <v>0.1595</v>
      </c>
      <c r="R75" s="10">
        <f>CURVES!J81</f>
        <v>0.8</v>
      </c>
      <c r="S75" s="10">
        <f t="shared" si="8"/>
        <v>0.02</v>
      </c>
      <c r="T75" s="10">
        <f t="shared" si="9"/>
        <v>0.7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si="7"/>
        <v>38687</v>
      </c>
      <c r="O76" s="10">
        <f>VLOOKUP(N76,CURVES!$B$13:$C$312,2)</f>
        <v>2.9555000000000002</v>
      </c>
      <c r="P76" s="10">
        <f>PriceMod!O76+VLOOKUP(N76,CURVES!$B$13:$D$312,3)</f>
        <v>3.1255000000000002</v>
      </c>
      <c r="Q76" s="10">
        <f>CURVES!G82</f>
        <v>0.1595</v>
      </c>
      <c r="R76" s="10">
        <f>CURVES!J82</f>
        <v>1.1000000000000001</v>
      </c>
      <c r="S76" s="10">
        <f t="shared" si="8"/>
        <v>0.02</v>
      </c>
      <c r="T76" s="10">
        <f t="shared" si="9"/>
        <v>0.7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si="7"/>
        <v>38718</v>
      </c>
      <c r="O77" s="10">
        <f>VLOOKUP(N77,CURVES!$B$13:$C$312,2)</f>
        <v>3.0090000000000003</v>
      </c>
      <c r="P77" s="10">
        <f>PriceMod!O77+VLOOKUP(N77,CURVES!$B$13:$D$312,3)</f>
        <v>3.2240000000000002</v>
      </c>
      <c r="Q77" s="10">
        <f>CURVES!G83</f>
        <v>0.1595</v>
      </c>
      <c r="R77" s="10">
        <f>CURVES!J83</f>
        <v>1.1000000000000001</v>
      </c>
      <c r="S77" s="10">
        <f t="shared" si="8"/>
        <v>0.02</v>
      </c>
      <c r="T77" s="10">
        <f t="shared" si="9"/>
        <v>0.7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si="7"/>
        <v>38749</v>
      </c>
      <c r="O78" s="10">
        <f>VLOOKUP(N78,CURVES!$B$13:$C$312,2)</f>
        <v>2.8910000000000005</v>
      </c>
      <c r="P78" s="10">
        <f>PriceMod!O78+VLOOKUP(N78,CURVES!$B$13:$D$312,3)</f>
        <v>3.0810000000000004</v>
      </c>
      <c r="Q78" s="10">
        <f>CURVES!G84</f>
        <v>0.1595</v>
      </c>
      <c r="R78" s="10">
        <f>CURVES!J84</f>
        <v>1.1000000000000001</v>
      </c>
      <c r="S78" s="10">
        <f t="shared" si="8"/>
        <v>0.02</v>
      </c>
      <c r="T78" s="10">
        <f t="shared" si="9"/>
        <v>0.7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si="7"/>
        <v>38777</v>
      </c>
      <c r="O79" s="10">
        <f>VLOOKUP(N79,CURVES!$B$13:$C$312,2)</f>
        <v>2.8085000000000004</v>
      </c>
      <c r="P79" s="10">
        <f>PriceMod!O79+VLOOKUP(N79,CURVES!$B$13:$D$312,3)</f>
        <v>2.9960000000000004</v>
      </c>
      <c r="Q79" s="10">
        <f>CURVES!G85</f>
        <v>0.1585</v>
      </c>
      <c r="R79" s="10">
        <f>CURVES!J85</f>
        <v>0.75</v>
      </c>
      <c r="S79" s="10">
        <f t="shared" si="8"/>
        <v>0.02</v>
      </c>
      <c r="T79" s="10">
        <f t="shared" si="9"/>
        <v>0.75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si="7"/>
        <v>38808</v>
      </c>
      <c r="O80" s="10">
        <f>VLOOKUP(N80,CURVES!$B$13:$C$312,2)</f>
        <v>2.7135000000000002</v>
      </c>
      <c r="P80" s="10">
        <f>PriceMod!O80+VLOOKUP(N80,CURVES!$B$13:$D$312,3)</f>
        <v>2.7935000000000003</v>
      </c>
      <c r="Q80" s="10">
        <f>CURVES!G86</f>
        <v>0.1575</v>
      </c>
      <c r="R80" s="10">
        <f>CURVES!J86</f>
        <v>0.45</v>
      </c>
      <c r="S80" s="10">
        <f t="shared" si="8"/>
        <v>0</v>
      </c>
      <c r="T80" s="10">
        <f t="shared" si="9"/>
        <v>0.85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si="7"/>
        <v>38838</v>
      </c>
      <c r="O81" s="10">
        <f>VLOOKUP(N81,CURVES!$B$13:$C$312,2)</f>
        <v>2.6935000000000002</v>
      </c>
      <c r="P81" s="10">
        <f>PriceMod!O81+VLOOKUP(N81,CURVES!$B$13:$D$312,3)</f>
        <v>2.7760000000000002</v>
      </c>
      <c r="Q81" s="10">
        <f>CURVES!G87</f>
        <v>0.1575</v>
      </c>
      <c r="R81" s="10">
        <f>CURVES!J87</f>
        <v>0.5</v>
      </c>
      <c r="S81" s="10">
        <f t="shared" si="8"/>
        <v>-0.01</v>
      </c>
      <c r="T81" s="10">
        <f t="shared" si="9"/>
        <v>0.85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si="7"/>
        <v>38869</v>
      </c>
      <c r="O82" s="10">
        <f>VLOOKUP(N82,CURVES!$B$13:$C$312,2)</f>
        <v>2.7014999999999998</v>
      </c>
      <c r="P82" s="10">
        <f>PriceMod!O82+VLOOKUP(N82,CURVES!$B$13:$D$312,3)</f>
        <v>2.7789999999999999</v>
      </c>
      <c r="Q82" s="10">
        <f>CURVES!G88</f>
        <v>0.1575</v>
      </c>
      <c r="R82" s="10">
        <f>CURVES!J88</f>
        <v>0.5</v>
      </c>
      <c r="S82" s="10">
        <f t="shared" si="8"/>
        <v>-0.01</v>
      </c>
      <c r="T82" s="10">
        <f t="shared" si="9"/>
        <v>0.85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si="7"/>
        <v>38899</v>
      </c>
      <c r="O83" s="10">
        <f>VLOOKUP(N83,CURVES!$B$13:$C$312,2)</f>
        <v>2.7055000000000002</v>
      </c>
      <c r="P83" s="10">
        <f>PriceMod!O83+VLOOKUP(N83,CURVES!$B$13:$D$312,3)</f>
        <v>2.7730000000000001</v>
      </c>
      <c r="Q83" s="10">
        <f>CURVES!G89</f>
        <v>0.1575</v>
      </c>
      <c r="R83" s="10">
        <f>CURVES!J89</f>
        <v>0.55000000000000004</v>
      </c>
      <c r="S83" s="10">
        <f t="shared" si="8"/>
        <v>-0.01</v>
      </c>
      <c r="T83" s="10">
        <f t="shared" si="9"/>
        <v>0.85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si="7"/>
        <v>38930</v>
      </c>
      <c r="O84" s="10">
        <f>VLOOKUP(N84,CURVES!$B$13:$C$312,2)</f>
        <v>2.7185000000000001</v>
      </c>
      <c r="P84" s="10">
        <f>PriceMod!O84+VLOOKUP(N84,CURVES!$B$13:$D$312,3)</f>
        <v>2.7835000000000001</v>
      </c>
      <c r="Q84" s="10">
        <f>CURVES!G90</f>
        <v>0.1575</v>
      </c>
      <c r="R84" s="10">
        <f>CURVES!J90</f>
        <v>0.6</v>
      </c>
      <c r="S84" s="10">
        <f t="shared" si="8"/>
        <v>-0.01</v>
      </c>
      <c r="T84" s="10">
        <f t="shared" si="9"/>
        <v>0.85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si="7"/>
        <v>38961</v>
      </c>
      <c r="O85" s="10">
        <f>VLOOKUP(N85,CURVES!$B$13:$C$312,2)</f>
        <v>2.7255000000000003</v>
      </c>
      <c r="P85" s="10">
        <f>PriceMod!O85+VLOOKUP(N85,CURVES!$B$13:$D$312,3)</f>
        <v>2.7880000000000003</v>
      </c>
      <c r="Q85" s="10">
        <f>CURVES!G91</f>
        <v>0.1575</v>
      </c>
      <c r="R85" s="10">
        <f>CURVES!J91</f>
        <v>0.6</v>
      </c>
      <c r="S85" s="10">
        <f t="shared" si="8"/>
        <v>-0.01</v>
      </c>
      <c r="T85" s="10">
        <f t="shared" si="9"/>
        <v>0.85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si="7"/>
        <v>38991</v>
      </c>
      <c r="O86" s="10">
        <f>VLOOKUP(N86,CURVES!$B$13:$C$312,2)</f>
        <v>2.7515000000000005</v>
      </c>
      <c r="P86" s="10">
        <f>PriceMod!O86+VLOOKUP(N86,CURVES!$B$13:$D$312,3)</f>
        <v>2.8290000000000006</v>
      </c>
      <c r="Q86" s="10">
        <f>CURVES!G92</f>
        <v>0.1575</v>
      </c>
      <c r="R86" s="10">
        <f>CURVES!J92</f>
        <v>0.65</v>
      </c>
      <c r="S86" s="10">
        <f t="shared" si="8"/>
        <v>0</v>
      </c>
      <c r="T86" s="10">
        <f t="shared" si="9"/>
        <v>0.85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si="7"/>
        <v>39022</v>
      </c>
      <c r="O87" s="10">
        <f>VLOOKUP(N87,CURVES!$B$13:$C$312,2)</f>
        <v>2.8865000000000003</v>
      </c>
      <c r="P87" s="10">
        <f>PriceMod!O87+VLOOKUP(N87,CURVES!$B$13:$D$312,3)</f>
        <v>3.0215000000000005</v>
      </c>
      <c r="Q87" s="10">
        <f>CURVES!G93</f>
        <v>0.1575</v>
      </c>
      <c r="R87" s="10">
        <f>CURVES!J93</f>
        <v>0.8</v>
      </c>
      <c r="S87" s="10">
        <f t="shared" si="8"/>
        <v>0.02</v>
      </c>
      <c r="T87" s="10">
        <f t="shared" si="9"/>
        <v>0.7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si="7"/>
        <v>39052</v>
      </c>
      <c r="O88" s="10">
        <f>VLOOKUP(N88,CURVES!$B$13:$C$312,2)</f>
        <v>3.0105000000000004</v>
      </c>
      <c r="P88" s="10">
        <f>PriceMod!O88+VLOOKUP(N88,CURVES!$B$13:$D$312,3)</f>
        <v>3.1855000000000002</v>
      </c>
      <c r="Q88" s="10">
        <f>CURVES!G94</f>
        <v>0.1575</v>
      </c>
      <c r="R88" s="10">
        <f>CURVES!J94</f>
        <v>1.1000000000000001</v>
      </c>
      <c r="S88" s="10">
        <f t="shared" si="8"/>
        <v>0.02</v>
      </c>
      <c r="T88" s="10">
        <f t="shared" si="9"/>
        <v>0.7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si="7"/>
        <v>39083</v>
      </c>
      <c r="O89" s="10">
        <f>VLOOKUP(N89,CURVES!$B$13:$C$312,2)</f>
        <v>3.0690000000000004</v>
      </c>
      <c r="P89" s="10">
        <f>PriceMod!O89+VLOOKUP(N89,CURVES!$B$13:$D$312,3)</f>
        <v>3.2890000000000006</v>
      </c>
      <c r="Q89" s="10">
        <f>CURVES!G95</f>
        <v>0.1575</v>
      </c>
      <c r="R89" s="10">
        <f>CURVES!J95</f>
        <v>1.1000000000000001</v>
      </c>
      <c r="S89" s="10">
        <f t="shared" si="8"/>
        <v>0.02</v>
      </c>
      <c r="T89" s="10">
        <f t="shared" si="9"/>
        <v>0.7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si="7"/>
        <v>39114</v>
      </c>
      <c r="O90" s="10">
        <f>VLOOKUP(N90,CURVES!$B$13:$C$312,2)</f>
        <v>2.9510000000000001</v>
      </c>
      <c r="P90" s="10">
        <f>PriceMod!O90+VLOOKUP(N90,CURVES!$B$13:$D$312,3)</f>
        <v>3.1459999999999999</v>
      </c>
      <c r="Q90" s="10">
        <f>CURVES!G96</f>
        <v>0.1575</v>
      </c>
      <c r="R90" s="10">
        <f>CURVES!J96</f>
        <v>1.1000000000000001</v>
      </c>
      <c r="S90" s="10">
        <f t="shared" si="8"/>
        <v>0.02</v>
      </c>
      <c r="T90" s="10">
        <f t="shared" si="9"/>
        <v>0.7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si="7"/>
        <v>39142</v>
      </c>
      <c r="O91" s="10">
        <f>VLOOKUP(N91,CURVES!$B$13:$C$312,2)</f>
        <v>2.8685000000000005</v>
      </c>
      <c r="P91" s="10">
        <f>PriceMod!O91+VLOOKUP(N91,CURVES!$B$13:$D$312,3)</f>
        <v>3.0610000000000004</v>
      </c>
      <c r="Q91" s="10">
        <f>CURVES!G97</f>
        <v>0.1575</v>
      </c>
      <c r="R91" s="10">
        <f>CURVES!J97</f>
        <v>0.75</v>
      </c>
      <c r="S91" s="10">
        <f t="shared" si="8"/>
        <v>0.02</v>
      </c>
      <c r="T91" s="10">
        <f t="shared" si="9"/>
        <v>0.75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si="7"/>
        <v>39173</v>
      </c>
      <c r="O92" s="10">
        <f>VLOOKUP(N92,CURVES!$B$13:$C$312,2)</f>
        <v>2.7735000000000003</v>
      </c>
      <c r="P92" s="10">
        <f>PriceMod!O92+VLOOKUP(N92,CURVES!$B$13:$D$312,3)</f>
        <v>2.8635000000000002</v>
      </c>
      <c r="Q92" s="10">
        <f>CURVES!G98</f>
        <v>0.1575</v>
      </c>
      <c r="R92" s="10">
        <f>CURVES!J98</f>
        <v>0.45</v>
      </c>
      <c r="S92" s="10">
        <f t="shared" si="8"/>
        <v>0</v>
      </c>
      <c r="T92" s="10">
        <f t="shared" si="9"/>
        <v>0.85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si="7"/>
        <v>39203</v>
      </c>
      <c r="O93" s="10">
        <f>VLOOKUP(N93,CURVES!$B$13:$C$312,2)</f>
        <v>2.7535000000000003</v>
      </c>
      <c r="P93" s="10">
        <f>PriceMod!O93+VLOOKUP(N93,CURVES!$B$13:$D$312,3)</f>
        <v>2.8460000000000001</v>
      </c>
      <c r="Q93" s="10">
        <f>CURVES!G99</f>
        <v>0.1575</v>
      </c>
      <c r="R93" s="10">
        <f>CURVES!J99</f>
        <v>0.5</v>
      </c>
      <c r="S93" s="10">
        <f t="shared" si="8"/>
        <v>-0.01</v>
      </c>
      <c r="T93" s="10">
        <f t="shared" si="9"/>
        <v>0.85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si="7"/>
        <v>39234</v>
      </c>
      <c r="O94" s="10">
        <f>VLOOKUP(N94,CURVES!$B$13:$C$312,2)</f>
        <v>2.7615000000000003</v>
      </c>
      <c r="P94" s="10">
        <f>PriceMod!O94+VLOOKUP(N94,CURVES!$B$13:$D$312,3)</f>
        <v>2.8490000000000002</v>
      </c>
      <c r="Q94" s="10">
        <f>CURVES!G100</f>
        <v>0.1575</v>
      </c>
      <c r="R94" s="10">
        <f>CURVES!J100</f>
        <v>0.5</v>
      </c>
      <c r="S94" s="10">
        <f t="shared" si="8"/>
        <v>-0.01</v>
      </c>
      <c r="T94" s="10">
        <f t="shared" si="9"/>
        <v>0.85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si="7"/>
        <v>39264</v>
      </c>
      <c r="O95" s="10">
        <f>VLOOKUP(N95,CURVES!$B$13:$C$312,2)</f>
        <v>2.7655000000000003</v>
      </c>
      <c r="P95" s="10">
        <f>PriceMod!O95+VLOOKUP(N95,CURVES!$B$13:$D$312,3)</f>
        <v>2.8430000000000004</v>
      </c>
      <c r="Q95" s="10">
        <f>CURVES!G101</f>
        <v>0.1575</v>
      </c>
      <c r="R95" s="10">
        <f>CURVES!J101</f>
        <v>0.55000000000000004</v>
      </c>
      <c r="S95" s="10">
        <f t="shared" si="8"/>
        <v>-0.01</v>
      </c>
      <c r="T95" s="10">
        <f t="shared" si="9"/>
        <v>0.85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si="7"/>
        <v>39295</v>
      </c>
      <c r="O96" s="10">
        <f>VLOOKUP(N96,CURVES!$B$13:$C$312,2)</f>
        <v>2.7785000000000002</v>
      </c>
      <c r="P96" s="10">
        <f>PriceMod!O96+VLOOKUP(N96,CURVES!$B$13:$D$312,3)</f>
        <v>2.8535000000000004</v>
      </c>
      <c r="Q96" s="10">
        <f>CURVES!G102</f>
        <v>0.1575</v>
      </c>
      <c r="R96" s="10">
        <f>CURVES!J102</f>
        <v>0.6</v>
      </c>
      <c r="S96" s="10">
        <f t="shared" si="8"/>
        <v>-0.01</v>
      </c>
      <c r="T96" s="10">
        <f t="shared" si="9"/>
        <v>0.85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si="7"/>
        <v>39326</v>
      </c>
      <c r="O97" s="10">
        <f>VLOOKUP(N97,CURVES!$B$13:$C$312,2)</f>
        <v>2.7855000000000003</v>
      </c>
      <c r="P97" s="10">
        <f>PriceMod!O97+VLOOKUP(N97,CURVES!$B$13:$D$312,3)</f>
        <v>2.8580000000000001</v>
      </c>
      <c r="Q97" s="10">
        <f>CURVES!G103</f>
        <v>0.1575</v>
      </c>
      <c r="R97" s="10">
        <f>CURVES!J103</f>
        <v>0.6</v>
      </c>
      <c r="S97" s="10">
        <f t="shared" si="8"/>
        <v>-0.01</v>
      </c>
      <c r="T97" s="10">
        <f t="shared" si="9"/>
        <v>0.85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si="7"/>
        <v>39356</v>
      </c>
      <c r="O98" s="10">
        <f>VLOOKUP(N98,CURVES!$B$13:$C$312,2)</f>
        <v>2.8115000000000006</v>
      </c>
      <c r="P98" s="10">
        <f>PriceMod!O98+VLOOKUP(N98,CURVES!$B$13:$D$312,3)</f>
        <v>2.8990000000000005</v>
      </c>
      <c r="Q98" s="10">
        <f>CURVES!G104</f>
        <v>0.1575</v>
      </c>
      <c r="R98" s="10">
        <f>CURVES!J104</f>
        <v>0.65</v>
      </c>
      <c r="S98" s="10">
        <f t="shared" si="8"/>
        <v>0</v>
      </c>
      <c r="T98" s="10">
        <f t="shared" si="9"/>
        <v>0.85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si="7"/>
        <v>39387</v>
      </c>
      <c r="O99" s="10">
        <f>VLOOKUP(N99,CURVES!$B$13:$C$312,2)</f>
        <v>2.9465000000000003</v>
      </c>
      <c r="P99" s="10">
        <f>PriceMod!O99+VLOOKUP(N99,CURVES!$B$13:$D$312,3)</f>
        <v>3.1115000000000004</v>
      </c>
      <c r="Q99" s="10">
        <f>CURVES!G105</f>
        <v>0.1575</v>
      </c>
      <c r="R99" s="10">
        <f>CURVES!J105</f>
        <v>0.8</v>
      </c>
      <c r="S99" s="10">
        <f t="shared" si="8"/>
        <v>0.02</v>
      </c>
      <c r="T99" s="10">
        <f t="shared" si="9"/>
        <v>0.7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si="7"/>
        <v>39417</v>
      </c>
      <c r="O100" s="10">
        <f>VLOOKUP(N100,CURVES!$B$13:$C$312,2)</f>
        <v>3.0705</v>
      </c>
      <c r="P100" s="10">
        <f>PriceMod!O100+VLOOKUP(N100,CURVES!$B$13:$D$312,3)</f>
        <v>3.2755000000000001</v>
      </c>
      <c r="Q100" s="10">
        <f>CURVES!G106</f>
        <v>0.1575</v>
      </c>
      <c r="R100" s="10">
        <f>CURVES!J106</f>
        <v>1.1000000000000001</v>
      </c>
      <c r="S100" s="10">
        <f t="shared" si="8"/>
        <v>0.02</v>
      </c>
      <c r="T100" s="10">
        <f t="shared" si="9"/>
        <v>0.7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si="7"/>
        <v>39448</v>
      </c>
      <c r="O101" s="10">
        <f>VLOOKUP(N101,CURVES!$B$13:$C$312,2)</f>
        <v>3.1340000000000003</v>
      </c>
      <c r="P101" s="10">
        <f>PriceMod!O101+VLOOKUP(N101,CURVES!$B$13:$D$312,3)</f>
        <v>3.3940000000000001</v>
      </c>
      <c r="Q101" s="10">
        <f>CURVES!G107</f>
        <v>0.1575</v>
      </c>
      <c r="R101" s="10">
        <f>CURVES!J107</f>
        <v>1.1000000000000001</v>
      </c>
      <c r="S101" s="10">
        <f t="shared" si="8"/>
        <v>0.02</v>
      </c>
      <c r="T101" s="10">
        <f t="shared" si="9"/>
        <v>0.7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si="7"/>
        <v>39479</v>
      </c>
      <c r="O102" s="10">
        <f>VLOOKUP(N102,CURVES!$B$13:$C$312,2)</f>
        <v>3.0160000000000005</v>
      </c>
      <c r="P102" s="10">
        <f>PriceMod!O102+VLOOKUP(N102,CURVES!$B$13:$D$312,3)</f>
        <v>3.2510000000000003</v>
      </c>
      <c r="Q102" s="10">
        <f>CURVES!G108</f>
        <v>0.1575</v>
      </c>
      <c r="R102" s="10">
        <f>CURVES!J108</f>
        <v>1.1000000000000001</v>
      </c>
      <c r="S102" s="10">
        <f t="shared" si="8"/>
        <v>0.02</v>
      </c>
      <c r="T102" s="10">
        <f t="shared" si="9"/>
        <v>0.7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IF(M103&lt;=$C$18,"*","")</f>
        <v/>
      </c>
      <c r="M103" s="6">
        <v>97</v>
      </c>
      <c r="N103" s="7">
        <f t="shared" si="7"/>
        <v>39508</v>
      </c>
      <c r="O103" s="10">
        <f>VLOOKUP(N103,CURVES!$B$13:$C$312,2)</f>
        <v>2.9335000000000004</v>
      </c>
      <c r="P103" s="10">
        <f>PriceMod!O103+VLOOKUP(N103,CURVES!$B$13:$D$312,3)</f>
        <v>3.1660000000000004</v>
      </c>
      <c r="Q103" s="10">
        <f>CURVES!G109</f>
        <v>0.1575</v>
      </c>
      <c r="R103" s="10">
        <f>CURVES!J109</f>
        <v>0.75</v>
      </c>
      <c r="S103" s="10">
        <f t="shared" si="8"/>
        <v>0.02</v>
      </c>
      <c r="T103" s="10">
        <f t="shared" si="9"/>
        <v>0.75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">
      <c r="L104" s="59" t="str">
        <f t="shared" si="10"/>
        <v/>
      </c>
      <c r="M104" s="6">
        <v>98</v>
      </c>
      <c r="N104" s="7">
        <f t="shared" ref="N104:N126" si="11">DATE(YEAR(N103),MONTH(N103)+1,1)</f>
        <v>39539</v>
      </c>
      <c r="O104" s="10">
        <f>VLOOKUP(N104,CURVES!$B$13:$C$312,2)</f>
        <v>2.8385000000000002</v>
      </c>
      <c r="P104" s="10">
        <f>PriceMod!O104+VLOOKUP(N104,CURVES!$B$13:$D$312,3)</f>
        <v>2.9685000000000001</v>
      </c>
      <c r="Q104" s="10">
        <f>CURVES!G110</f>
        <v>0.1575</v>
      </c>
      <c r="R104" s="10">
        <f>CURVES!J110</f>
        <v>0.45</v>
      </c>
      <c r="S104" s="10">
        <f t="shared" si="8"/>
        <v>0</v>
      </c>
      <c r="T104" s="10">
        <f t="shared" si="9"/>
        <v>0.85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">
      <c r="L105" s="59" t="str">
        <f t="shared" si="10"/>
        <v/>
      </c>
      <c r="M105" s="6">
        <v>99</v>
      </c>
      <c r="N105" s="7">
        <f t="shared" si="11"/>
        <v>39569</v>
      </c>
      <c r="O105" s="10">
        <f>VLOOKUP(N105,CURVES!$B$13:$C$312,2)</f>
        <v>2.8185000000000002</v>
      </c>
      <c r="P105" s="10">
        <f>PriceMod!O105+VLOOKUP(N105,CURVES!$B$13:$D$312,3)</f>
        <v>2.9510000000000001</v>
      </c>
      <c r="Q105" s="10">
        <f>CURVES!G111</f>
        <v>0.1575</v>
      </c>
      <c r="R105" s="10">
        <f>CURVES!J111</f>
        <v>0.5</v>
      </c>
      <c r="S105" s="10">
        <f t="shared" si="8"/>
        <v>-0.01</v>
      </c>
      <c r="T105" s="10">
        <f t="shared" si="9"/>
        <v>0.85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">
      <c r="L106" s="59" t="str">
        <f t="shared" si="10"/>
        <v/>
      </c>
      <c r="M106" s="6">
        <v>100</v>
      </c>
      <c r="N106" s="7">
        <f t="shared" si="11"/>
        <v>39600</v>
      </c>
      <c r="O106" s="10">
        <f>VLOOKUP(N106,CURVES!$B$13:$C$312,2)</f>
        <v>2.8265000000000002</v>
      </c>
      <c r="P106" s="10">
        <f>PriceMod!O106+VLOOKUP(N106,CURVES!$B$13:$D$312,3)</f>
        <v>2.9540000000000002</v>
      </c>
      <c r="Q106" s="10">
        <f>CURVES!G112</f>
        <v>0.1575</v>
      </c>
      <c r="R106" s="10">
        <f>CURVES!J112</f>
        <v>0.5</v>
      </c>
      <c r="S106" s="10">
        <f t="shared" si="8"/>
        <v>-0.01</v>
      </c>
      <c r="T106" s="10">
        <f t="shared" si="9"/>
        <v>0.85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">
      <c r="L107" s="59" t="str">
        <f t="shared" si="10"/>
        <v/>
      </c>
      <c r="M107" s="6">
        <v>101</v>
      </c>
      <c r="N107" s="7">
        <f t="shared" si="11"/>
        <v>39630</v>
      </c>
      <c r="O107" s="10">
        <f>VLOOKUP(N107,CURVES!$B$13:$C$312,2)</f>
        <v>2.8305000000000002</v>
      </c>
      <c r="P107" s="10">
        <f>PriceMod!O107+VLOOKUP(N107,CURVES!$B$13:$D$312,3)</f>
        <v>2.9480000000000004</v>
      </c>
      <c r="Q107" s="10">
        <f>CURVES!G113</f>
        <v>0.1575</v>
      </c>
      <c r="R107" s="10">
        <f>CURVES!J113</f>
        <v>0.55000000000000004</v>
      </c>
      <c r="S107" s="10">
        <f t="shared" si="8"/>
        <v>-0.01</v>
      </c>
      <c r="T107" s="10">
        <f t="shared" si="9"/>
        <v>0.85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">
      <c r="L108" s="59" t="str">
        <f t="shared" si="10"/>
        <v/>
      </c>
      <c r="M108" s="6">
        <v>102</v>
      </c>
      <c r="N108" s="7">
        <f t="shared" si="11"/>
        <v>39661</v>
      </c>
      <c r="O108" s="10">
        <f>VLOOKUP(N108,CURVES!$B$13:$C$312,2)</f>
        <v>2.8435000000000001</v>
      </c>
      <c r="P108" s="10">
        <f>PriceMod!O108+VLOOKUP(N108,CURVES!$B$13:$D$312,3)</f>
        <v>2.9585000000000004</v>
      </c>
      <c r="Q108" s="10">
        <f>CURVES!G114</f>
        <v>0.1575</v>
      </c>
      <c r="R108" s="10">
        <f>CURVES!J114</f>
        <v>0.6</v>
      </c>
      <c r="S108" s="10">
        <f t="shared" si="8"/>
        <v>-0.01</v>
      </c>
      <c r="T108" s="10">
        <f t="shared" si="9"/>
        <v>0.85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">
      <c r="L109" s="59" t="str">
        <f t="shared" si="10"/>
        <v/>
      </c>
      <c r="M109" s="6">
        <v>103</v>
      </c>
      <c r="N109" s="7">
        <f t="shared" si="11"/>
        <v>39692</v>
      </c>
      <c r="O109" s="10">
        <f>VLOOKUP(N109,CURVES!$B$13:$C$312,2)</f>
        <v>2.8505000000000003</v>
      </c>
      <c r="P109" s="10">
        <f>PriceMod!O109+VLOOKUP(N109,CURVES!$B$13:$D$312,3)</f>
        <v>2.9630000000000001</v>
      </c>
      <c r="Q109" s="10">
        <f>CURVES!G115</f>
        <v>0.1575</v>
      </c>
      <c r="R109" s="10">
        <f>CURVES!J115</f>
        <v>0.6</v>
      </c>
      <c r="S109" s="10">
        <f t="shared" si="8"/>
        <v>-0.01</v>
      </c>
      <c r="T109" s="10">
        <f t="shared" si="9"/>
        <v>0.85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">
      <c r="L110" s="59" t="str">
        <f t="shared" si="10"/>
        <v/>
      </c>
      <c r="M110" s="6">
        <v>104</v>
      </c>
      <c r="N110" s="7">
        <f t="shared" si="11"/>
        <v>39722</v>
      </c>
      <c r="O110" s="10">
        <f>VLOOKUP(N110,CURVES!$B$13:$C$312,2)</f>
        <v>2.8765000000000005</v>
      </c>
      <c r="P110" s="10">
        <f>PriceMod!O110+VLOOKUP(N110,CURVES!$B$13:$D$312,3)</f>
        <v>3.0040000000000004</v>
      </c>
      <c r="Q110" s="10">
        <f>CURVES!G116</f>
        <v>0.1575</v>
      </c>
      <c r="R110" s="10">
        <f>CURVES!J116</f>
        <v>0.65</v>
      </c>
      <c r="S110" s="10">
        <f t="shared" si="8"/>
        <v>0</v>
      </c>
      <c r="T110" s="10">
        <f t="shared" si="9"/>
        <v>0.85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">
      <c r="L111" s="59" t="str">
        <f t="shared" si="10"/>
        <v/>
      </c>
      <c r="M111" s="6">
        <v>105</v>
      </c>
      <c r="N111" s="7">
        <f t="shared" si="11"/>
        <v>39753</v>
      </c>
      <c r="O111" s="10">
        <f>VLOOKUP(N111,CURVES!$B$13:$C$312,2)</f>
        <v>3.0115000000000003</v>
      </c>
      <c r="P111" s="10">
        <f>PriceMod!O111+VLOOKUP(N111,CURVES!$B$13:$D$312,3)</f>
        <v>3.2165000000000004</v>
      </c>
      <c r="Q111" s="10">
        <f>CURVES!G117</f>
        <v>0.1575</v>
      </c>
      <c r="R111" s="10">
        <f>CURVES!J117</f>
        <v>0.8</v>
      </c>
      <c r="S111" s="10">
        <f t="shared" si="8"/>
        <v>0.02</v>
      </c>
      <c r="T111" s="10">
        <f t="shared" si="9"/>
        <v>0.7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">
      <c r="L112" s="59" t="str">
        <f t="shared" si="10"/>
        <v/>
      </c>
      <c r="M112" s="6">
        <v>106</v>
      </c>
      <c r="N112" s="7">
        <f t="shared" si="11"/>
        <v>39783</v>
      </c>
      <c r="O112" s="10">
        <f>VLOOKUP(N112,CURVES!$B$13:$C$312,2)</f>
        <v>3.1355000000000004</v>
      </c>
      <c r="P112" s="10">
        <f>PriceMod!O112+VLOOKUP(N112,CURVES!$B$13:$D$312,3)</f>
        <v>3.3805000000000005</v>
      </c>
      <c r="Q112" s="10">
        <f>CURVES!G118</f>
        <v>0.1575</v>
      </c>
      <c r="R112" s="10">
        <f>CURVES!J118</f>
        <v>1.1000000000000001</v>
      </c>
      <c r="S112" s="10">
        <f t="shared" si="8"/>
        <v>0.02</v>
      </c>
      <c r="T112" s="10">
        <f t="shared" si="9"/>
        <v>0.7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">
      <c r="L113" s="59" t="str">
        <f t="shared" si="10"/>
        <v/>
      </c>
      <c r="M113" s="6">
        <v>107</v>
      </c>
      <c r="N113" s="7">
        <f t="shared" si="11"/>
        <v>39814</v>
      </c>
      <c r="O113" s="10">
        <f>VLOOKUP(N113,CURVES!$B$13:$C$312,2)</f>
        <v>3.2040000000000006</v>
      </c>
      <c r="P113" s="10">
        <f>PriceMod!O113+VLOOKUP(N113,CURVES!$B$13:$D$312,3)</f>
        <v>3.5140000000000007</v>
      </c>
      <c r="Q113" s="10">
        <f>CURVES!G119</f>
        <v>0.1575</v>
      </c>
      <c r="R113" s="10">
        <f>CURVES!J119</f>
        <v>1.1000000000000001</v>
      </c>
      <c r="S113" s="10">
        <f t="shared" si="8"/>
        <v>0.02</v>
      </c>
      <c r="T113" s="10">
        <f t="shared" si="9"/>
        <v>0.7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">
      <c r="L114" s="59" t="str">
        <f t="shared" si="10"/>
        <v/>
      </c>
      <c r="M114" s="6">
        <v>108</v>
      </c>
      <c r="N114" s="7">
        <f t="shared" si="11"/>
        <v>39845</v>
      </c>
      <c r="O114" s="10">
        <f>VLOOKUP(N114,CURVES!$B$13:$C$312,2)</f>
        <v>3.0860000000000003</v>
      </c>
      <c r="P114" s="10">
        <f>PriceMod!O114+VLOOKUP(N114,CURVES!$B$13:$D$312,3)</f>
        <v>3.3710000000000004</v>
      </c>
      <c r="Q114" s="10">
        <f>CURVES!G120</f>
        <v>0.1575</v>
      </c>
      <c r="R114" s="10">
        <f>CURVES!J120</f>
        <v>1.1000000000000001</v>
      </c>
      <c r="S114" s="10">
        <f t="shared" si="8"/>
        <v>0.02</v>
      </c>
      <c r="T114" s="10">
        <f t="shared" si="9"/>
        <v>0.7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">
      <c r="L115" s="59" t="str">
        <f t="shared" si="10"/>
        <v/>
      </c>
      <c r="M115" s="6">
        <v>109</v>
      </c>
      <c r="N115" s="7">
        <f t="shared" si="11"/>
        <v>39873</v>
      </c>
      <c r="O115" s="10">
        <f>VLOOKUP(N115,CURVES!$B$13:$C$312,2)</f>
        <v>3.0035000000000003</v>
      </c>
      <c r="P115" s="10">
        <f>PriceMod!O115+VLOOKUP(N115,CURVES!$B$13:$D$312,3)</f>
        <v>3.2860000000000005</v>
      </c>
      <c r="Q115" s="10">
        <f>CURVES!G121</f>
        <v>0.1575</v>
      </c>
      <c r="R115" s="10">
        <f>CURVES!J121</f>
        <v>0.75</v>
      </c>
      <c r="S115" s="10">
        <f t="shared" si="8"/>
        <v>0.02</v>
      </c>
      <c r="T115" s="10">
        <f t="shared" si="9"/>
        <v>0.75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">
      <c r="L116" s="59" t="str">
        <f t="shared" si="10"/>
        <v/>
      </c>
      <c r="M116" s="6">
        <v>110</v>
      </c>
      <c r="N116" s="7">
        <f t="shared" si="11"/>
        <v>39904</v>
      </c>
      <c r="O116" s="10">
        <f>VLOOKUP(N116,CURVES!$B$13:$C$312,2)</f>
        <v>2.9085000000000001</v>
      </c>
      <c r="P116" s="10">
        <f>PriceMod!O116+VLOOKUP(N116,CURVES!$B$13:$D$312,3)</f>
        <v>3.0885000000000002</v>
      </c>
      <c r="Q116" s="10">
        <f>CURVES!G122</f>
        <v>0.1575</v>
      </c>
      <c r="R116" s="10">
        <f>CURVES!J122</f>
        <v>0.45</v>
      </c>
      <c r="S116" s="10">
        <f t="shared" si="8"/>
        <v>0</v>
      </c>
      <c r="T116" s="10">
        <f t="shared" si="9"/>
        <v>0.85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">
      <c r="L117" s="59" t="str">
        <f t="shared" si="10"/>
        <v/>
      </c>
      <c r="M117" s="6">
        <v>111</v>
      </c>
      <c r="N117" s="7">
        <f t="shared" si="11"/>
        <v>39934</v>
      </c>
      <c r="O117" s="10">
        <f>VLOOKUP(N117,CURVES!$B$13:$C$312,2)</f>
        <v>2.8885000000000001</v>
      </c>
      <c r="P117" s="10">
        <f>PriceMod!O117+VLOOKUP(N117,CURVES!$B$13:$D$312,3)</f>
        <v>3.0710000000000002</v>
      </c>
      <c r="Q117" s="10">
        <f>CURVES!G123</f>
        <v>0.1575</v>
      </c>
      <c r="R117" s="10">
        <f>CURVES!J123</f>
        <v>0.5</v>
      </c>
      <c r="S117" s="10">
        <f t="shared" si="8"/>
        <v>-0.01</v>
      </c>
      <c r="T117" s="10">
        <f t="shared" si="9"/>
        <v>0.85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">
      <c r="L118" s="59" t="str">
        <f t="shared" si="10"/>
        <v/>
      </c>
      <c r="M118" s="6">
        <v>112</v>
      </c>
      <c r="N118" s="7">
        <f t="shared" si="11"/>
        <v>39965</v>
      </c>
      <c r="O118" s="10">
        <f>VLOOKUP(N118,CURVES!$B$13:$C$312,2)</f>
        <v>2.8965000000000005</v>
      </c>
      <c r="P118" s="10">
        <f>PriceMod!O118+VLOOKUP(N118,CURVES!$B$13:$D$312,3)</f>
        <v>3.0740000000000007</v>
      </c>
      <c r="Q118" s="10">
        <f>CURVES!G124</f>
        <v>0.1575</v>
      </c>
      <c r="R118" s="10">
        <f>CURVES!J124</f>
        <v>0.5</v>
      </c>
      <c r="S118" s="10">
        <f t="shared" si="8"/>
        <v>-0.01</v>
      </c>
      <c r="T118" s="10">
        <f t="shared" si="9"/>
        <v>0.85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">
      <c r="L119" s="59" t="str">
        <f t="shared" si="10"/>
        <v/>
      </c>
      <c r="M119" s="6">
        <v>113</v>
      </c>
      <c r="N119" s="7">
        <f t="shared" si="11"/>
        <v>39995</v>
      </c>
      <c r="O119" s="10">
        <f>VLOOKUP(N119,CURVES!$B$13:$C$312,2)</f>
        <v>2.9005000000000001</v>
      </c>
      <c r="P119" s="10">
        <f>PriceMod!O119+VLOOKUP(N119,CURVES!$B$13:$D$312,3)</f>
        <v>3.0680000000000001</v>
      </c>
      <c r="Q119" s="10">
        <f>CURVES!G125</f>
        <v>0.1575</v>
      </c>
      <c r="R119" s="10">
        <f>CURVES!J125</f>
        <v>0.55000000000000004</v>
      </c>
      <c r="S119" s="10">
        <f t="shared" si="8"/>
        <v>-0.01</v>
      </c>
      <c r="T119" s="10">
        <f t="shared" si="9"/>
        <v>0.85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">
      <c r="L120" s="59" t="str">
        <f t="shared" si="10"/>
        <v/>
      </c>
      <c r="M120" s="6">
        <v>114</v>
      </c>
      <c r="N120" s="7">
        <f t="shared" si="11"/>
        <v>40026</v>
      </c>
      <c r="O120" s="10">
        <f>VLOOKUP(N120,CURVES!$B$13:$C$312,2)</f>
        <v>2.9135000000000004</v>
      </c>
      <c r="P120" s="10">
        <f>PriceMod!O120+VLOOKUP(N120,CURVES!$B$13:$D$312,3)</f>
        <v>3.0785000000000005</v>
      </c>
      <c r="Q120" s="10">
        <f>CURVES!G126</f>
        <v>0.1575</v>
      </c>
      <c r="R120" s="10">
        <f>CURVES!J126</f>
        <v>0.6</v>
      </c>
      <c r="S120" s="10">
        <f t="shared" si="8"/>
        <v>-0.01</v>
      </c>
      <c r="T120" s="10">
        <f t="shared" si="9"/>
        <v>0.85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">
      <c r="L121" s="59" t="str">
        <f t="shared" si="10"/>
        <v/>
      </c>
      <c r="M121" s="6">
        <v>115</v>
      </c>
      <c r="N121" s="7">
        <f t="shared" si="11"/>
        <v>40057</v>
      </c>
      <c r="O121" s="10">
        <f>VLOOKUP(N121,CURVES!$B$13:$C$312,2)</f>
        <v>2.9205000000000001</v>
      </c>
      <c r="P121" s="10">
        <f>PriceMod!O121+VLOOKUP(N121,CURVES!$B$13:$D$312,3)</f>
        <v>3.0830000000000002</v>
      </c>
      <c r="Q121" s="10">
        <f>CURVES!G127</f>
        <v>0.1575</v>
      </c>
      <c r="R121" s="10">
        <f>CURVES!J127</f>
        <v>0.6</v>
      </c>
      <c r="S121" s="10">
        <f t="shared" si="8"/>
        <v>-0.01</v>
      </c>
      <c r="T121" s="10">
        <f t="shared" si="9"/>
        <v>0.85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">
      <c r="L122" s="59" t="str">
        <f t="shared" si="10"/>
        <v/>
      </c>
      <c r="M122" s="6">
        <v>116</v>
      </c>
      <c r="N122" s="7">
        <f t="shared" si="11"/>
        <v>40087</v>
      </c>
      <c r="O122" s="10">
        <f>VLOOKUP(N122,CURVES!$B$13:$C$312,2)</f>
        <v>2.9465000000000003</v>
      </c>
      <c r="P122" s="10">
        <f>PriceMod!O122+VLOOKUP(N122,CURVES!$B$13:$D$312,3)</f>
        <v>3.1240000000000006</v>
      </c>
      <c r="Q122" s="10">
        <f>CURVES!G128</f>
        <v>0.1575</v>
      </c>
      <c r="R122" s="10">
        <f>CURVES!J128</f>
        <v>0.65</v>
      </c>
      <c r="S122" s="10">
        <f t="shared" si="8"/>
        <v>0</v>
      </c>
      <c r="T122" s="10">
        <f t="shared" si="9"/>
        <v>0.85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">
      <c r="L123" s="59" t="str">
        <f t="shared" si="10"/>
        <v/>
      </c>
      <c r="M123" s="6">
        <v>117</v>
      </c>
      <c r="N123" s="7">
        <f t="shared" si="11"/>
        <v>40118</v>
      </c>
      <c r="O123" s="10">
        <f>VLOOKUP(N123,CURVES!$B$13:$C$312,2)</f>
        <v>3.0815000000000006</v>
      </c>
      <c r="P123" s="10">
        <f>PriceMod!O123+VLOOKUP(N123,CURVES!$B$13:$D$312,3)</f>
        <v>3.3365000000000005</v>
      </c>
      <c r="Q123" s="10">
        <f>CURVES!G129</f>
        <v>0.1575</v>
      </c>
      <c r="R123" s="10">
        <f>CURVES!J129</f>
        <v>0.8</v>
      </c>
      <c r="S123" s="10">
        <f t="shared" si="8"/>
        <v>0.02</v>
      </c>
      <c r="T123" s="10">
        <f t="shared" si="9"/>
        <v>0.7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">
      <c r="L124" s="59" t="str">
        <f t="shared" si="10"/>
        <v/>
      </c>
      <c r="M124" s="6">
        <v>118</v>
      </c>
      <c r="N124" s="7">
        <f t="shared" si="11"/>
        <v>40148</v>
      </c>
      <c r="O124" s="10">
        <f>VLOOKUP(N124,CURVES!$B$13:$C$312,2)</f>
        <v>3.2055000000000002</v>
      </c>
      <c r="P124" s="10">
        <f>PriceMod!O124+VLOOKUP(N124,CURVES!$B$13:$D$312,3)</f>
        <v>3.5005000000000002</v>
      </c>
      <c r="Q124" s="10">
        <f>CURVES!G130</f>
        <v>0.155</v>
      </c>
      <c r="R124" s="10">
        <f>CURVES!J130</f>
        <v>1.1000000000000001</v>
      </c>
      <c r="S124" s="10">
        <f t="shared" si="8"/>
        <v>0.02</v>
      </c>
      <c r="T124" s="10">
        <f t="shared" si="9"/>
        <v>0.7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">
      <c r="L125" s="59" t="str">
        <f t="shared" si="10"/>
        <v/>
      </c>
      <c r="M125" s="6">
        <v>119</v>
      </c>
      <c r="N125" s="7">
        <f t="shared" si="11"/>
        <v>40179</v>
      </c>
      <c r="O125" s="10">
        <f>VLOOKUP(N125,CURVES!$B$13:$C$312,2)</f>
        <v>3.2790000000000004</v>
      </c>
      <c r="P125" s="10">
        <f>PriceMod!O125+VLOOKUP(N125,CURVES!$B$13:$D$312,3)</f>
        <v>3.5840000000000005</v>
      </c>
      <c r="Q125" s="10">
        <f>CURVES!G131</f>
        <v>0.15</v>
      </c>
      <c r="R125" s="10">
        <f>CURVES!J131</f>
        <v>1.1000000000000001</v>
      </c>
      <c r="S125" s="10">
        <f t="shared" si="8"/>
        <v>0.02</v>
      </c>
      <c r="T125" s="10">
        <f t="shared" si="9"/>
        <v>0.7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">
      <c r="L126" s="59" t="str">
        <f t="shared" si="10"/>
        <v/>
      </c>
      <c r="M126" s="6">
        <v>120</v>
      </c>
      <c r="N126" s="7">
        <f t="shared" si="11"/>
        <v>40210</v>
      </c>
      <c r="O126" s="10">
        <f>VLOOKUP(N126,CURVES!$B$13:$C$312,2)</f>
        <v>3.1610000000000005</v>
      </c>
      <c r="P126" s="10">
        <f>PriceMod!O126+VLOOKUP(N126,CURVES!$B$13:$D$312,3)</f>
        <v>3.4410000000000007</v>
      </c>
      <c r="Q126" s="10">
        <f>CURVES!G132</f>
        <v>0.15</v>
      </c>
      <c r="R126" s="10">
        <f>CURVES!J132</f>
        <v>1.1000000000000001</v>
      </c>
      <c r="S126" s="10">
        <f t="shared" si="8"/>
        <v>0.02</v>
      </c>
      <c r="T126" s="10">
        <f t="shared" si="9"/>
        <v>0.7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2" zoomScale="75" workbookViewId="0">
      <selection activeCell="J15" sqref="J15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 t="shared" ref="C8:J8" si="0">PriceCurveDate</f>
        <v>36579</v>
      </c>
      <c r="D8" s="35">
        <f t="shared" si="0"/>
        <v>36579</v>
      </c>
      <c r="E8" s="35">
        <f t="shared" si="0"/>
        <v>36579</v>
      </c>
      <c r="F8" s="35">
        <f t="shared" si="0"/>
        <v>36579</v>
      </c>
      <c r="G8" s="35">
        <f t="shared" si="0"/>
        <v>36579</v>
      </c>
      <c r="H8" s="35">
        <f t="shared" si="0"/>
        <v>36579</v>
      </c>
      <c r="I8" s="35">
        <f t="shared" si="0"/>
        <v>36579</v>
      </c>
      <c r="J8" s="35">
        <f t="shared" si="0"/>
        <v>36579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>INDEX(K7:K414,MATCH(PriceCurveDate,L7:L414,1)+1)</f>
        <v>36586</v>
      </c>
      <c r="D9" s="38">
        <f t="shared" ref="D9:J9" si="1">Prompt</f>
        <v>36586</v>
      </c>
      <c r="E9" s="38">
        <f t="shared" si="1"/>
        <v>36586</v>
      </c>
      <c r="F9" s="38">
        <f t="shared" si="1"/>
        <v>36586</v>
      </c>
      <c r="G9" s="38">
        <f t="shared" si="1"/>
        <v>36586</v>
      </c>
      <c r="H9" s="38">
        <f>Prompt</f>
        <v>36586</v>
      </c>
      <c r="I9" s="38">
        <f t="shared" si="1"/>
        <v>36586</v>
      </c>
      <c r="J9" s="38">
        <f t="shared" si="1"/>
        <v>36586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4" t="str">
        <f>PriceMod!$C$8</f>
        <v>NGI/CHI. GATE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83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28</v>
      </c>
      <c r="C11" s="21" t="s">
        <v>29</v>
      </c>
      <c r="D11" s="21" t="s">
        <v>29</v>
      </c>
      <c r="E11" s="21" t="s">
        <v>29</v>
      </c>
      <c r="F11" s="21" t="s">
        <v>29</v>
      </c>
      <c r="G11" s="21" t="s">
        <v>30</v>
      </c>
      <c r="H11" s="21" t="s">
        <v>30</v>
      </c>
      <c r="I11" s="21" t="s">
        <v>30</v>
      </c>
      <c r="J11" s="21" t="s">
        <v>30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31</v>
      </c>
      <c r="C12" s="21" t="s">
        <v>32</v>
      </c>
      <c r="D12" s="21" t="s">
        <v>33</v>
      </c>
      <c r="E12" s="21" t="s">
        <v>33</v>
      </c>
      <c r="F12" s="21" t="s">
        <v>33</v>
      </c>
      <c r="G12" s="21" t="s">
        <v>32</v>
      </c>
      <c r="H12" s="21" t="s">
        <v>32</v>
      </c>
      <c r="I12" s="21" t="s">
        <v>32</v>
      </c>
      <c r="J12" s="21" t="s">
        <v>32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40">
        <v>36586</v>
      </c>
      <c r="C13">
        <v>2.5299999999999998</v>
      </c>
      <c r="D13">
        <v>0.06</v>
      </c>
      <c r="E13">
        <v>-0.28800000000000003</v>
      </c>
      <c r="F13">
        <v>-3.5000000000000003E-2</v>
      </c>
      <c r="G13">
        <v>0.7</v>
      </c>
      <c r="H13">
        <v>1.02</v>
      </c>
      <c r="I13">
        <v>0.95</v>
      </c>
      <c r="J13">
        <v>0.53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x14ac:dyDescent="0.2">
      <c r="B14" s="40">
        <v>36617</v>
      </c>
      <c r="C14">
        <v>2.5409999999999999</v>
      </c>
      <c r="D14">
        <v>5.7500000000000002E-2</v>
      </c>
      <c r="E14">
        <v>-0.29300000000000004</v>
      </c>
      <c r="F14">
        <v>-4.7500000000000001E-2</v>
      </c>
      <c r="G14">
        <v>0.41</v>
      </c>
      <c r="H14">
        <v>0.45</v>
      </c>
      <c r="I14">
        <v>0.5</v>
      </c>
      <c r="J14">
        <v>0.45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x14ac:dyDescent="0.2">
      <c r="B15" s="40">
        <v>36647</v>
      </c>
      <c r="C15">
        <v>2.5639999999999996</v>
      </c>
      <c r="D15">
        <v>5.5E-2</v>
      </c>
      <c r="E15">
        <v>-0.315</v>
      </c>
      <c r="F15">
        <v>-4.7500000000000001E-2</v>
      </c>
      <c r="G15">
        <v>0.3725</v>
      </c>
      <c r="H15">
        <v>0.5</v>
      </c>
      <c r="I15">
        <v>0.45</v>
      </c>
      <c r="J15">
        <v>0.45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x14ac:dyDescent="0.2">
      <c r="B16" s="40">
        <v>36678</v>
      </c>
      <c r="C16">
        <v>2.5839999999999996</v>
      </c>
      <c r="D16">
        <v>0.05</v>
      </c>
      <c r="E16">
        <v>-0.315</v>
      </c>
      <c r="F16">
        <v>-4.2500000000000003E-2</v>
      </c>
      <c r="G16">
        <v>0.35749999999999998</v>
      </c>
      <c r="H16">
        <v>0.5</v>
      </c>
      <c r="I16">
        <v>0.5</v>
      </c>
      <c r="J16">
        <v>0.45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x14ac:dyDescent="0.2">
      <c r="B17" s="40">
        <v>36708</v>
      </c>
      <c r="C17">
        <v>2.605</v>
      </c>
      <c r="D17">
        <v>4.4999999999999998E-2</v>
      </c>
      <c r="E17">
        <v>-0.316</v>
      </c>
      <c r="F17">
        <v>-4.2500000000000003E-2</v>
      </c>
      <c r="G17">
        <v>0.35499999999999998</v>
      </c>
      <c r="H17">
        <v>0.5</v>
      </c>
      <c r="I17">
        <v>0.5</v>
      </c>
      <c r="J17">
        <v>0.5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x14ac:dyDescent="0.2">
      <c r="B18" s="40">
        <v>36739</v>
      </c>
      <c r="C18">
        <v>2.625</v>
      </c>
      <c r="D18">
        <v>4.7500000000000001E-2</v>
      </c>
      <c r="E18">
        <v>-0.32</v>
      </c>
      <c r="F18">
        <v>-4.2500000000000003E-2</v>
      </c>
      <c r="G18">
        <v>0.35249999999999998</v>
      </c>
      <c r="H18">
        <v>0.6</v>
      </c>
      <c r="I18">
        <v>0.45</v>
      </c>
      <c r="J18">
        <v>0.55000000000000004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x14ac:dyDescent="0.2">
      <c r="B19" s="40">
        <v>36770</v>
      </c>
      <c r="C19">
        <v>2.63</v>
      </c>
      <c r="D19">
        <v>5.5E-2</v>
      </c>
      <c r="E19">
        <v>-0.32299999999999995</v>
      </c>
      <c r="F19">
        <v>-4.7500000000000001E-2</v>
      </c>
      <c r="G19">
        <v>0.35499999999999998</v>
      </c>
      <c r="H19">
        <v>0.6</v>
      </c>
      <c r="I19">
        <v>0.5</v>
      </c>
      <c r="J19">
        <v>0.55000000000000004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x14ac:dyDescent="0.2">
      <c r="B20" s="40">
        <v>36800</v>
      </c>
      <c r="C20">
        <v>2.665</v>
      </c>
      <c r="D20">
        <v>5.7500000000000002E-2</v>
      </c>
      <c r="E20">
        <v>-0.27300000000000002</v>
      </c>
      <c r="F20">
        <v>-4.7500000000000001E-2</v>
      </c>
      <c r="G20">
        <v>0.35749999999999998</v>
      </c>
      <c r="H20">
        <v>0.65</v>
      </c>
      <c r="I20">
        <v>0.5</v>
      </c>
      <c r="J20">
        <v>0.6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x14ac:dyDescent="0.2">
      <c r="B21" s="40">
        <v>36831</v>
      </c>
      <c r="C21">
        <v>2.8</v>
      </c>
      <c r="D21">
        <v>9.5000000000000001E-2</v>
      </c>
      <c r="E21">
        <v>-0.26500000000000001</v>
      </c>
      <c r="F21">
        <v>-0.05</v>
      </c>
      <c r="G21">
        <v>0.36</v>
      </c>
      <c r="H21">
        <v>0.95</v>
      </c>
      <c r="I21">
        <v>0.95</v>
      </c>
      <c r="J21">
        <v>0.8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x14ac:dyDescent="0.2">
      <c r="B22" s="40">
        <v>36861</v>
      </c>
      <c r="C22">
        <v>2.9249999999999998</v>
      </c>
      <c r="D22">
        <v>0.115</v>
      </c>
      <c r="E22">
        <v>-0.26500000000000001</v>
      </c>
      <c r="F22">
        <v>-0.05</v>
      </c>
      <c r="G22">
        <v>0.36249999999999999</v>
      </c>
      <c r="H22">
        <v>1.25</v>
      </c>
      <c r="I22">
        <v>1.35</v>
      </c>
      <c r="J22">
        <v>1.1000000000000001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x14ac:dyDescent="0.2">
      <c r="B23" s="40">
        <v>36892</v>
      </c>
      <c r="C23">
        <v>2.95</v>
      </c>
      <c r="D23">
        <v>0.13250000000000001</v>
      </c>
      <c r="E23">
        <v>-0.26500000000000001</v>
      </c>
      <c r="F23">
        <v>-0.05</v>
      </c>
      <c r="G23">
        <v>0.36499999999999999</v>
      </c>
      <c r="H23">
        <v>1.45</v>
      </c>
      <c r="I23">
        <v>1.35</v>
      </c>
      <c r="J23">
        <v>1.1000000000000001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x14ac:dyDescent="0.2">
      <c r="B24" s="40">
        <v>36923</v>
      </c>
      <c r="C24">
        <v>2.7990000000000004</v>
      </c>
      <c r="D24">
        <v>0.13</v>
      </c>
      <c r="E24">
        <v>-0.26500000000000001</v>
      </c>
      <c r="F24">
        <v>-0.05</v>
      </c>
      <c r="G24">
        <v>0.35</v>
      </c>
      <c r="H24">
        <v>1.45</v>
      </c>
      <c r="I24">
        <v>1.35</v>
      </c>
      <c r="J24">
        <v>1.1000000000000001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x14ac:dyDescent="0.2">
      <c r="B25" s="40">
        <v>36951</v>
      </c>
      <c r="C25">
        <v>2.67</v>
      </c>
      <c r="D25">
        <v>0.1275</v>
      </c>
      <c r="E25">
        <v>-0.26500000000000001</v>
      </c>
      <c r="F25">
        <v>-0.05</v>
      </c>
      <c r="G25">
        <v>0.30499999999999999</v>
      </c>
      <c r="H25">
        <v>1</v>
      </c>
      <c r="I25">
        <v>0.95</v>
      </c>
      <c r="J25">
        <v>0.75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x14ac:dyDescent="0.2">
      <c r="B26" s="40">
        <v>36982</v>
      </c>
      <c r="C26">
        <v>2.556</v>
      </c>
      <c r="D26">
        <v>0.06</v>
      </c>
      <c r="E26">
        <v>-0.30499999999999999</v>
      </c>
      <c r="F26">
        <v>-5.2499999999999998E-2</v>
      </c>
      <c r="G26">
        <v>0.25750000000000001</v>
      </c>
      <c r="H26">
        <v>0.45</v>
      </c>
      <c r="I26">
        <v>0.5</v>
      </c>
      <c r="J26">
        <v>0.45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x14ac:dyDescent="0.2">
      <c r="B27" s="40">
        <v>37012</v>
      </c>
      <c r="C27">
        <v>2.5190000000000001</v>
      </c>
      <c r="D27">
        <v>4.7500000000000001E-2</v>
      </c>
      <c r="E27">
        <v>-0.30499999999999999</v>
      </c>
      <c r="F27">
        <v>-5.2499999999999998E-2</v>
      </c>
      <c r="G27">
        <v>0.23499999999999999</v>
      </c>
      <c r="H27">
        <v>0.5</v>
      </c>
      <c r="I27">
        <v>0.45</v>
      </c>
      <c r="J27">
        <v>0.5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x14ac:dyDescent="0.2">
      <c r="B28" s="40">
        <v>37043</v>
      </c>
      <c r="C28">
        <v>2.5289999999999999</v>
      </c>
      <c r="D28">
        <v>4.2500000000000003E-2</v>
      </c>
      <c r="E28">
        <v>-0.30499999999999999</v>
      </c>
      <c r="F28">
        <v>-4.7500000000000001E-2</v>
      </c>
      <c r="G28">
        <v>0.23</v>
      </c>
      <c r="H28">
        <v>0.5</v>
      </c>
      <c r="I28">
        <v>0.5</v>
      </c>
      <c r="J28">
        <v>0.5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x14ac:dyDescent="0.2">
      <c r="B29" s="40">
        <v>37073</v>
      </c>
      <c r="C29">
        <v>2.5390000000000001</v>
      </c>
      <c r="D29">
        <v>3.5000000000000003E-2</v>
      </c>
      <c r="E29">
        <v>-0.30499999999999999</v>
      </c>
      <c r="F29">
        <v>-4.7500000000000001E-2</v>
      </c>
      <c r="G29">
        <v>0.22750000000000001</v>
      </c>
      <c r="H29">
        <v>0.5</v>
      </c>
      <c r="I29">
        <v>0.5</v>
      </c>
      <c r="J29">
        <v>0.55000000000000004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x14ac:dyDescent="0.2">
      <c r="B30" s="40">
        <v>37104</v>
      </c>
      <c r="C30">
        <v>2.5459999999999998</v>
      </c>
      <c r="D30">
        <v>3.2500000000000001E-2</v>
      </c>
      <c r="E30">
        <v>-0.30499999999999999</v>
      </c>
      <c r="F30">
        <v>-4.7500000000000001E-2</v>
      </c>
      <c r="G30">
        <v>0.22750000000000001</v>
      </c>
      <c r="H30">
        <v>0.6</v>
      </c>
      <c r="I30">
        <v>0.45</v>
      </c>
      <c r="J30">
        <v>0.6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x14ac:dyDescent="0.2">
      <c r="B31" s="40">
        <v>37135</v>
      </c>
      <c r="C31">
        <v>2.5540000000000003</v>
      </c>
      <c r="D31">
        <v>3.2500000000000001E-2</v>
      </c>
      <c r="E31">
        <v>-0.30499999999999999</v>
      </c>
      <c r="F31">
        <v>-5.2499999999999998E-2</v>
      </c>
      <c r="G31">
        <v>0.22750000000000001</v>
      </c>
      <c r="H31">
        <v>0.6</v>
      </c>
      <c r="I31">
        <v>0.5</v>
      </c>
      <c r="J31">
        <v>0.6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x14ac:dyDescent="0.2">
      <c r="B32" s="40">
        <v>37165</v>
      </c>
      <c r="C32">
        <v>2.59</v>
      </c>
      <c r="D32">
        <v>4.7500000000000001E-2</v>
      </c>
      <c r="E32">
        <v>-0.30499999999999999</v>
      </c>
      <c r="F32">
        <v>-5.2499999999999998E-2</v>
      </c>
      <c r="G32">
        <v>0.23</v>
      </c>
      <c r="H32">
        <v>0.65</v>
      </c>
      <c r="I32">
        <v>0.5</v>
      </c>
      <c r="J32">
        <v>0.65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x14ac:dyDescent="0.2">
      <c r="B33" s="40">
        <v>37196</v>
      </c>
      <c r="C33">
        <v>2.7130000000000001</v>
      </c>
      <c r="D33">
        <v>0.12</v>
      </c>
      <c r="E33">
        <v>-0.28999999999999998</v>
      </c>
      <c r="F33">
        <v>-0.05</v>
      </c>
      <c r="G33">
        <v>0.23</v>
      </c>
      <c r="H33">
        <v>0.95</v>
      </c>
      <c r="I33">
        <v>0.95</v>
      </c>
      <c r="J33">
        <v>0.8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x14ac:dyDescent="0.2">
      <c r="B34" s="40">
        <v>37226</v>
      </c>
      <c r="C34">
        <v>2.843</v>
      </c>
      <c r="D34">
        <v>0.16</v>
      </c>
      <c r="E34">
        <v>-0.28999999999999998</v>
      </c>
      <c r="F34">
        <v>-4.8500000000000008E-2</v>
      </c>
      <c r="G34">
        <v>0.23250000000000001</v>
      </c>
      <c r="H34">
        <v>1.25</v>
      </c>
      <c r="I34">
        <v>1.35</v>
      </c>
      <c r="J34">
        <v>1.1000000000000001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x14ac:dyDescent="0.2">
      <c r="B35" s="40">
        <v>37257</v>
      </c>
      <c r="C35">
        <v>2.8760000000000003</v>
      </c>
      <c r="D35">
        <v>0.17249999999999999</v>
      </c>
      <c r="E35">
        <v>-0.28999999999999998</v>
      </c>
      <c r="F35">
        <v>-4.8500000000000008E-2</v>
      </c>
      <c r="G35">
        <v>0.22</v>
      </c>
      <c r="H35">
        <v>1.45</v>
      </c>
      <c r="I35">
        <v>1.35</v>
      </c>
      <c r="J35">
        <v>1.1000000000000001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x14ac:dyDescent="0.2">
      <c r="B36" s="40">
        <v>37288</v>
      </c>
      <c r="C36">
        <v>2.7510000000000003</v>
      </c>
      <c r="D36">
        <v>0.15</v>
      </c>
      <c r="E36">
        <v>-0.28999999999999998</v>
      </c>
      <c r="F36">
        <v>-4.8500000000000008E-2</v>
      </c>
      <c r="G36">
        <v>0.2175</v>
      </c>
      <c r="H36">
        <v>1.45</v>
      </c>
      <c r="I36">
        <v>1.35</v>
      </c>
      <c r="J36">
        <v>1.1000000000000001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x14ac:dyDescent="0.2">
      <c r="B37" s="40">
        <v>37316</v>
      </c>
      <c r="C37">
        <v>2.6310000000000002</v>
      </c>
      <c r="D37">
        <v>0.14749999999999999</v>
      </c>
      <c r="E37">
        <v>-0.28999999999999998</v>
      </c>
      <c r="F37">
        <v>-4.8500000000000008E-2</v>
      </c>
      <c r="G37">
        <v>0.20749999999999999</v>
      </c>
      <c r="H37">
        <v>1</v>
      </c>
      <c r="I37">
        <v>0.95</v>
      </c>
      <c r="J37">
        <v>0.75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x14ac:dyDescent="0.2">
      <c r="B38" s="40">
        <v>37347</v>
      </c>
      <c r="C38">
        <v>2.536</v>
      </c>
      <c r="D38">
        <v>5.7500000000000002E-2</v>
      </c>
      <c r="E38">
        <v>-0.32500000000000001</v>
      </c>
      <c r="F38">
        <v>-5.0499999999999996E-2</v>
      </c>
      <c r="G38">
        <v>0.1875</v>
      </c>
      <c r="H38">
        <v>0.45</v>
      </c>
      <c r="I38">
        <v>0.5</v>
      </c>
      <c r="J38">
        <v>0.45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x14ac:dyDescent="0.2">
      <c r="B39" s="40">
        <v>37377</v>
      </c>
      <c r="C39">
        <v>2.516</v>
      </c>
      <c r="D39">
        <v>4.7500000000000001E-2</v>
      </c>
      <c r="E39">
        <v>-0.32500000000000001</v>
      </c>
      <c r="F39">
        <v>-5.0499999999999996E-2</v>
      </c>
      <c r="G39">
        <v>0.185</v>
      </c>
      <c r="H39">
        <v>0.5</v>
      </c>
      <c r="I39">
        <v>0.45</v>
      </c>
      <c r="J39">
        <v>0.5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x14ac:dyDescent="0.2">
      <c r="B40" s="40">
        <v>37408</v>
      </c>
      <c r="C40">
        <v>2.524</v>
      </c>
      <c r="D40">
        <v>4.2500000000000003E-2</v>
      </c>
      <c r="E40">
        <v>-0.32500000000000001</v>
      </c>
      <c r="F40">
        <v>-4.5499999999999999E-2</v>
      </c>
      <c r="G40">
        <v>0.18400000000000002</v>
      </c>
      <c r="H40">
        <v>0.5</v>
      </c>
      <c r="I40">
        <v>0.5</v>
      </c>
      <c r="J40">
        <v>0.5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x14ac:dyDescent="0.2">
      <c r="B41" s="40">
        <v>37438</v>
      </c>
      <c r="C41">
        <v>2.528</v>
      </c>
      <c r="D41">
        <v>3.2500000000000001E-2</v>
      </c>
      <c r="E41">
        <v>-0.32500000000000001</v>
      </c>
      <c r="F41">
        <v>-4.5499999999999999E-2</v>
      </c>
      <c r="G41">
        <v>0.18300000000000002</v>
      </c>
      <c r="H41">
        <v>0.5</v>
      </c>
      <c r="I41">
        <v>0.5</v>
      </c>
      <c r="J41">
        <v>0.55000000000000004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x14ac:dyDescent="0.2">
      <c r="B42" s="40">
        <v>37469</v>
      </c>
      <c r="C42">
        <v>2.5409999999999999</v>
      </c>
      <c r="D42">
        <v>0.03</v>
      </c>
      <c r="E42">
        <v>-0.32500000000000001</v>
      </c>
      <c r="F42">
        <v>-4.5499999999999999E-2</v>
      </c>
      <c r="G42">
        <v>0.182</v>
      </c>
      <c r="H42">
        <v>0.6</v>
      </c>
      <c r="I42">
        <v>0.45</v>
      </c>
      <c r="J42">
        <v>0.6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">
      <c r="B43" s="40">
        <v>37500</v>
      </c>
      <c r="C43">
        <v>2.548</v>
      </c>
      <c r="D43">
        <v>2.75E-2</v>
      </c>
      <c r="E43">
        <v>-0.32500000000000001</v>
      </c>
      <c r="F43">
        <v>-5.0499999999999996E-2</v>
      </c>
      <c r="G43">
        <v>0.18100000000000002</v>
      </c>
      <c r="H43">
        <v>0.6</v>
      </c>
      <c r="I43">
        <v>0.5</v>
      </c>
      <c r="J43">
        <v>0.6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">
      <c r="B44" s="40">
        <v>37530</v>
      </c>
      <c r="C44">
        <v>2.5739999999999998</v>
      </c>
      <c r="D44">
        <v>4.2500000000000003E-2</v>
      </c>
      <c r="E44">
        <v>-0.32500000000000001</v>
      </c>
      <c r="F44">
        <v>-5.0499999999999996E-2</v>
      </c>
      <c r="G44">
        <v>0.18100000000000002</v>
      </c>
      <c r="H44">
        <v>0.65</v>
      </c>
      <c r="I44">
        <v>0.5</v>
      </c>
      <c r="J44">
        <v>0.65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">
      <c r="B45" s="40">
        <v>37561</v>
      </c>
      <c r="C45">
        <v>2.7089999999999996</v>
      </c>
      <c r="D45">
        <v>0.1225</v>
      </c>
      <c r="E45">
        <v>-0.30499999999999999</v>
      </c>
      <c r="F45">
        <v>-4.8000000000000001E-2</v>
      </c>
      <c r="G45">
        <v>0.182</v>
      </c>
      <c r="H45">
        <v>0.95</v>
      </c>
      <c r="I45">
        <v>0.95</v>
      </c>
      <c r="J45">
        <v>0.8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x14ac:dyDescent="0.2">
      <c r="B46" s="40">
        <v>37591</v>
      </c>
      <c r="C46">
        <v>2.8330000000000002</v>
      </c>
      <c r="D46">
        <v>0.16250000000000001</v>
      </c>
      <c r="E46">
        <v>-0.30499999999999999</v>
      </c>
      <c r="F46">
        <v>-4.6500000000000007E-2</v>
      </c>
      <c r="G46">
        <v>0.18300000000000002</v>
      </c>
      <c r="H46">
        <v>1.25</v>
      </c>
      <c r="I46">
        <v>1.35</v>
      </c>
      <c r="J46">
        <v>1.1000000000000001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">
      <c r="B47" s="40">
        <v>37622</v>
      </c>
      <c r="C47">
        <v>2.8640000000000003</v>
      </c>
      <c r="D47">
        <v>0.17499999999999999</v>
      </c>
      <c r="E47">
        <v>-0.30499999999999999</v>
      </c>
      <c r="F47">
        <v>-4.6500000000000007E-2</v>
      </c>
      <c r="G47">
        <v>0.188</v>
      </c>
      <c r="H47">
        <v>1.45</v>
      </c>
      <c r="I47">
        <v>1.35</v>
      </c>
      <c r="J47">
        <v>1.1000000000000001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">
      <c r="B48" s="40">
        <v>37653</v>
      </c>
      <c r="C48">
        <v>2.7460000000000004</v>
      </c>
      <c r="D48">
        <v>0.1525</v>
      </c>
      <c r="E48">
        <v>-0.30499999999999999</v>
      </c>
      <c r="F48">
        <v>-4.6500000000000007E-2</v>
      </c>
      <c r="G48">
        <v>0.18650000000000003</v>
      </c>
      <c r="H48">
        <v>1.45</v>
      </c>
      <c r="I48">
        <v>1.35</v>
      </c>
      <c r="J48">
        <v>1.1000000000000001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">
      <c r="B49" s="40">
        <v>37681</v>
      </c>
      <c r="C49">
        <v>2.6635000000000004</v>
      </c>
      <c r="D49">
        <v>0.15</v>
      </c>
      <c r="E49">
        <v>-0.30499999999999999</v>
      </c>
      <c r="F49">
        <v>-4.6500000000000007E-2</v>
      </c>
      <c r="G49">
        <v>0.17650000000000002</v>
      </c>
      <c r="H49">
        <v>1</v>
      </c>
      <c r="I49">
        <v>0.95</v>
      </c>
      <c r="J49">
        <v>0.75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">
      <c r="B50" s="40">
        <v>37712</v>
      </c>
      <c r="C50">
        <v>2.5685000000000002</v>
      </c>
      <c r="D50">
        <v>3.7499999999999999E-2</v>
      </c>
      <c r="E50">
        <v>-0.35499999999999998</v>
      </c>
      <c r="F50">
        <v>-4.8500000000000008E-2</v>
      </c>
      <c r="G50">
        <v>0.17400000000000002</v>
      </c>
      <c r="H50">
        <v>0.45</v>
      </c>
      <c r="I50">
        <v>0.5</v>
      </c>
      <c r="J50">
        <v>0.45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">
      <c r="B51" s="40">
        <v>37742</v>
      </c>
      <c r="C51">
        <v>2.5485000000000002</v>
      </c>
      <c r="D51">
        <v>2.75E-2</v>
      </c>
      <c r="E51">
        <v>-0.35499999999999998</v>
      </c>
      <c r="F51">
        <v>-4.8500000000000008E-2</v>
      </c>
      <c r="G51">
        <v>0.17150000000000001</v>
      </c>
      <c r="H51">
        <v>0.5</v>
      </c>
      <c r="I51">
        <v>0.45</v>
      </c>
      <c r="J51">
        <v>0.5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">
      <c r="B52" s="40">
        <v>37773</v>
      </c>
      <c r="C52">
        <v>2.5565000000000002</v>
      </c>
      <c r="D52">
        <v>2.2499999999999999E-2</v>
      </c>
      <c r="E52">
        <v>-0.35499999999999998</v>
      </c>
      <c r="F52">
        <v>-4.3500000000000004E-2</v>
      </c>
      <c r="G52">
        <v>0.17150000000000001</v>
      </c>
      <c r="H52">
        <v>0.5</v>
      </c>
      <c r="I52">
        <v>0.5</v>
      </c>
      <c r="J52">
        <v>0.5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">
      <c r="B53" s="40">
        <v>37803</v>
      </c>
      <c r="C53">
        <v>2.5605000000000002</v>
      </c>
      <c r="D53">
        <v>1.2500000000000001E-2</v>
      </c>
      <c r="E53">
        <v>-0.35499999999999998</v>
      </c>
      <c r="F53">
        <v>-4.3500000000000004E-2</v>
      </c>
      <c r="G53">
        <v>0.17150000000000001</v>
      </c>
      <c r="H53">
        <v>0.5</v>
      </c>
      <c r="I53">
        <v>0.5</v>
      </c>
      <c r="J53">
        <v>0.55000000000000004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">
      <c r="B54" s="40">
        <v>37834</v>
      </c>
      <c r="C54">
        <v>2.5735000000000001</v>
      </c>
      <c r="D54">
        <v>0.01</v>
      </c>
      <c r="E54">
        <v>-0.35499999999999998</v>
      </c>
      <c r="F54">
        <v>-4.3500000000000004E-2</v>
      </c>
      <c r="G54">
        <v>0.17150000000000001</v>
      </c>
      <c r="H54">
        <v>0.6</v>
      </c>
      <c r="I54">
        <v>0.45</v>
      </c>
      <c r="J54">
        <v>0.6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">
      <c r="B55" s="40">
        <v>37865</v>
      </c>
      <c r="C55">
        <v>2.5805000000000002</v>
      </c>
      <c r="D55">
        <v>7.4999999999999997E-3</v>
      </c>
      <c r="E55">
        <v>-0.35499999999999998</v>
      </c>
      <c r="F55">
        <v>-4.8500000000000008E-2</v>
      </c>
      <c r="G55">
        <v>0.17100000000000001</v>
      </c>
      <c r="H55">
        <v>0.6</v>
      </c>
      <c r="I55">
        <v>0.5</v>
      </c>
      <c r="J55">
        <v>0.6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">
      <c r="B56" s="40">
        <v>37895</v>
      </c>
      <c r="C56">
        <v>2.6065</v>
      </c>
      <c r="D56">
        <v>2.2499999999999999E-2</v>
      </c>
      <c r="E56">
        <v>-0.35499999999999998</v>
      </c>
      <c r="F56">
        <v>-4.8500000000000008E-2</v>
      </c>
      <c r="G56">
        <v>0.17100000000000001</v>
      </c>
      <c r="H56">
        <v>0.65</v>
      </c>
      <c r="I56">
        <v>0.5</v>
      </c>
      <c r="J56">
        <v>0.65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">
      <c r="B57" s="40">
        <v>37926</v>
      </c>
      <c r="C57">
        <v>2.7415000000000003</v>
      </c>
      <c r="D57">
        <v>0.105</v>
      </c>
      <c r="E57">
        <v>-0.33</v>
      </c>
      <c r="F57">
        <v>-4.6000000000000006E-2</v>
      </c>
      <c r="G57">
        <v>0.17100000000000001</v>
      </c>
      <c r="H57">
        <v>0.95</v>
      </c>
      <c r="I57">
        <v>0.95</v>
      </c>
      <c r="J57">
        <v>0.8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">
      <c r="B58" s="40">
        <v>37956</v>
      </c>
      <c r="C58">
        <v>2.8655000000000004</v>
      </c>
      <c r="D58">
        <v>0.14499999999999999</v>
      </c>
      <c r="E58">
        <v>-0.33</v>
      </c>
      <c r="F58">
        <v>-4.4500000000000005E-2</v>
      </c>
      <c r="G58">
        <v>0.17150000000000001</v>
      </c>
      <c r="H58">
        <v>1.25</v>
      </c>
      <c r="I58">
        <v>1.35</v>
      </c>
      <c r="J58">
        <v>1.1000000000000001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">
      <c r="B59" s="40">
        <v>37987</v>
      </c>
      <c r="C59">
        <v>2.9040000000000004</v>
      </c>
      <c r="D59">
        <v>0.18</v>
      </c>
      <c r="E59">
        <v>-0.33</v>
      </c>
      <c r="F59">
        <v>-4.4500000000000005E-2</v>
      </c>
      <c r="G59">
        <v>0.17400000000000002</v>
      </c>
      <c r="H59">
        <v>1.45</v>
      </c>
      <c r="I59">
        <v>1.35</v>
      </c>
      <c r="J59">
        <v>1.1000000000000001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">
      <c r="B60" s="40">
        <v>38018</v>
      </c>
      <c r="C60">
        <v>2.7860000000000005</v>
      </c>
      <c r="D60">
        <v>0.155</v>
      </c>
      <c r="E60">
        <v>-0.33</v>
      </c>
      <c r="F60">
        <v>-4.4500000000000005E-2</v>
      </c>
      <c r="G60">
        <v>0.17249999999999999</v>
      </c>
      <c r="H60">
        <v>1.45</v>
      </c>
      <c r="I60">
        <v>1.35</v>
      </c>
      <c r="J60">
        <v>1.1000000000000001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">
      <c r="B61" s="40">
        <v>38047</v>
      </c>
      <c r="C61">
        <v>2.7035000000000005</v>
      </c>
      <c r="D61">
        <v>0.1525</v>
      </c>
      <c r="E61">
        <v>-0.33</v>
      </c>
      <c r="F61">
        <v>-4.4500000000000005E-2</v>
      </c>
      <c r="G61">
        <v>0.17</v>
      </c>
      <c r="H61">
        <v>1</v>
      </c>
      <c r="I61">
        <v>0.95</v>
      </c>
      <c r="J61">
        <v>0.75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">
      <c r="B62" s="40">
        <v>38078</v>
      </c>
      <c r="C62">
        <v>2.6085000000000003</v>
      </c>
      <c r="D62">
        <v>5.7500000000000002E-2</v>
      </c>
      <c r="E62">
        <v>-0.39500000000000002</v>
      </c>
      <c r="F62">
        <v>-4.6500000000000007E-2</v>
      </c>
      <c r="G62">
        <v>0.16750000000000001</v>
      </c>
      <c r="H62">
        <v>0.45</v>
      </c>
      <c r="I62">
        <v>0.5</v>
      </c>
      <c r="J62">
        <v>0.45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">
      <c r="B63" s="40">
        <v>38108</v>
      </c>
      <c r="C63">
        <v>2.5885000000000002</v>
      </c>
      <c r="D63">
        <v>4.7500000000000001E-2</v>
      </c>
      <c r="E63">
        <v>-0.39500000000000002</v>
      </c>
      <c r="F63">
        <v>-4.6500000000000007E-2</v>
      </c>
      <c r="G63">
        <v>0.16550000000000001</v>
      </c>
      <c r="H63">
        <v>0.5</v>
      </c>
      <c r="I63">
        <v>0.45</v>
      </c>
      <c r="J63">
        <v>0.5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">
      <c r="B64" s="40">
        <v>38139</v>
      </c>
      <c r="C64">
        <v>2.5964999999999998</v>
      </c>
      <c r="D64">
        <v>4.2500000000000003E-2</v>
      </c>
      <c r="E64">
        <v>-0.39500000000000002</v>
      </c>
      <c r="F64">
        <v>-4.1500000000000002E-2</v>
      </c>
      <c r="G64">
        <v>0.16519999999999999</v>
      </c>
      <c r="H64">
        <v>0.5</v>
      </c>
      <c r="I64">
        <v>0.5</v>
      </c>
      <c r="J64">
        <v>0.5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">
      <c r="B65" s="40">
        <v>38169</v>
      </c>
      <c r="C65">
        <v>2.6005000000000003</v>
      </c>
      <c r="D65">
        <v>3.2500000000000001E-2</v>
      </c>
      <c r="E65">
        <v>-0.39500000000000002</v>
      </c>
      <c r="F65">
        <v>-4.1500000000000002E-2</v>
      </c>
      <c r="G65">
        <v>0.16490000000000002</v>
      </c>
      <c r="H65">
        <v>0.5</v>
      </c>
      <c r="I65">
        <v>0.5</v>
      </c>
      <c r="J65">
        <v>0.55000000000000004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">
      <c r="B66" s="40">
        <v>38200</v>
      </c>
      <c r="C66">
        <v>2.6135000000000002</v>
      </c>
      <c r="D66">
        <v>0.03</v>
      </c>
      <c r="E66">
        <v>-0.39500000000000002</v>
      </c>
      <c r="F66">
        <v>-4.1500000000000002E-2</v>
      </c>
      <c r="G66">
        <v>0.16460000000000002</v>
      </c>
      <c r="H66">
        <v>0.6</v>
      </c>
      <c r="I66">
        <v>0.45</v>
      </c>
      <c r="J66">
        <v>0.6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">
      <c r="B67" s="40">
        <v>38231</v>
      </c>
      <c r="C67">
        <v>2.6205000000000003</v>
      </c>
      <c r="D67">
        <v>2.75E-2</v>
      </c>
      <c r="E67">
        <v>-0.39500000000000002</v>
      </c>
      <c r="F67">
        <v>-4.6500000000000007E-2</v>
      </c>
      <c r="G67">
        <v>0.1643</v>
      </c>
      <c r="H67">
        <v>0.6</v>
      </c>
      <c r="I67">
        <v>0.5</v>
      </c>
      <c r="J67">
        <v>0.6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">
      <c r="B68" s="40">
        <v>38261</v>
      </c>
      <c r="C68">
        <v>2.6464999999999996</v>
      </c>
      <c r="D68">
        <v>4.2500000000000003E-2</v>
      </c>
      <c r="E68">
        <v>-0.39500000000000002</v>
      </c>
      <c r="F68">
        <v>-4.6500000000000007E-2</v>
      </c>
      <c r="G68">
        <v>0.16399999999999998</v>
      </c>
      <c r="H68">
        <v>0.65</v>
      </c>
      <c r="I68">
        <v>0.5</v>
      </c>
      <c r="J68">
        <v>0.65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">
      <c r="B69" s="40">
        <v>38292</v>
      </c>
      <c r="C69">
        <v>2.7815000000000003</v>
      </c>
      <c r="D69">
        <v>0.115</v>
      </c>
      <c r="E69">
        <v>-0.38</v>
      </c>
      <c r="F69">
        <v>-4.4000000000000004E-2</v>
      </c>
      <c r="G69">
        <v>0.16399999999999998</v>
      </c>
      <c r="H69">
        <v>0.95</v>
      </c>
      <c r="I69">
        <v>0.95</v>
      </c>
      <c r="J69">
        <v>0.8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">
      <c r="B70" s="40">
        <v>38322</v>
      </c>
      <c r="C70">
        <v>2.9055</v>
      </c>
      <c r="D70">
        <v>0.155</v>
      </c>
      <c r="E70">
        <v>-0.38</v>
      </c>
      <c r="F70">
        <v>-4.2500000000000003E-2</v>
      </c>
      <c r="G70">
        <v>0.16450000000000001</v>
      </c>
      <c r="H70">
        <v>1.25</v>
      </c>
      <c r="I70">
        <v>1.35</v>
      </c>
      <c r="J70">
        <v>1.1000000000000001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">
      <c r="B71" s="40">
        <v>38353</v>
      </c>
      <c r="C71">
        <v>2.9540000000000002</v>
      </c>
      <c r="D71">
        <v>0.19500000000000001</v>
      </c>
      <c r="E71">
        <v>-0.38</v>
      </c>
      <c r="F71">
        <v>-4.2500000000000003E-2</v>
      </c>
      <c r="G71">
        <v>0.16600000000000001</v>
      </c>
      <c r="H71">
        <v>1.45</v>
      </c>
      <c r="I71">
        <v>1.35</v>
      </c>
      <c r="J71">
        <v>1.1000000000000001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">
      <c r="B72" s="40">
        <v>38384</v>
      </c>
      <c r="C72">
        <v>2.8360000000000003</v>
      </c>
      <c r="D72">
        <v>0.17</v>
      </c>
      <c r="E72">
        <v>-0.38</v>
      </c>
      <c r="F72">
        <v>-4.2500000000000003E-2</v>
      </c>
      <c r="G72">
        <v>0.16600000000000001</v>
      </c>
      <c r="H72">
        <v>1.45</v>
      </c>
      <c r="I72">
        <v>1.35</v>
      </c>
      <c r="J72">
        <v>1.1000000000000001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">
      <c r="B73" s="40">
        <v>38412</v>
      </c>
      <c r="C73">
        <v>2.7535000000000003</v>
      </c>
      <c r="D73">
        <v>0.16750000000000001</v>
      </c>
      <c r="E73">
        <v>-0.38</v>
      </c>
      <c r="F73">
        <v>-4.2500000000000003E-2</v>
      </c>
      <c r="G73">
        <v>0.16399999999999998</v>
      </c>
      <c r="H73">
        <v>1</v>
      </c>
      <c r="I73">
        <v>0.95</v>
      </c>
      <c r="J73">
        <v>0.75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">
      <c r="B74" s="40">
        <v>38443</v>
      </c>
      <c r="C74">
        <v>2.6585000000000001</v>
      </c>
      <c r="D74">
        <v>0.06</v>
      </c>
      <c r="E74">
        <v>-0.45</v>
      </c>
      <c r="F74">
        <v>-4.4500000000000005E-2</v>
      </c>
      <c r="G74">
        <v>0.16200000000000001</v>
      </c>
      <c r="H74">
        <v>0.45</v>
      </c>
      <c r="I74">
        <v>0.5</v>
      </c>
      <c r="J74">
        <v>0.45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">
      <c r="B75" s="40">
        <v>38473</v>
      </c>
      <c r="C75">
        <v>2.6385000000000001</v>
      </c>
      <c r="D75">
        <v>6.25E-2</v>
      </c>
      <c r="E75">
        <v>-0.45</v>
      </c>
      <c r="F75">
        <v>-4.4500000000000005E-2</v>
      </c>
      <c r="G75">
        <v>0.161</v>
      </c>
      <c r="H75">
        <v>0.5</v>
      </c>
      <c r="I75">
        <v>0.45</v>
      </c>
      <c r="J75">
        <v>0.5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">
      <c r="B76" s="40">
        <v>38504</v>
      </c>
      <c r="C76">
        <v>2.6464999999999996</v>
      </c>
      <c r="D76">
        <v>5.7500000000000002E-2</v>
      </c>
      <c r="E76">
        <v>-0.45</v>
      </c>
      <c r="F76">
        <v>-3.95E-2</v>
      </c>
      <c r="G76">
        <v>0.16070000000000001</v>
      </c>
      <c r="H76">
        <v>0.5</v>
      </c>
      <c r="I76">
        <v>0.5</v>
      </c>
      <c r="J76">
        <v>0.5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">
      <c r="B77" s="40">
        <v>38534</v>
      </c>
      <c r="C77">
        <v>2.6505000000000001</v>
      </c>
      <c r="D77">
        <v>4.7500000000000001E-2</v>
      </c>
      <c r="E77">
        <v>-0.45</v>
      </c>
      <c r="F77">
        <v>-3.95E-2</v>
      </c>
      <c r="G77">
        <v>0.16039999999999999</v>
      </c>
      <c r="H77">
        <v>0.5</v>
      </c>
      <c r="I77">
        <v>0.5</v>
      </c>
      <c r="J77">
        <v>0.55000000000000004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">
      <c r="B78" s="40">
        <v>38565</v>
      </c>
      <c r="C78">
        <v>2.6635000000000004</v>
      </c>
      <c r="D78">
        <v>4.4999999999999998E-2</v>
      </c>
      <c r="E78">
        <v>-0.45</v>
      </c>
      <c r="F78">
        <v>-3.95E-2</v>
      </c>
      <c r="G78">
        <v>0.16010000000000002</v>
      </c>
      <c r="H78">
        <v>0.6</v>
      </c>
      <c r="I78">
        <v>0.45</v>
      </c>
      <c r="J78">
        <v>0.6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">
      <c r="B79" s="40">
        <v>38596</v>
      </c>
      <c r="C79">
        <v>2.6705000000000001</v>
      </c>
      <c r="D79">
        <v>4.2500000000000003E-2</v>
      </c>
      <c r="E79">
        <v>-0.45</v>
      </c>
      <c r="F79">
        <v>-4.4500000000000005E-2</v>
      </c>
      <c r="G79">
        <v>0.1598</v>
      </c>
      <c r="H79">
        <v>0.6</v>
      </c>
      <c r="I79">
        <v>0.5</v>
      </c>
      <c r="J79">
        <v>0.6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">
      <c r="B80" s="40">
        <v>38626</v>
      </c>
      <c r="C80">
        <v>2.6964999999999999</v>
      </c>
      <c r="D80">
        <v>5.7500000000000002E-2</v>
      </c>
      <c r="E80">
        <v>-0.45</v>
      </c>
      <c r="F80">
        <v>-4.4500000000000005E-2</v>
      </c>
      <c r="G80">
        <v>0.1595</v>
      </c>
      <c r="H80">
        <v>0.65</v>
      </c>
      <c r="I80">
        <v>0.5</v>
      </c>
      <c r="J80">
        <v>0.65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">
      <c r="B81" s="40">
        <v>38657</v>
      </c>
      <c r="C81">
        <v>2.8315000000000006</v>
      </c>
      <c r="D81">
        <v>0.13</v>
      </c>
      <c r="E81">
        <v>-0.41</v>
      </c>
      <c r="F81">
        <v>-4.2000000000000003E-2</v>
      </c>
      <c r="G81">
        <v>0.1595</v>
      </c>
      <c r="H81">
        <v>0.95</v>
      </c>
      <c r="I81">
        <v>0.95</v>
      </c>
      <c r="J81">
        <v>0.8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">
      <c r="B82" s="40">
        <v>38687</v>
      </c>
      <c r="C82">
        <v>2.9555000000000002</v>
      </c>
      <c r="D82">
        <v>0.17</v>
      </c>
      <c r="E82">
        <v>-0.41</v>
      </c>
      <c r="F82">
        <v>-4.0500000000000001E-2</v>
      </c>
      <c r="G82">
        <v>0.1595</v>
      </c>
      <c r="H82">
        <v>1.25</v>
      </c>
      <c r="I82">
        <v>1.35</v>
      </c>
      <c r="J82">
        <v>1.1000000000000001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">
      <c r="B83" s="40">
        <v>38718</v>
      </c>
      <c r="C83">
        <v>3.0090000000000003</v>
      </c>
      <c r="D83">
        <v>0.215</v>
      </c>
      <c r="E83">
        <v>-0.41</v>
      </c>
      <c r="F83">
        <v>-4.0500000000000001E-2</v>
      </c>
      <c r="G83">
        <v>0.1595</v>
      </c>
      <c r="H83">
        <v>1.45</v>
      </c>
      <c r="I83">
        <v>1.35</v>
      </c>
      <c r="J83">
        <v>1.1000000000000001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">
      <c r="B84" s="40">
        <v>38749</v>
      </c>
      <c r="C84">
        <v>2.8910000000000005</v>
      </c>
      <c r="D84">
        <v>0.19</v>
      </c>
      <c r="E84">
        <v>-0.41</v>
      </c>
      <c r="F84">
        <v>-4.0500000000000001E-2</v>
      </c>
      <c r="G84">
        <v>0.1595</v>
      </c>
      <c r="H84">
        <v>1.45</v>
      </c>
      <c r="I84">
        <v>1.35</v>
      </c>
      <c r="J84">
        <v>1.1000000000000001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">
      <c r="B85" s="40">
        <v>38777</v>
      </c>
      <c r="C85">
        <v>2.8085000000000004</v>
      </c>
      <c r="D85">
        <v>0.1875</v>
      </c>
      <c r="E85">
        <v>-0.41</v>
      </c>
      <c r="F85">
        <v>-4.0500000000000001E-2</v>
      </c>
      <c r="G85">
        <v>0.1585</v>
      </c>
      <c r="H85">
        <v>1</v>
      </c>
      <c r="I85">
        <v>0.95</v>
      </c>
      <c r="J85">
        <v>0.75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">
      <c r="B86" s="40">
        <v>38808</v>
      </c>
      <c r="C86">
        <v>2.7135000000000002</v>
      </c>
      <c r="D86">
        <v>0.08</v>
      </c>
      <c r="E86">
        <v>-0.495</v>
      </c>
      <c r="F86">
        <v>-4.2500000000000003E-2</v>
      </c>
      <c r="G86">
        <v>0.1575</v>
      </c>
      <c r="H86">
        <v>0.45</v>
      </c>
      <c r="I86">
        <v>0.5</v>
      </c>
      <c r="J86">
        <v>0.45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">
      <c r="B87" s="40">
        <v>38838</v>
      </c>
      <c r="C87">
        <v>2.6935000000000002</v>
      </c>
      <c r="D87">
        <v>8.2500000000000004E-2</v>
      </c>
      <c r="E87">
        <v>-0.495</v>
      </c>
      <c r="F87">
        <v>-4.2500000000000003E-2</v>
      </c>
      <c r="G87">
        <v>0.1575</v>
      </c>
      <c r="H87">
        <v>0.5</v>
      </c>
      <c r="I87">
        <v>0.45</v>
      </c>
      <c r="J87">
        <v>0.5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">
      <c r="B88" s="40">
        <v>38869</v>
      </c>
      <c r="C88">
        <v>2.7014999999999998</v>
      </c>
      <c r="D88">
        <v>7.7499999999999999E-2</v>
      </c>
      <c r="E88">
        <v>-0.495</v>
      </c>
      <c r="F88">
        <v>-3.7499999999999999E-2</v>
      </c>
      <c r="G88">
        <v>0.1575</v>
      </c>
      <c r="H88">
        <v>0.5</v>
      </c>
      <c r="I88">
        <v>0.5</v>
      </c>
      <c r="J88">
        <v>0.5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">
      <c r="B89" s="40">
        <v>38899</v>
      </c>
      <c r="C89">
        <v>2.7055000000000002</v>
      </c>
      <c r="D89">
        <v>6.7500000000000004E-2</v>
      </c>
      <c r="E89">
        <v>-0.495</v>
      </c>
      <c r="F89">
        <v>-3.7499999999999999E-2</v>
      </c>
      <c r="G89">
        <v>0.1575</v>
      </c>
      <c r="H89">
        <v>0.5</v>
      </c>
      <c r="I89">
        <v>0.5</v>
      </c>
      <c r="J89">
        <v>0.55000000000000004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">
      <c r="B90" s="40">
        <v>38930</v>
      </c>
      <c r="C90">
        <v>2.7185000000000001</v>
      </c>
      <c r="D90">
        <v>6.5000000000000002E-2</v>
      </c>
      <c r="E90">
        <v>-0.495</v>
      </c>
      <c r="F90">
        <v>-3.7499999999999999E-2</v>
      </c>
      <c r="G90">
        <v>0.1575</v>
      </c>
      <c r="H90">
        <v>0.6</v>
      </c>
      <c r="I90">
        <v>0.45</v>
      </c>
      <c r="J90">
        <v>0.6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">
      <c r="B91" s="40">
        <v>38961</v>
      </c>
      <c r="C91">
        <v>2.7255000000000003</v>
      </c>
      <c r="D91">
        <v>6.25E-2</v>
      </c>
      <c r="E91">
        <v>-0.495</v>
      </c>
      <c r="F91">
        <v>-4.2500000000000003E-2</v>
      </c>
      <c r="G91">
        <v>0.1575</v>
      </c>
      <c r="H91">
        <v>0.6</v>
      </c>
      <c r="I91">
        <v>0.5</v>
      </c>
      <c r="J91">
        <v>0.6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">
      <c r="B92" s="40">
        <v>38991</v>
      </c>
      <c r="C92">
        <v>2.7515000000000005</v>
      </c>
      <c r="D92">
        <v>7.7499999999999999E-2</v>
      </c>
      <c r="E92">
        <v>-0.495</v>
      </c>
      <c r="F92">
        <v>-4.2500000000000003E-2</v>
      </c>
      <c r="G92">
        <v>0.1575</v>
      </c>
      <c r="H92">
        <v>0.65</v>
      </c>
      <c r="I92">
        <v>0.5</v>
      </c>
      <c r="J92">
        <v>0.65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">
      <c r="B93" s="40">
        <v>39022</v>
      </c>
      <c r="C93">
        <v>2.8865000000000003</v>
      </c>
      <c r="D93">
        <v>0.13500000000000001</v>
      </c>
      <c r="E93">
        <v>-0.435</v>
      </c>
      <c r="F93">
        <v>-0.04</v>
      </c>
      <c r="G93">
        <v>0.1575</v>
      </c>
      <c r="H93">
        <v>0.95</v>
      </c>
      <c r="I93">
        <v>0.95</v>
      </c>
      <c r="J93">
        <v>0.8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">
      <c r="B94" s="40">
        <v>39052</v>
      </c>
      <c r="C94">
        <v>3.0105000000000004</v>
      </c>
      <c r="D94">
        <v>0.17499999999999999</v>
      </c>
      <c r="E94">
        <v>-0.435</v>
      </c>
      <c r="F94">
        <v>-3.85E-2</v>
      </c>
      <c r="G94">
        <v>0.1575</v>
      </c>
      <c r="H94">
        <v>1.25</v>
      </c>
      <c r="I94">
        <v>1.35</v>
      </c>
      <c r="J94">
        <v>1.1000000000000001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">
      <c r="B95" s="40">
        <v>39083</v>
      </c>
      <c r="C95">
        <v>3.0690000000000004</v>
      </c>
      <c r="D95">
        <v>0.22</v>
      </c>
      <c r="E95">
        <v>-0.435</v>
      </c>
      <c r="F95">
        <v>-3.85E-2</v>
      </c>
      <c r="G95">
        <v>0.1575</v>
      </c>
      <c r="H95">
        <v>1.45</v>
      </c>
      <c r="I95">
        <v>1.35</v>
      </c>
      <c r="J95">
        <v>1.1000000000000001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">
      <c r="B96" s="40">
        <v>39114</v>
      </c>
      <c r="C96">
        <v>2.9510000000000001</v>
      </c>
      <c r="D96">
        <v>0.19500000000000001</v>
      </c>
      <c r="E96">
        <v>-0.435</v>
      </c>
      <c r="F96">
        <v>-3.85E-2</v>
      </c>
      <c r="G96">
        <v>0.1575</v>
      </c>
      <c r="H96">
        <v>1.45</v>
      </c>
      <c r="I96">
        <v>1.35</v>
      </c>
      <c r="J96">
        <v>1.1000000000000001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">
      <c r="B97" s="40">
        <v>39142</v>
      </c>
      <c r="C97">
        <v>2.8685000000000005</v>
      </c>
      <c r="D97">
        <v>0.1925</v>
      </c>
      <c r="E97">
        <v>-0.435</v>
      </c>
      <c r="F97">
        <v>-3.85E-2</v>
      </c>
      <c r="G97">
        <v>0.1575</v>
      </c>
      <c r="H97">
        <v>1</v>
      </c>
      <c r="I97">
        <v>0.95</v>
      </c>
      <c r="J97">
        <v>0.75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">
      <c r="B98" s="40">
        <v>39173</v>
      </c>
      <c r="C98">
        <v>2.7735000000000003</v>
      </c>
      <c r="D98">
        <v>0.09</v>
      </c>
      <c r="E98">
        <v>-0.53500000000000003</v>
      </c>
      <c r="F98">
        <v>-4.0500000000000001E-2</v>
      </c>
      <c r="G98">
        <v>0.1575</v>
      </c>
      <c r="H98">
        <v>0.45</v>
      </c>
      <c r="I98">
        <v>0.5</v>
      </c>
      <c r="J98">
        <v>0.45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">
      <c r="B99" s="40">
        <v>39203</v>
      </c>
      <c r="C99">
        <v>2.7535000000000003</v>
      </c>
      <c r="D99">
        <v>9.2499999999999999E-2</v>
      </c>
      <c r="E99">
        <v>-0.53500000000000003</v>
      </c>
      <c r="F99">
        <v>-4.0500000000000001E-2</v>
      </c>
      <c r="G99">
        <v>0.1575</v>
      </c>
      <c r="H99">
        <v>0.5</v>
      </c>
      <c r="I99">
        <v>0.45</v>
      </c>
      <c r="J99">
        <v>0.5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">
      <c r="B100" s="40">
        <v>39234</v>
      </c>
      <c r="C100">
        <v>2.7615000000000003</v>
      </c>
      <c r="D100">
        <v>8.7499999999999994E-2</v>
      </c>
      <c r="E100">
        <v>-0.53500000000000003</v>
      </c>
      <c r="F100">
        <v>-3.5500000000000004E-2</v>
      </c>
      <c r="G100">
        <v>0.1575</v>
      </c>
      <c r="H100">
        <v>0.5</v>
      </c>
      <c r="I100">
        <v>0.5</v>
      </c>
      <c r="J100">
        <v>0.5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">
      <c r="B101" s="40">
        <v>39264</v>
      </c>
      <c r="C101">
        <v>2.7655000000000003</v>
      </c>
      <c r="D101">
        <v>7.7499999999999999E-2</v>
      </c>
      <c r="E101">
        <v>-0.53500000000000003</v>
      </c>
      <c r="F101">
        <v>-3.5500000000000004E-2</v>
      </c>
      <c r="G101">
        <v>0.1575</v>
      </c>
      <c r="H101">
        <v>0.5</v>
      </c>
      <c r="I101">
        <v>0.5</v>
      </c>
      <c r="J101">
        <v>0.55000000000000004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">
      <c r="B102" s="40">
        <v>39295</v>
      </c>
      <c r="C102">
        <v>2.7785000000000002</v>
      </c>
      <c r="D102">
        <v>7.4999999999999997E-2</v>
      </c>
      <c r="E102">
        <v>-0.53500000000000003</v>
      </c>
      <c r="F102">
        <v>-3.5500000000000004E-2</v>
      </c>
      <c r="G102">
        <v>0.1575</v>
      </c>
      <c r="H102">
        <v>0.6</v>
      </c>
      <c r="I102">
        <v>0.45</v>
      </c>
      <c r="J102">
        <v>0.6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">
      <c r="B103" s="40">
        <v>39326</v>
      </c>
      <c r="C103">
        <v>2.7855000000000003</v>
      </c>
      <c r="D103">
        <v>7.2499999999999995E-2</v>
      </c>
      <c r="E103">
        <v>-0.53500000000000003</v>
      </c>
      <c r="F103">
        <v>-4.0500000000000001E-2</v>
      </c>
      <c r="G103">
        <v>0.1575</v>
      </c>
      <c r="H103">
        <v>0.6</v>
      </c>
      <c r="I103">
        <v>0.5</v>
      </c>
      <c r="J103">
        <v>0.6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">
      <c r="B104" s="40">
        <v>39356</v>
      </c>
      <c r="C104">
        <v>2.8115000000000006</v>
      </c>
      <c r="D104">
        <v>8.7499999999999994E-2</v>
      </c>
      <c r="E104">
        <v>-0.53500000000000003</v>
      </c>
      <c r="F104">
        <v>-4.0500000000000001E-2</v>
      </c>
      <c r="G104">
        <v>0.1575</v>
      </c>
      <c r="H104">
        <v>0.65</v>
      </c>
      <c r="I104">
        <v>0.5</v>
      </c>
      <c r="J104">
        <v>0.65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">
      <c r="B105" s="40">
        <v>39387</v>
      </c>
      <c r="C105">
        <v>2.9465000000000003</v>
      </c>
      <c r="D105">
        <v>0.16500000000000001</v>
      </c>
      <c r="E105">
        <v>-0.46500000000000002</v>
      </c>
      <c r="F105">
        <v>-3.8000000000000006E-2</v>
      </c>
      <c r="G105">
        <v>0.1575</v>
      </c>
      <c r="H105">
        <v>0.95</v>
      </c>
      <c r="I105">
        <v>0.95</v>
      </c>
      <c r="J105">
        <v>0.8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">
      <c r="B106" s="40">
        <v>39417</v>
      </c>
      <c r="C106">
        <v>3.0705</v>
      </c>
      <c r="D106">
        <v>0.20499999999999999</v>
      </c>
      <c r="E106">
        <v>-0.46500000000000002</v>
      </c>
      <c r="F106">
        <v>-3.6499999999999998E-2</v>
      </c>
      <c r="G106">
        <v>0.1575</v>
      </c>
      <c r="H106">
        <v>1.25</v>
      </c>
      <c r="I106">
        <v>1.35</v>
      </c>
      <c r="J106">
        <v>1.1000000000000001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">
      <c r="B107" s="40">
        <v>39448</v>
      </c>
      <c r="C107">
        <v>3.1340000000000003</v>
      </c>
      <c r="D107">
        <v>0.26</v>
      </c>
      <c r="E107">
        <v>-0.46500000000000002</v>
      </c>
      <c r="F107">
        <v>-3.6499999999999998E-2</v>
      </c>
      <c r="G107">
        <v>0.1575</v>
      </c>
      <c r="H107">
        <v>1.45</v>
      </c>
      <c r="I107">
        <v>1.35</v>
      </c>
      <c r="J107">
        <v>1.1000000000000001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">
      <c r="B108" s="40">
        <v>39479</v>
      </c>
      <c r="C108">
        <v>3.0160000000000005</v>
      </c>
      <c r="D108">
        <v>0.23499999999999999</v>
      </c>
      <c r="E108">
        <v>-0.46500000000000002</v>
      </c>
      <c r="F108">
        <v>-3.6499999999999998E-2</v>
      </c>
      <c r="G108">
        <v>0.1575</v>
      </c>
      <c r="H108">
        <v>1.45</v>
      </c>
      <c r="I108">
        <v>1.35</v>
      </c>
      <c r="J108">
        <v>1.1000000000000001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">
      <c r="B109" s="40">
        <v>39508</v>
      </c>
      <c r="C109">
        <v>2.9335000000000004</v>
      </c>
      <c r="D109">
        <v>0.23250000000000001</v>
      </c>
      <c r="E109">
        <v>-0.46500000000000002</v>
      </c>
      <c r="F109">
        <v>-3.6499999999999998E-2</v>
      </c>
      <c r="G109">
        <v>0.1575</v>
      </c>
      <c r="H109">
        <v>1</v>
      </c>
      <c r="I109">
        <v>0.95</v>
      </c>
      <c r="J109">
        <v>0.75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">
      <c r="B110" s="40">
        <v>39539</v>
      </c>
      <c r="C110">
        <v>2.8385000000000002</v>
      </c>
      <c r="D110">
        <v>0.13</v>
      </c>
      <c r="E110">
        <v>-0.56499999999999995</v>
      </c>
      <c r="F110">
        <v>-3.85E-2</v>
      </c>
      <c r="G110">
        <v>0.1575</v>
      </c>
      <c r="H110">
        <v>0.45</v>
      </c>
      <c r="I110">
        <v>0.5</v>
      </c>
      <c r="J110">
        <v>0.45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">
      <c r="B111" s="40">
        <v>39569</v>
      </c>
      <c r="C111">
        <v>2.8185000000000002</v>
      </c>
      <c r="D111">
        <v>0.13250000000000001</v>
      </c>
      <c r="E111">
        <v>-0.56499999999999995</v>
      </c>
      <c r="F111">
        <v>-3.85E-2</v>
      </c>
      <c r="G111">
        <v>0.1575</v>
      </c>
      <c r="H111">
        <v>0.5</v>
      </c>
      <c r="I111">
        <v>0.45</v>
      </c>
      <c r="J111">
        <v>0.5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">
      <c r="B112" s="40">
        <v>39600</v>
      </c>
      <c r="C112">
        <v>2.8265000000000002</v>
      </c>
      <c r="D112">
        <v>0.1275</v>
      </c>
      <c r="E112">
        <v>-0.56499999999999995</v>
      </c>
      <c r="F112">
        <v>-3.3500000000000002E-2</v>
      </c>
      <c r="G112">
        <v>0.1575</v>
      </c>
      <c r="H112">
        <v>0.5</v>
      </c>
      <c r="I112">
        <v>0.5</v>
      </c>
      <c r="J112">
        <v>0.5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">
      <c r="B113" s="40">
        <v>39630</v>
      </c>
      <c r="C113">
        <v>2.8305000000000002</v>
      </c>
      <c r="D113">
        <v>0.11749999999999999</v>
      </c>
      <c r="E113">
        <v>-0.56499999999999995</v>
      </c>
      <c r="F113">
        <v>-3.3500000000000002E-2</v>
      </c>
      <c r="G113">
        <v>0.1575</v>
      </c>
      <c r="H113">
        <v>0.5</v>
      </c>
      <c r="I113">
        <v>0.5</v>
      </c>
      <c r="J113">
        <v>0.55000000000000004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">
      <c r="B114" s="40">
        <v>39661</v>
      </c>
      <c r="C114">
        <v>2.8435000000000001</v>
      </c>
      <c r="D114">
        <v>0.115</v>
      </c>
      <c r="E114">
        <v>-0.56499999999999995</v>
      </c>
      <c r="F114">
        <v>-3.3500000000000002E-2</v>
      </c>
      <c r="G114">
        <v>0.1575</v>
      </c>
      <c r="H114">
        <v>0.6</v>
      </c>
      <c r="I114">
        <v>0.45</v>
      </c>
      <c r="J114">
        <v>0.6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">
      <c r="B115" s="40">
        <v>39692</v>
      </c>
      <c r="C115">
        <v>2.8505000000000003</v>
      </c>
      <c r="D115">
        <v>0.1125</v>
      </c>
      <c r="E115">
        <v>-0.56499999999999995</v>
      </c>
      <c r="F115">
        <v>-3.85E-2</v>
      </c>
      <c r="G115">
        <v>0.1575</v>
      </c>
      <c r="H115">
        <v>0.6</v>
      </c>
      <c r="I115">
        <v>0.5</v>
      </c>
      <c r="J115">
        <v>0.6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">
      <c r="B116" s="40">
        <v>39722</v>
      </c>
      <c r="C116">
        <v>2.8765000000000005</v>
      </c>
      <c r="D116">
        <v>0.1275</v>
      </c>
      <c r="E116">
        <v>-0.56499999999999995</v>
      </c>
      <c r="F116">
        <v>-3.85E-2</v>
      </c>
      <c r="G116">
        <v>0.1575</v>
      </c>
      <c r="H116">
        <v>0.65</v>
      </c>
      <c r="I116">
        <v>0.5</v>
      </c>
      <c r="J116">
        <v>0.65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">
      <c r="B117" s="40">
        <v>39753</v>
      </c>
      <c r="C117">
        <v>3.0115000000000003</v>
      </c>
      <c r="D117">
        <v>0.20499999999999999</v>
      </c>
      <c r="E117">
        <v>-0.47499999999999998</v>
      </c>
      <c r="F117">
        <v>-3.6000000000000004E-2</v>
      </c>
      <c r="G117">
        <v>0.1575</v>
      </c>
      <c r="H117">
        <v>0.95</v>
      </c>
      <c r="I117">
        <v>0.95</v>
      </c>
      <c r="J117">
        <v>0.8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">
      <c r="B118" s="40">
        <v>39783</v>
      </c>
      <c r="C118">
        <v>3.1355000000000004</v>
      </c>
      <c r="D118">
        <v>0.245</v>
      </c>
      <c r="E118">
        <v>-0.47499999999999998</v>
      </c>
      <c r="F118">
        <v>-3.4500000000000003E-2</v>
      </c>
      <c r="G118">
        <v>0.1575</v>
      </c>
      <c r="H118">
        <v>1.25</v>
      </c>
      <c r="I118">
        <v>1.35</v>
      </c>
      <c r="J118">
        <v>1.1000000000000001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">
      <c r="B119" s="40">
        <v>39814</v>
      </c>
      <c r="C119">
        <v>3.2040000000000006</v>
      </c>
      <c r="D119">
        <v>0.31</v>
      </c>
      <c r="E119">
        <v>-0.47499999999999998</v>
      </c>
      <c r="F119">
        <v>-3.4500000000000003E-2</v>
      </c>
      <c r="G119">
        <v>0.1575</v>
      </c>
      <c r="H119">
        <v>1.45</v>
      </c>
      <c r="I119">
        <v>1.35</v>
      </c>
      <c r="J119">
        <v>1.1000000000000001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">
      <c r="B120" s="40">
        <v>39845</v>
      </c>
      <c r="C120">
        <v>3.0860000000000003</v>
      </c>
      <c r="D120">
        <v>0.28499999999999998</v>
      </c>
      <c r="E120">
        <v>-0.47499999999999998</v>
      </c>
      <c r="F120">
        <v>-3.4500000000000003E-2</v>
      </c>
      <c r="G120">
        <v>0.1575</v>
      </c>
      <c r="H120">
        <v>1.45</v>
      </c>
      <c r="I120">
        <v>1.35</v>
      </c>
      <c r="J120">
        <v>1.1000000000000001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">
      <c r="B121" s="40">
        <v>39873</v>
      </c>
      <c r="C121">
        <v>3.0035000000000003</v>
      </c>
      <c r="D121">
        <v>0.28249999999999997</v>
      </c>
      <c r="E121">
        <v>-0.47499999999999998</v>
      </c>
      <c r="F121">
        <v>-3.4500000000000003E-2</v>
      </c>
      <c r="G121">
        <v>0.1575</v>
      </c>
      <c r="H121">
        <v>1</v>
      </c>
      <c r="I121">
        <v>0.95</v>
      </c>
      <c r="J121">
        <v>0.75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">
      <c r="B122" s="40">
        <v>39904</v>
      </c>
      <c r="C122">
        <v>2.9085000000000001</v>
      </c>
      <c r="D122">
        <v>0.18</v>
      </c>
      <c r="E122">
        <v>-0.57999999999999996</v>
      </c>
      <c r="F122">
        <v>-3.6499999999999998E-2</v>
      </c>
      <c r="G122">
        <v>0.1575</v>
      </c>
      <c r="H122">
        <v>0.45</v>
      </c>
      <c r="I122">
        <v>0.5</v>
      </c>
      <c r="J122">
        <v>0.45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">
      <c r="B123" s="40">
        <v>39934</v>
      </c>
      <c r="C123">
        <v>2.8885000000000001</v>
      </c>
      <c r="D123">
        <v>0.1825</v>
      </c>
      <c r="E123">
        <v>-0.57999999999999996</v>
      </c>
      <c r="F123">
        <v>-3.6499999999999998E-2</v>
      </c>
      <c r="G123">
        <v>0.1575</v>
      </c>
      <c r="H123">
        <v>0.5</v>
      </c>
      <c r="I123">
        <v>0.45</v>
      </c>
      <c r="J123">
        <v>0.5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">
      <c r="B124" s="40">
        <v>39965</v>
      </c>
      <c r="C124">
        <v>2.8965000000000005</v>
      </c>
      <c r="D124">
        <v>0.17749999999999999</v>
      </c>
      <c r="E124">
        <v>-0.57999999999999996</v>
      </c>
      <c r="F124">
        <v>-3.15E-2</v>
      </c>
      <c r="G124">
        <v>0.1575</v>
      </c>
      <c r="H124">
        <v>0.5</v>
      </c>
      <c r="I124">
        <v>0.5</v>
      </c>
      <c r="J124">
        <v>0.5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">
      <c r="B125" s="40">
        <v>39995</v>
      </c>
      <c r="C125">
        <v>2.9005000000000001</v>
      </c>
      <c r="D125">
        <v>0.16750000000000001</v>
      </c>
      <c r="E125">
        <v>-0.57999999999999996</v>
      </c>
      <c r="F125">
        <v>-3.15E-2</v>
      </c>
      <c r="G125">
        <v>0.1575</v>
      </c>
      <c r="H125">
        <v>0.5</v>
      </c>
      <c r="I125">
        <v>0.5</v>
      </c>
      <c r="J125">
        <v>0.55000000000000004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">
      <c r="B126" s="40">
        <v>40026</v>
      </c>
      <c r="C126">
        <v>2.9135000000000004</v>
      </c>
      <c r="D126">
        <v>0.16500000000000001</v>
      </c>
      <c r="E126">
        <v>-0.57999999999999996</v>
      </c>
      <c r="F126">
        <v>-3.15E-2</v>
      </c>
      <c r="G126">
        <v>0.1575</v>
      </c>
      <c r="H126">
        <v>0.6</v>
      </c>
      <c r="I126">
        <v>0.45</v>
      </c>
      <c r="J126">
        <v>0.6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">
      <c r="B127" s="40">
        <v>40057</v>
      </c>
      <c r="C127">
        <v>2.9205000000000001</v>
      </c>
      <c r="D127">
        <v>0.16250000000000001</v>
      </c>
      <c r="E127">
        <v>-0.57999999999999996</v>
      </c>
      <c r="F127">
        <v>-3.6499999999999998E-2</v>
      </c>
      <c r="G127">
        <v>0.1575</v>
      </c>
      <c r="H127">
        <v>0.6</v>
      </c>
      <c r="I127">
        <v>0.5</v>
      </c>
      <c r="J127">
        <v>0.6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">
      <c r="B128" s="40">
        <v>40087</v>
      </c>
      <c r="C128">
        <v>2.9465000000000003</v>
      </c>
      <c r="D128">
        <v>0.17749999999999999</v>
      </c>
      <c r="E128">
        <v>-0.57999999999999996</v>
      </c>
      <c r="F128">
        <v>-3.6499999999999998E-2</v>
      </c>
      <c r="G128">
        <v>0.1575</v>
      </c>
      <c r="H128">
        <v>0.65</v>
      </c>
      <c r="I128">
        <v>0.5</v>
      </c>
      <c r="J128">
        <v>0.65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">
      <c r="B129" s="40">
        <v>40118</v>
      </c>
      <c r="C129">
        <v>3.0815000000000006</v>
      </c>
      <c r="D129">
        <v>0.255</v>
      </c>
      <c r="E129">
        <v>-0.55000000000000004</v>
      </c>
      <c r="F129">
        <v>-3.4000000000000002E-2</v>
      </c>
      <c r="G129">
        <v>0.1575</v>
      </c>
      <c r="H129">
        <v>0.95</v>
      </c>
      <c r="I129">
        <v>0.95</v>
      </c>
      <c r="J129">
        <v>0.8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">
      <c r="B130" s="40">
        <v>40148</v>
      </c>
      <c r="C130">
        <v>3.2055000000000002</v>
      </c>
      <c r="D130">
        <v>0.29499999999999998</v>
      </c>
      <c r="E130">
        <v>-0.55000000000000004</v>
      </c>
      <c r="F130">
        <v>-3.2500000000000001E-2</v>
      </c>
      <c r="G130">
        <v>0.155</v>
      </c>
      <c r="H130">
        <v>1.25</v>
      </c>
      <c r="I130">
        <v>1.35</v>
      </c>
      <c r="J130">
        <v>1.1000000000000001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">
      <c r="B131" s="40">
        <v>40179</v>
      </c>
      <c r="C131">
        <v>3.2790000000000004</v>
      </c>
      <c r="D131">
        <v>0.30499999999999999</v>
      </c>
      <c r="E131">
        <v>-0.55000000000000004</v>
      </c>
      <c r="F131">
        <v>-3.2500000000000001E-2</v>
      </c>
      <c r="G131">
        <v>0.15</v>
      </c>
      <c r="H131">
        <v>1.45</v>
      </c>
      <c r="I131">
        <v>1.35</v>
      </c>
      <c r="J131">
        <v>1.1000000000000001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">
      <c r="B132" s="40">
        <v>40210</v>
      </c>
      <c r="C132">
        <v>3.1610000000000005</v>
      </c>
      <c r="D132">
        <v>0.28000000000000003</v>
      </c>
      <c r="E132">
        <v>-0.55000000000000004</v>
      </c>
      <c r="F132">
        <v>-3.2500000000000001E-2</v>
      </c>
      <c r="G132">
        <v>0.15</v>
      </c>
      <c r="H132">
        <v>1.45</v>
      </c>
      <c r="I132">
        <v>1.35</v>
      </c>
      <c r="J132">
        <v>1.1000000000000001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">
      <c r="B133" s="40">
        <v>40238</v>
      </c>
      <c r="C133">
        <v>3.0785000000000005</v>
      </c>
      <c r="D133">
        <v>0.27700000000000002</v>
      </c>
      <c r="E133">
        <v>-0.55000000000000004</v>
      </c>
      <c r="F133">
        <v>-3.2500000000000001E-2</v>
      </c>
      <c r="G133">
        <v>0.15</v>
      </c>
      <c r="H133">
        <v>1</v>
      </c>
      <c r="I133">
        <v>0.95</v>
      </c>
      <c r="J133">
        <v>0.75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">
      <c r="B134" s="40">
        <v>40269</v>
      </c>
      <c r="C134">
        <v>2.9835000000000003</v>
      </c>
      <c r="D134">
        <v>0.17499999999999999</v>
      </c>
      <c r="E134">
        <v>-0.55000000000000004</v>
      </c>
      <c r="F134">
        <v>-3.4500000000000003E-2</v>
      </c>
      <c r="G134">
        <v>0.15</v>
      </c>
      <c r="H134">
        <v>0.45</v>
      </c>
      <c r="I134">
        <v>0.5</v>
      </c>
      <c r="J134">
        <v>0.45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">
      <c r="B135" s="40">
        <v>40299</v>
      </c>
      <c r="C135">
        <v>2.9635000000000002</v>
      </c>
      <c r="D135">
        <v>0.17800000000000002</v>
      </c>
      <c r="E135">
        <v>-0.55000000000000004</v>
      </c>
      <c r="F135">
        <v>-3.4500000000000003E-2</v>
      </c>
      <c r="G135">
        <v>0.15</v>
      </c>
      <c r="H135">
        <v>0.5</v>
      </c>
      <c r="I135">
        <v>0.45</v>
      </c>
      <c r="J135">
        <v>0.5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">
      <c r="B136" s="40">
        <v>40330</v>
      </c>
      <c r="C136">
        <v>2.9715000000000003</v>
      </c>
      <c r="D136">
        <v>0.17300000000000001</v>
      </c>
      <c r="E136">
        <v>-0.55000000000000004</v>
      </c>
      <c r="F136">
        <v>-2.9500000000000002E-2</v>
      </c>
      <c r="G136">
        <v>0.15</v>
      </c>
      <c r="H136">
        <v>0.5</v>
      </c>
      <c r="I136">
        <v>0.5</v>
      </c>
      <c r="J136">
        <v>0.5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">
      <c r="B137" s="40">
        <v>40360</v>
      </c>
      <c r="C137">
        <v>2.9755000000000003</v>
      </c>
      <c r="D137">
        <v>0.16200000000000001</v>
      </c>
      <c r="E137">
        <v>-0.55000000000000004</v>
      </c>
      <c r="F137">
        <v>-2.9500000000000002E-2</v>
      </c>
      <c r="G137">
        <v>0.15</v>
      </c>
      <c r="H137">
        <v>0.5</v>
      </c>
      <c r="I137">
        <v>0.5</v>
      </c>
      <c r="J137">
        <v>0.55000000000000004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">
      <c r="B138" s="40">
        <v>40391</v>
      </c>
      <c r="C138">
        <v>2.9885000000000002</v>
      </c>
      <c r="D138">
        <v>0.16</v>
      </c>
      <c r="E138">
        <v>-0.55000000000000004</v>
      </c>
      <c r="F138">
        <v>-2.9500000000000002E-2</v>
      </c>
      <c r="G138">
        <v>0.15</v>
      </c>
      <c r="H138">
        <v>0.6</v>
      </c>
      <c r="I138">
        <v>0.45</v>
      </c>
      <c r="J138">
        <v>0.6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">
      <c r="B139" s="40">
        <v>40422</v>
      </c>
      <c r="C139">
        <v>2.9955000000000003</v>
      </c>
      <c r="D139">
        <v>0.157</v>
      </c>
      <c r="E139">
        <v>-0.55000000000000004</v>
      </c>
      <c r="F139">
        <v>-3.4500000000000003E-2</v>
      </c>
      <c r="G139">
        <v>0.15</v>
      </c>
      <c r="H139">
        <v>0.6</v>
      </c>
      <c r="I139">
        <v>0.5</v>
      </c>
      <c r="J139">
        <v>0.6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">
      <c r="B140" s="40">
        <v>40452</v>
      </c>
      <c r="C140">
        <v>3.0215000000000005</v>
      </c>
      <c r="D140">
        <v>0.17300000000000001</v>
      </c>
      <c r="E140">
        <v>-0.55000000000000004</v>
      </c>
      <c r="F140">
        <v>-3.4500000000000003E-2</v>
      </c>
      <c r="G140">
        <v>0.15</v>
      </c>
      <c r="H140">
        <v>0.65</v>
      </c>
      <c r="I140">
        <v>0.5</v>
      </c>
      <c r="J140">
        <v>0.65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">
      <c r="B141" s="40">
        <v>40483</v>
      </c>
      <c r="C141">
        <v>3.1565000000000003</v>
      </c>
      <c r="D141">
        <v>0.25</v>
      </c>
      <c r="E141">
        <v>-0.55000000000000004</v>
      </c>
      <c r="F141">
        <v>-3.2000000000000001E-2</v>
      </c>
      <c r="G141">
        <v>0.15</v>
      </c>
      <c r="H141">
        <v>0.95</v>
      </c>
      <c r="I141">
        <v>0.95</v>
      </c>
      <c r="J141">
        <v>0.8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">
      <c r="B142" s="40">
        <v>40513</v>
      </c>
      <c r="C142">
        <v>3.2805</v>
      </c>
      <c r="D142">
        <v>0.28999999999999998</v>
      </c>
      <c r="E142">
        <v>-0.55000000000000004</v>
      </c>
      <c r="F142">
        <v>-3.0500000000000003E-2</v>
      </c>
      <c r="G142">
        <v>0.15</v>
      </c>
      <c r="H142">
        <v>1.25</v>
      </c>
      <c r="I142">
        <v>1.35</v>
      </c>
      <c r="J142">
        <v>1.1000000000000001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">
      <c r="B143" s="40">
        <v>40544</v>
      </c>
      <c r="C143">
        <v>3.3590000000000004</v>
      </c>
      <c r="D143">
        <v>0.3</v>
      </c>
      <c r="E143">
        <v>-0.55000000000000004</v>
      </c>
      <c r="F143">
        <v>-3.0500000000000003E-2</v>
      </c>
      <c r="G143">
        <v>0.15</v>
      </c>
      <c r="H143">
        <v>1.45</v>
      </c>
      <c r="I143">
        <v>1.35</v>
      </c>
      <c r="J143">
        <v>1.1000000000000001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">
      <c r="B144" s="40">
        <v>40575</v>
      </c>
      <c r="C144">
        <v>3.2410000000000001</v>
      </c>
      <c r="D144">
        <v>0.27500000000000002</v>
      </c>
      <c r="E144">
        <v>-0.55000000000000004</v>
      </c>
      <c r="F144">
        <v>-3.0500000000000003E-2</v>
      </c>
      <c r="G144">
        <v>0.15</v>
      </c>
      <c r="H144">
        <v>1.45</v>
      </c>
      <c r="I144">
        <v>1.35</v>
      </c>
      <c r="J144">
        <v>1.1000000000000001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">
      <c r="B145" s="40">
        <v>40603</v>
      </c>
      <c r="C145">
        <v>3.1585000000000001</v>
      </c>
      <c r="D145">
        <v>0.27200000000000002</v>
      </c>
      <c r="E145">
        <v>-0.55000000000000004</v>
      </c>
      <c r="F145">
        <v>-3.0500000000000003E-2</v>
      </c>
      <c r="G145">
        <v>0.15</v>
      </c>
      <c r="H145">
        <v>1</v>
      </c>
      <c r="I145">
        <v>0.95</v>
      </c>
      <c r="J145">
        <v>0.75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">
      <c r="B146" s="40">
        <v>40634</v>
      </c>
      <c r="C146">
        <v>3.0635000000000003</v>
      </c>
      <c r="D146">
        <v>0.17</v>
      </c>
      <c r="E146">
        <v>-0.55000000000000004</v>
      </c>
      <c r="F146">
        <v>-3.2500000000000001E-2</v>
      </c>
      <c r="G146">
        <v>0.15</v>
      </c>
      <c r="H146">
        <v>0.45</v>
      </c>
      <c r="I146">
        <v>0.5</v>
      </c>
      <c r="J146">
        <v>0.45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">
      <c r="B147" s="40">
        <v>40664</v>
      </c>
      <c r="C147">
        <v>3.0435000000000003</v>
      </c>
      <c r="D147">
        <v>0.17300000000000001</v>
      </c>
      <c r="E147">
        <v>-0.55000000000000004</v>
      </c>
      <c r="F147">
        <v>-3.2500000000000001E-2</v>
      </c>
      <c r="G147">
        <v>0.15</v>
      </c>
      <c r="H147">
        <v>0.5</v>
      </c>
      <c r="I147">
        <v>0.45</v>
      </c>
      <c r="J147">
        <v>0.5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">
      <c r="B148" s="40">
        <v>40695</v>
      </c>
      <c r="C148">
        <v>3.0515000000000003</v>
      </c>
      <c r="D148">
        <v>0.16800000000000001</v>
      </c>
      <c r="E148">
        <v>-0.55000000000000004</v>
      </c>
      <c r="F148">
        <v>-2.75E-2</v>
      </c>
      <c r="G148">
        <v>0.15</v>
      </c>
      <c r="H148">
        <v>0.5</v>
      </c>
      <c r="I148">
        <v>0.5</v>
      </c>
      <c r="J148">
        <v>0.5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">
      <c r="B149" s="40">
        <v>40725</v>
      </c>
      <c r="C149">
        <v>3.0555000000000003</v>
      </c>
      <c r="D149">
        <v>0.157</v>
      </c>
      <c r="E149">
        <v>-0.55000000000000004</v>
      </c>
      <c r="F149">
        <v>-2.75E-2</v>
      </c>
      <c r="G149">
        <v>0.15</v>
      </c>
      <c r="H149">
        <v>0.5</v>
      </c>
      <c r="I149">
        <v>0.5</v>
      </c>
      <c r="J149">
        <v>0.55000000000000004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">
      <c r="B150" s="40">
        <v>40756</v>
      </c>
      <c r="C150">
        <v>3.0685000000000002</v>
      </c>
      <c r="D150">
        <v>0.155</v>
      </c>
      <c r="E150">
        <v>-0.55000000000000004</v>
      </c>
      <c r="F150">
        <v>-2.75E-2</v>
      </c>
      <c r="G150">
        <v>0.15</v>
      </c>
      <c r="H150">
        <v>0.6</v>
      </c>
      <c r="I150">
        <v>0.45</v>
      </c>
      <c r="J150">
        <v>0.6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">
      <c r="B151" s="40">
        <v>40787</v>
      </c>
      <c r="C151">
        <v>3.0755000000000003</v>
      </c>
      <c r="D151">
        <v>0.15200000000000002</v>
      </c>
      <c r="E151">
        <v>-0.55000000000000004</v>
      </c>
      <c r="F151">
        <v>-3.2500000000000001E-2</v>
      </c>
      <c r="G151">
        <v>0.15</v>
      </c>
      <c r="H151">
        <v>0.6</v>
      </c>
      <c r="I151">
        <v>0.5</v>
      </c>
      <c r="J151">
        <v>0.6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">
      <c r="B152" s="40">
        <v>40817</v>
      </c>
      <c r="C152">
        <v>3.1015000000000006</v>
      </c>
      <c r="D152">
        <v>0.16800000000000001</v>
      </c>
      <c r="E152">
        <v>-0.55000000000000004</v>
      </c>
      <c r="F152">
        <v>-3.2500000000000001E-2</v>
      </c>
      <c r="G152">
        <v>0.15</v>
      </c>
      <c r="H152">
        <v>0.65</v>
      </c>
      <c r="I152">
        <v>0.5</v>
      </c>
      <c r="J152">
        <v>0.65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">
      <c r="B153" s="40">
        <v>40848</v>
      </c>
      <c r="C153">
        <v>3.2365000000000004</v>
      </c>
      <c r="D153">
        <v>0.245</v>
      </c>
      <c r="E153">
        <v>-0.55000000000000004</v>
      </c>
      <c r="F153">
        <v>-0.03</v>
      </c>
      <c r="G153">
        <v>0.15</v>
      </c>
      <c r="H153">
        <v>0.95</v>
      </c>
      <c r="I153">
        <v>0.95</v>
      </c>
      <c r="J153">
        <v>0.8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">
      <c r="B154" s="40">
        <v>40878</v>
      </c>
      <c r="C154">
        <v>3.3605</v>
      </c>
      <c r="D154">
        <v>0.28499999999999998</v>
      </c>
      <c r="E154">
        <v>-0.55000000000000004</v>
      </c>
      <c r="F154">
        <v>-2.8500000000000001E-2</v>
      </c>
      <c r="G154">
        <v>0.15</v>
      </c>
      <c r="H154">
        <v>1.25</v>
      </c>
      <c r="I154">
        <v>1.35</v>
      </c>
      <c r="J154">
        <v>1.1000000000000001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">
      <c r="B155" s="40">
        <v>40909</v>
      </c>
      <c r="C155">
        <v>3.4440000000000004</v>
      </c>
      <c r="D155">
        <v>0.29499999999999998</v>
      </c>
      <c r="E155">
        <v>-0.55000000000000004</v>
      </c>
      <c r="F155">
        <v>-2.8500000000000001E-2</v>
      </c>
      <c r="G155">
        <v>0.15</v>
      </c>
      <c r="H155">
        <v>1.45</v>
      </c>
      <c r="I155">
        <v>1.35</v>
      </c>
      <c r="J155">
        <v>1.1000000000000001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">
      <c r="B156" s="40">
        <v>40940</v>
      </c>
      <c r="C156">
        <v>3.3260000000000005</v>
      </c>
      <c r="D156">
        <v>0.27</v>
      </c>
      <c r="E156">
        <v>-0.55000000000000004</v>
      </c>
      <c r="F156">
        <v>-2.8500000000000001E-2</v>
      </c>
      <c r="G156">
        <v>0.15</v>
      </c>
      <c r="H156">
        <v>1.45</v>
      </c>
      <c r="I156">
        <v>1.35</v>
      </c>
      <c r="J156">
        <v>1.1000000000000001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">
      <c r="B157" s="40">
        <v>40969</v>
      </c>
      <c r="C157">
        <v>3.2435000000000005</v>
      </c>
      <c r="D157">
        <v>0.26700000000000002</v>
      </c>
      <c r="E157">
        <v>-0.55000000000000004</v>
      </c>
      <c r="F157">
        <v>-2.8500000000000001E-2</v>
      </c>
      <c r="G157">
        <v>0.15</v>
      </c>
      <c r="H157">
        <v>1</v>
      </c>
      <c r="I157">
        <v>0.95</v>
      </c>
      <c r="J157">
        <v>0.75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">
      <c r="B158" s="40">
        <v>41000</v>
      </c>
      <c r="C158">
        <v>3.1485000000000003</v>
      </c>
      <c r="D158">
        <v>0.16500000000000001</v>
      </c>
      <c r="E158">
        <v>-0.55000000000000004</v>
      </c>
      <c r="F158">
        <v>-3.0500000000000003E-2</v>
      </c>
      <c r="G158">
        <v>0.15</v>
      </c>
      <c r="H158">
        <v>0.45</v>
      </c>
      <c r="I158">
        <v>0.5</v>
      </c>
      <c r="J158">
        <v>0.45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">
      <c r="B159" s="40">
        <v>41030</v>
      </c>
      <c r="C159">
        <v>3.1285000000000003</v>
      </c>
      <c r="D159">
        <v>0.16800000000000001</v>
      </c>
      <c r="E159">
        <v>-0.55000000000000004</v>
      </c>
      <c r="F159">
        <v>-3.0500000000000003E-2</v>
      </c>
      <c r="G159">
        <v>0.15</v>
      </c>
      <c r="H159">
        <v>0.5</v>
      </c>
      <c r="I159">
        <v>0.45</v>
      </c>
      <c r="J159">
        <v>0.5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">
      <c r="B160" s="40">
        <v>41061</v>
      </c>
      <c r="C160">
        <v>3.1365000000000003</v>
      </c>
      <c r="D160">
        <v>0.16300000000000001</v>
      </c>
      <c r="E160">
        <v>-0.55000000000000004</v>
      </c>
      <c r="F160">
        <v>-2.5500000000000002E-2</v>
      </c>
      <c r="G160">
        <v>0.15</v>
      </c>
      <c r="H160">
        <v>0.5</v>
      </c>
      <c r="I160">
        <v>0.5</v>
      </c>
      <c r="J160">
        <v>0.5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">
      <c r="B161" s="40">
        <v>41091</v>
      </c>
      <c r="C161">
        <v>3.1405000000000003</v>
      </c>
      <c r="D161">
        <v>0.15200000000000002</v>
      </c>
      <c r="E161">
        <v>-0.55000000000000004</v>
      </c>
      <c r="F161">
        <v>-2.5500000000000002E-2</v>
      </c>
      <c r="G161">
        <v>0.15</v>
      </c>
      <c r="H161">
        <v>0.5</v>
      </c>
      <c r="I161">
        <v>0.5</v>
      </c>
      <c r="J161">
        <v>0.55000000000000004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">
      <c r="B162" s="40">
        <v>41122</v>
      </c>
      <c r="C162">
        <v>3.1535000000000002</v>
      </c>
      <c r="D162">
        <v>0.15</v>
      </c>
      <c r="E162">
        <v>-0.55000000000000004</v>
      </c>
      <c r="F162">
        <v>-2.5500000000000002E-2</v>
      </c>
      <c r="G162">
        <v>0.15</v>
      </c>
      <c r="H162">
        <v>0.6</v>
      </c>
      <c r="I162">
        <v>0.45</v>
      </c>
      <c r="J162">
        <v>0.6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">
      <c r="B163" s="40">
        <v>41153</v>
      </c>
      <c r="C163">
        <v>3.1605000000000003</v>
      </c>
      <c r="D163">
        <v>0.14700000000000002</v>
      </c>
      <c r="E163">
        <v>-0.55000000000000004</v>
      </c>
      <c r="F163">
        <v>-3.0500000000000003E-2</v>
      </c>
      <c r="G163">
        <v>0.15</v>
      </c>
      <c r="H163">
        <v>0.6</v>
      </c>
      <c r="I163">
        <v>0.5</v>
      </c>
      <c r="J163">
        <v>0.6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">
      <c r="B164" s="40">
        <v>41183</v>
      </c>
      <c r="C164">
        <v>3.1865000000000006</v>
      </c>
      <c r="D164">
        <v>0.16300000000000001</v>
      </c>
      <c r="E164">
        <v>-0.55000000000000004</v>
      </c>
      <c r="F164">
        <v>-3.0500000000000003E-2</v>
      </c>
      <c r="G164">
        <v>0.15</v>
      </c>
      <c r="H164">
        <v>0.65</v>
      </c>
      <c r="I164">
        <v>0.5</v>
      </c>
      <c r="J164">
        <v>0.65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">
      <c r="B165" s="40">
        <v>41214</v>
      </c>
      <c r="C165">
        <v>3.3215000000000003</v>
      </c>
      <c r="D165">
        <v>0.24</v>
      </c>
      <c r="E165">
        <v>-0.55000000000000004</v>
      </c>
      <c r="F165">
        <v>-2.8000000000000004E-2</v>
      </c>
      <c r="G165">
        <v>0.15</v>
      </c>
      <c r="H165">
        <v>0.95</v>
      </c>
      <c r="I165">
        <v>0.95</v>
      </c>
      <c r="J165">
        <v>0.8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">
      <c r="B166" s="40">
        <v>41244</v>
      </c>
      <c r="C166">
        <v>3.4455</v>
      </c>
      <c r="D166">
        <v>0.28000000000000003</v>
      </c>
      <c r="E166">
        <v>-0.55000000000000004</v>
      </c>
      <c r="F166">
        <v>-2.6499999999999999E-2</v>
      </c>
      <c r="G166">
        <v>0.15</v>
      </c>
      <c r="H166">
        <v>1.25</v>
      </c>
      <c r="I166">
        <v>1.35</v>
      </c>
      <c r="J166">
        <v>1.1000000000000001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">
      <c r="B167" s="40">
        <v>41275</v>
      </c>
      <c r="C167">
        <v>3.5340000000000003</v>
      </c>
      <c r="D167">
        <v>0.28999999999999998</v>
      </c>
      <c r="E167">
        <v>-0.55000000000000004</v>
      </c>
      <c r="F167">
        <v>-2.6499999999999999E-2</v>
      </c>
      <c r="G167">
        <v>0.15</v>
      </c>
      <c r="H167">
        <v>1.45</v>
      </c>
      <c r="I167">
        <v>1.35</v>
      </c>
      <c r="J167">
        <v>1.1000000000000001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">
      <c r="B168" s="40">
        <v>41306</v>
      </c>
      <c r="C168">
        <v>3.4160000000000004</v>
      </c>
      <c r="D168">
        <v>0.26500000000000001</v>
      </c>
      <c r="E168">
        <v>-0.55000000000000004</v>
      </c>
      <c r="F168">
        <v>-2.6499999999999999E-2</v>
      </c>
      <c r="G168">
        <v>0.15</v>
      </c>
      <c r="H168">
        <v>1.45</v>
      </c>
      <c r="I168">
        <v>1.35</v>
      </c>
      <c r="J168">
        <v>1.1000000000000001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">
      <c r="B169" s="40">
        <v>41334</v>
      </c>
      <c r="C169">
        <v>3.3335000000000004</v>
      </c>
      <c r="D169">
        <v>0.26200000000000001</v>
      </c>
      <c r="E169">
        <v>-0.55000000000000004</v>
      </c>
      <c r="F169">
        <v>-2.6499999999999999E-2</v>
      </c>
      <c r="G169">
        <v>0.15</v>
      </c>
      <c r="H169">
        <v>1</v>
      </c>
      <c r="I169">
        <v>0.95</v>
      </c>
      <c r="J169">
        <v>0.75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">
      <c r="B170" s="40">
        <v>41365</v>
      </c>
      <c r="C170">
        <v>3.2385000000000002</v>
      </c>
      <c r="D170">
        <v>0.16</v>
      </c>
      <c r="E170">
        <v>-0.55000000000000004</v>
      </c>
      <c r="F170">
        <v>-2.8500000000000001E-2</v>
      </c>
      <c r="G170">
        <v>0.15</v>
      </c>
      <c r="H170">
        <v>0.45</v>
      </c>
      <c r="I170">
        <v>0.5</v>
      </c>
      <c r="J170">
        <v>0.45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">
      <c r="B171" s="40">
        <v>41395</v>
      </c>
      <c r="C171">
        <v>3.2185000000000001</v>
      </c>
      <c r="D171">
        <v>0.16300000000000001</v>
      </c>
      <c r="E171">
        <v>-0.55000000000000004</v>
      </c>
      <c r="F171">
        <v>-2.8500000000000001E-2</v>
      </c>
      <c r="G171">
        <v>0.15</v>
      </c>
      <c r="H171">
        <v>0.5</v>
      </c>
      <c r="I171">
        <v>0.45</v>
      </c>
      <c r="J171">
        <v>0.5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">
      <c r="B172" s="40">
        <v>41426</v>
      </c>
      <c r="C172">
        <v>3.2265000000000006</v>
      </c>
      <c r="D172">
        <v>0.158</v>
      </c>
      <c r="E172">
        <v>-0.55000000000000004</v>
      </c>
      <c r="F172">
        <v>-2.35E-2</v>
      </c>
      <c r="G172">
        <v>0.15</v>
      </c>
      <c r="H172">
        <v>0.5</v>
      </c>
      <c r="I172">
        <v>0.5</v>
      </c>
      <c r="J172">
        <v>0.5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">
      <c r="B173" s="40">
        <v>41456</v>
      </c>
      <c r="C173">
        <v>3.2305000000000001</v>
      </c>
      <c r="D173">
        <v>0.14700000000000002</v>
      </c>
      <c r="E173">
        <v>-0.55000000000000004</v>
      </c>
      <c r="F173">
        <v>-2.35E-2</v>
      </c>
      <c r="G173">
        <v>0.15</v>
      </c>
      <c r="H173">
        <v>0.5</v>
      </c>
      <c r="I173">
        <v>0.5</v>
      </c>
      <c r="J173">
        <v>0.55000000000000004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">
      <c r="B174" s="40">
        <v>41487</v>
      </c>
      <c r="C174">
        <v>3.2435000000000005</v>
      </c>
      <c r="D174">
        <v>0.14499999999999999</v>
      </c>
      <c r="E174">
        <v>-0.55000000000000004</v>
      </c>
      <c r="F174">
        <v>-2.35E-2</v>
      </c>
      <c r="G174">
        <v>0.15</v>
      </c>
      <c r="H174">
        <v>0.6</v>
      </c>
      <c r="I174">
        <v>0.45</v>
      </c>
      <c r="J174">
        <v>0.6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">
      <c r="B175" s="40">
        <v>41518</v>
      </c>
      <c r="C175">
        <v>3.2505000000000002</v>
      </c>
      <c r="D175">
        <v>0.14200000000000002</v>
      </c>
      <c r="E175">
        <v>-0.55000000000000004</v>
      </c>
      <c r="F175">
        <v>-2.8500000000000001E-2</v>
      </c>
      <c r="G175">
        <v>0.15</v>
      </c>
      <c r="H175">
        <v>0.6</v>
      </c>
      <c r="I175">
        <v>0.5</v>
      </c>
      <c r="J175">
        <v>0.6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">
      <c r="B176" s="40">
        <v>41548</v>
      </c>
      <c r="C176">
        <v>3.2765000000000004</v>
      </c>
      <c r="D176">
        <v>0.158</v>
      </c>
      <c r="E176">
        <v>-0.55000000000000004</v>
      </c>
      <c r="F176">
        <v>-2.8500000000000001E-2</v>
      </c>
      <c r="G176">
        <v>0.15</v>
      </c>
      <c r="H176">
        <v>0.65</v>
      </c>
      <c r="I176">
        <v>0.5</v>
      </c>
      <c r="J176">
        <v>0.65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">
      <c r="B177" s="40">
        <v>41579</v>
      </c>
      <c r="C177">
        <v>3.4115000000000002</v>
      </c>
      <c r="D177">
        <v>0.23499999999999999</v>
      </c>
      <c r="E177">
        <v>-0.55000000000000004</v>
      </c>
      <c r="F177">
        <v>-2.6000000000000002E-2</v>
      </c>
      <c r="G177">
        <v>0.15</v>
      </c>
      <c r="H177">
        <v>0.95</v>
      </c>
      <c r="I177">
        <v>0.95</v>
      </c>
      <c r="J177">
        <v>0.8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">
      <c r="B178" s="40">
        <v>41609</v>
      </c>
      <c r="C178">
        <v>3.5355000000000003</v>
      </c>
      <c r="D178">
        <v>0.27500000000000002</v>
      </c>
      <c r="E178">
        <v>-0.55000000000000004</v>
      </c>
      <c r="F178">
        <v>-2.4500000000000001E-2</v>
      </c>
      <c r="G178">
        <v>0.15</v>
      </c>
      <c r="H178">
        <v>1.25</v>
      </c>
      <c r="I178">
        <v>1.35</v>
      </c>
      <c r="J178">
        <v>1.1000000000000001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">
      <c r="B179" s="40">
        <v>41640</v>
      </c>
      <c r="C179">
        <v>3.6290000000000004</v>
      </c>
      <c r="D179">
        <v>0.28499999999999998</v>
      </c>
      <c r="E179">
        <v>-0.55000000000000004</v>
      </c>
      <c r="F179">
        <v>-2.4500000000000001E-2</v>
      </c>
      <c r="G179">
        <v>0.15</v>
      </c>
      <c r="H179">
        <v>1.45</v>
      </c>
      <c r="I179">
        <v>1.35</v>
      </c>
      <c r="J179">
        <v>1.1000000000000001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">
      <c r="B180" s="40">
        <v>41671</v>
      </c>
      <c r="C180">
        <v>3.5110000000000001</v>
      </c>
      <c r="D180">
        <v>0.26</v>
      </c>
      <c r="E180">
        <v>-0.55000000000000004</v>
      </c>
      <c r="F180">
        <v>-2.4500000000000001E-2</v>
      </c>
      <c r="G180">
        <v>0.15</v>
      </c>
      <c r="H180">
        <v>1.45</v>
      </c>
      <c r="I180">
        <v>1.35</v>
      </c>
      <c r="J180">
        <v>1.1000000000000001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">
      <c r="B181" s="40">
        <v>41699</v>
      </c>
      <c r="C181">
        <v>3.4285000000000001</v>
      </c>
      <c r="D181">
        <v>0.25700000000000001</v>
      </c>
      <c r="E181">
        <v>-0.55000000000000004</v>
      </c>
      <c r="F181">
        <v>-2.4500000000000001E-2</v>
      </c>
      <c r="G181">
        <v>0.15</v>
      </c>
      <c r="H181">
        <v>1</v>
      </c>
      <c r="I181">
        <v>0.95</v>
      </c>
      <c r="J181">
        <v>0.75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">
      <c r="B182" s="40">
        <v>41730</v>
      </c>
      <c r="C182">
        <v>3.3335000000000004</v>
      </c>
      <c r="D182">
        <v>0.155</v>
      </c>
      <c r="E182">
        <v>-0.55000000000000004</v>
      </c>
      <c r="F182">
        <v>-2.6499999999999999E-2</v>
      </c>
      <c r="G182">
        <v>0.15</v>
      </c>
      <c r="H182">
        <v>0.45</v>
      </c>
      <c r="I182">
        <v>0.5</v>
      </c>
      <c r="J182">
        <v>0.45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">
      <c r="B183" s="40">
        <v>41760</v>
      </c>
      <c r="C183">
        <v>3.3135000000000003</v>
      </c>
      <c r="D183">
        <v>0.158</v>
      </c>
      <c r="E183">
        <v>-0.55000000000000004</v>
      </c>
      <c r="F183">
        <v>-2.6499999999999999E-2</v>
      </c>
      <c r="G183">
        <v>0.15</v>
      </c>
      <c r="H183">
        <v>0.5</v>
      </c>
      <c r="I183">
        <v>0.45</v>
      </c>
      <c r="J183">
        <v>0.5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">
      <c r="B184" s="40">
        <v>41791</v>
      </c>
      <c r="C184">
        <v>3.3215000000000003</v>
      </c>
      <c r="D184">
        <v>0.153</v>
      </c>
      <c r="E184">
        <v>-0.55000000000000004</v>
      </c>
      <c r="F184">
        <v>-2.1499999999999998E-2</v>
      </c>
      <c r="G184">
        <v>0.15</v>
      </c>
      <c r="H184">
        <v>0.5</v>
      </c>
      <c r="I184">
        <v>0.5</v>
      </c>
      <c r="J184">
        <v>0.5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">
      <c r="B185" s="40">
        <v>41821</v>
      </c>
      <c r="C185">
        <v>3.3255000000000003</v>
      </c>
      <c r="D185">
        <v>0.14200000000000002</v>
      </c>
      <c r="E185">
        <v>-0.55000000000000004</v>
      </c>
      <c r="F185">
        <v>-2.1499999999999998E-2</v>
      </c>
      <c r="G185">
        <v>0.15</v>
      </c>
      <c r="H185">
        <v>0.5</v>
      </c>
      <c r="I185">
        <v>0.5</v>
      </c>
      <c r="J185">
        <v>0.55000000000000004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">
      <c r="B186" s="40">
        <v>41852</v>
      </c>
      <c r="C186">
        <v>3.3385000000000002</v>
      </c>
      <c r="D186">
        <v>0.14000000000000001</v>
      </c>
      <c r="E186">
        <v>-0.55000000000000004</v>
      </c>
      <c r="F186">
        <v>-2.1499999999999998E-2</v>
      </c>
      <c r="G186">
        <v>0.15</v>
      </c>
      <c r="H186">
        <v>0.6</v>
      </c>
      <c r="I186">
        <v>0.45</v>
      </c>
      <c r="J186">
        <v>0.6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">
      <c r="B187" s="40">
        <v>41883</v>
      </c>
      <c r="C187">
        <v>3.3455000000000004</v>
      </c>
      <c r="D187">
        <v>0.13700000000000001</v>
      </c>
      <c r="E187">
        <v>-0.55000000000000004</v>
      </c>
      <c r="F187">
        <v>-2.6499999999999999E-2</v>
      </c>
      <c r="G187">
        <v>0.15</v>
      </c>
      <c r="H187">
        <v>0.6</v>
      </c>
      <c r="I187">
        <v>0.5</v>
      </c>
      <c r="J187">
        <v>0.6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">
      <c r="B188" s="40">
        <v>41913</v>
      </c>
      <c r="C188">
        <v>3.3715000000000006</v>
      </c>
      <c r="D188">
        <v>0.153</v>
      </c>
      <c r="E188">
        <v>-0.55000000000000004</v>
      </c>
      <c r="F188">
        <v>-2.6499999999999999E-2</v>
      </c>
      <c r="G188">
        <v>0.15</v>
      </c>
      <c r="H188">
        <v>0.65</v>
      </c>
      <c r="I188">
        <v>0.5</v>
      </c>
      <c r="J188">
        <v>0.65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">
      <c r="B189" s="40">
        <v>41944</v>
      </c>
      <c r="C189">
        <v>3.5065000000000004</v>
      </c>
      <c r="D189">
        <v>0.23</v>
      </c>
      <c r="E189">
        <v>-0.55000000000000004</v>
      </c>
      <c r="F189">
        <v>-2.4E-2</v>
      </c>
      <c r="G189">
        <v>0.15</v>
      </c>
      <c r="H189">
        <v>0.95</v>
      </c>
      <c r="I189">
        <v>0.95</v>
      </c>
      <c r="J189">
        <v>0.8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">
      <c r="B190" s="40">
        <v>41974</v>
      </c>
      <c r="C190">
        <v>3.6305000000000001</v>
      </c>
      <c r="D190">
        <v>0.27</v>
      </c>
      <c r="E190">
        <v>-0.55000000000000004</v>
      </c>
      <c r="F190">
        <v>-2.2499999999999999E-2</v>
      </c>
      <c r="G190">
        <v>0.15</v>
      </c>
      <c r="H190">
        <v>1.25</v>
      </c>
      <c r="I190">
        <v>1.35</v>
      </c>
      <c r="J190">
        <v>1.1000000000000001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">
      <c r="B191" s="40">
        <v>42005</v>
      </c>
      <c r="C191">
        <v>3.7290000000000005</v>
      </c>
      <c r="D191">
        <v>0.28000000000000003</v>
      </c>
      <c r="F191">
        <v>-2.2499999999999999E-2</v>
      </c>
      <c r="G191">
        <v>0.15</v>
      </c>
      <c r="H191">
        <v>1.45</v>
      </c>
      <c r="I191">
        <v>1.35</v>
      </c>
      <c r="J191">
        <v>1.1000000000000001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">
      <c r="B192" s="40">
        <v>42036</v>
      </c>
      <c r="C192">
        <v>3.6110000000000002</v>
      </c>
      <c r="D192">
        <v>0.255</v>
      </c>
      <c r="F192">
        <v>-2.2499999999999999E-2</v>
      </c>
      <c r="G192">
        <v>0.15</v>
      </c>
      <c r="H192">
        <v>1.45</v>
      </c>
      <c r="I192">
        <v>1.35</v>
      </c>
      <c r="J192">
        <v>1.1000000000000001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">
      <c r="B193" s="40">
        <v>42064</v>
      </c>
      <c r="C193">
        <v>3.5285000000000002</v>
      </c>
      <c r="D193">
        <v>0.252</v>
      </c>
      <c r="F193">
        <v>-2.2499999999999999E-2</v>
      </c>
      <c r="G193">
        <v>0.15</v>
      </c>
      <c r="H193">
        <v>1</v>
      </c>
      <c r="I193">
        <v>0.95</v>
      </c>
      <c r="J193">
        <v>0.75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">
      <c r="B194" s="40">
        <v>42095</v>
      </c>
      <c r="C194">
        <v>3.4335000000000004</v>
      </c>
      <c r="D194">
        <v>0.15</v>
      </c>
      <c r="F194">
        <v>-2.4500000000000001E-2</v>
      </c>
      <c r="G194">
        <v>0.15</v>
      </c>
      <c r="H194">
        <v>0.45</v>
      </c>
      <c r="I194">
        <v>0.5</v>
      </c>
      <c r="J194">
        <v>0.45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">
      <c r="B195" s="40">
        <v>42125</v>
      </c>
      <c r="C195">
        <v>3.4135000000000004</v>
      </c>
      <c r="D195">
        <v>0.153</v>
      </c>
      <c r="F195">
        <v>-2.4500000000000001E-2</v>
      </c>
      <c r="G195">
        <v>0.15</v>
      </c>
      <c r="H195">
        <v>0.5</v>
      </c>
      <c r="I195">
        <v>0.45</v>
      </c>
      <c r="J195">
        <v>0.5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">
      <c r="B196" s="40">
        <v>42156</v>
      </c>
      <c r="C196">
        <v>3.4215000000000004</v>
      </c>
      <c r="D196">
        <v>0.14800000000000002</v>
      </c>
      <c r="F196">
        <v>-1.95E-2</v>
      </c>
      <c r="G196">
        <v>0.15</v>
      </c>
      <c r="H196">
        <v>0.5</v>
      </c>
      <c r="I196">
        <v>0.5</v>
      </c>
      <c r="J196">
        <v>0.5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">
      <c r="B197" s="40">
        <v>42186</v>
      </c>
      <c r="C197">
        <v>3.4255</v>
      </c>
      <c r="D197">
        <v>0.13700000000000001</v>
      </c>
      <c r="F197">
        <v>-1.95E-2</v>
      </c>
      <c r="G197">
        <v>0.15</v>
      </c>
      <c r="H197">
        <v>0.5</v>
      </c>
      <c r="I197">
        <v>0.5</v>
      </c>
      <c r="J197">
        <v>0.55000000000000004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">
      <c r="B198" s="40">
        <v>42217</v>
      </c>
      <c r="C198">
        <v>3.4385000000000003</v>
      </c>
      <c r="D198">
        <v>0.13500000000000001</v>
      </c>
      <c r="F198">
        <v>-1.95E-2</v>
      </c>
      <c r="G198">
        <v>0.15</v>
      </c>
      <c r="H198">
        <v>0.6</v>
      </c>
      <c r="I198">
        <v>0.45</v>
      </c>
      <c r="J198">
        <v>0.6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">
      <c r="B199" s="40">
        <v>42248</v>
      </c>
      <c r="C199">
        <v>3.4455</v>
      </c>
      <c r="D199">
        <v>0.13200000000000001</v>
      </c>
      <c r="F199">
        <v>-2.4500000000000001E-2</v>
      </c>
      <c r="G199">
        <v>0.15</v>
      </c>
      <c r="H199">
        <v>0.6</v>
      </c>
      <c r="I199">
        <v>0.5</v>
      </c>
      <c r="J199">
        <v>0.6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">
      <c r="B200" s="40">
        <v>42278</v>
      </c>
      <c r="C200">
        <v>3.4715000000000003</v>
      </c>
      <c r="D200">
        <v>0.14800000000000002</v>
      </c>
      <c r="F200">
        <v>-2.4500000000000001E-2</v>
      </c>
      <c r="G200">
        <v>0.15</v>
      </c>
      <c r="H200">
        <v>0.65</v>
      </c>
      <c r="I200">
        <v>0.5</v>
      </c>
      <c r="J200">
        <v>0.65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">
      <c r="B201" s="40">
        <v>42309</v>
      </c>
      <c r="C201">
        <v>3.6065000000000005</v>
      </c>
      <c r="D201">
        <v>0.22500000000000001</v>
      </c>
      <c r="F201">
        <v>-2.2000000000000002E-2</v>
      </c>
      <c r="G201">
        <v>0.15</v>
      </c>
      <c r="H201">
        <v>0.95</v>
      </c>
      <c r="I201">
        <v>0.95</v>
      </c>
      <c r="J201">
        <v>0.8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">
      <c r="B202" s="40">
        <v>42339</v>
      </c>
      <c r="C202">
        <v>3.7305000000000001</v>
      </c>
      <c r="D202">
        <v>0.26500000000000001</v>
      </c>
      <c r="F202">
        <v>-2.0499999999999997E-2</v>
      </c>
      <c r="G202">
        <v>0.15</v>
      </c>
      <c r="H202">
        <v>1.25</v>
      </c>
      <c r="I202">
        <v>1.35</v>
      </c>
      <c r="J202">
        <v>1.1000000000000001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">
      <c r="B203" s="40">
        <v>42370</v>
      </c>
      <c r="C203">
        <v>3.8340000000000005</v>
      </c>
      <c r="D203">
        <v>0.27500000000000002</v>
      </c>
      <c r="F203">
        <v>-2.0499999999999997E-2</v>
      </c>
      <c r="G203">
        <v>0.15</v>
      </c>
      <c r="H203">
        <v>1.45</v>
      </c>
      <c r="I203">
        <v>1.35</v>
      </c>
      <c r="J203">
        <v>1.1000000000000001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">
      <c r="B204" s="40">
        <v>42401</v>
      </c>
      <c r="C204">
        <v>3.7160000000000002</v>
      </c>
      <c r="D204">
        <v>0.25</v>
      </c>
      <c r="F204">
        <v>-2.0499999999999997E-2</v>
      </c>
      <c r="G204">
        <v>0.15</v>
      </c>
      <c r="H204">
        <v>1.45</v>
      </c>
      <c r="I204">
        <v>1.35</v>
      </c>
      <c r="J204">
        <v>1.1000000000000001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">
      <c r="B205" s="40">
        <v>42430</v>
      </c>
      <c r="C205">
        <v>3.6335000000000002</v>
      </c>
      <c r="D205">
        <v>0.247</v>
      </c>
      <c r="F205">
        <v>-2.0499999999999997E-2</v>
      </c>
      <c r="G205">
        <v>0.15</v>
      </c>
      <c r="H205">
        <v>1</v>
      </c>
      <c r="I205">
        <v>0.95</v>
      </c>
      <c r="J205">
        <v>0.75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">
      <c r="B206" s="40">
        <v>42461</v>
      </c>
      <c r="C206">
        <v>3.5385000000000004</v>
      </c>
      <c r="D206">
        <v>0.14499999999999999</v>
      </c>
      <c r="F206">
        <v>-2.2499999999999999E-2</v>
      </c>
      <c r="G206">
        <v>0.15</v>
      </c>
      <c r="H206">
        <v>0.45</v>
      </c>
      <c r="I206">
        <v>0.5</v>
      </c>
      <c r="J206">
        <v>0.45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">
      <c r="B207" s="40">
        <v>42491</v>
      </c>
      <c r="C207">
        <v>3.5185000000000004</v>
      </c>
      <c r="D207">
        <v>0</v>
      </c>
      <c r="F207">
        <v>-2.2499999999999999E-2</v>
      </c>
      <c r="G207">
        <v>0.15</v>
      </c>
      <c r="H207">
        <v>0.5</v>
      </c>
      <c r="I207">
        <v>0.45</v>
      </c>
      <c r="J207">
        <v>0.5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">
      <c r="B208" s="40">
        <v>42522</v>
      </c>
      <c r="C208">
        <v>3.5265000000000004</v>
      </c>
      <c r="D208">
        <v>0</v>
      </c>
      <c r="F208">
        <v>-1.7500000000000002E-2</v>
      </c>
      <c r="G208">
        <v>0.15</v>
      </c>
      <c r="H208">
        <v>0.5</v>
      </c>
      <c r="I208">
        <v>0.5</v>
      </c>
      <c r="J208">
        <v>0.5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">
      <c r="B209" s="40">
        <v>42552</v>
      </c>
      <c r="C209">
        <v>3.5305</v>
      </c>
      <c r="D209">
        <v>0</v>
      </c>
      <c r="F209">
        <v>-1.7500000000000002E-2</v>
      </c>
      <c r="G209">
        <v>0.15</v>
      </c>
      <c r="H209">
        <v>0.5</v>
      </c>
      <c r="I209">
        <v>0.5</v>
      </c>
      <c r="J209">
        <v>0.55000000000000004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">
      <c r="B210" s="40">
        <v>42583</v>
      </c>
      <c r="C210">
        <v>3.5435000000000003</v>
      </c>
      <c r="D210">
        <v>0</v>
      </c>
      <c r="F210">
        <v>-1.7500000000000002E-2</v>
      </c>
      <c r="G210">
        <v>0.15</v>
      </c>
      <c r="H210">
        <v>0.6</v>
      </c>
      <c r="I210">
        <v>0.45</v>
      </c>
      <c r="J210">
        <v>0.6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">
      <c r="B211" s="40">
        <v>42614</v>
      </c>
      <c r="C211">
        <v>3.5505</v>
      </c>
      <c r="D211">
        <v>0</v>
      </c>
      <c r="F211">
        <v>-2.2499999999999999E-2</v>
      </c>
      <c r="G211">
        <v>0.15</v>
      </c>
      <c r="H211">
        <v>0.6</v>
      </c>
      <c r="I211">
        <v>0.5</v>
      </c>
      <c r="J211">
        <v>0.6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">
      <c r="B212" s="40">
        <v>42644</v>
      </c>
      <c r="C212">
        <v>3.5765000000000002</v>
      </c>
      <c r="D212">
        <v>0</v>
      </c>
      <c r="F212">
        <v>-2.2499999999999999E-2</v>
      </c>
      <c r="G212">
        <v>0.15</v>
      </c>
      <c r="H212">
        <v>0.65</v>
      </c>
      <c r="I212">
        <v>0.5</v>
      </c>
      <c r="J212">
        <v>0.65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">
      <c r="B213" s="40">
        <v>42675</v>
      </c>
      <c r="C213">
        <v>3.7115000000000005</v>
      </c>
      <c r="D213">
        <v>0</v>
      </c>
      <c r="F213">
        <v>-0.02</v>
      </c>
      <c r="G213">
        <v>0.15</v>
      </c>
      <c r="H213">
        <v>0.95</v>
      </c>
      <c r="I213">
        <v>0.95</v>
      </c>
      <c r="J213">
        <v>0.8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">
      <c r="B214" s="40">
        <v>42705</v>
      </c>
      <c r="C214">
        <v>3.8355000000000001</v>
      </c>
      <c r="D214">
        <v>0</v>
      </c>
      <c r="F214">
        <v>-1.8500000000000003E-2</v>
      </c>
      <c r="G214">
        <v>0.15</v>
      </c>
      <c r="H214">
        <v>1.25</v>
      </c>
      <c r="I214">
        <v>1.35</v>
      </c>
      <c r="J214">
        <v>1.1000000000000001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">
      <c r="B215" s="40">
        <v>42736</v>
      </c>
      <c r="C215">
        <v>3.9440000000000004</v>
      </c>
      <c r="D215">
        <v>0</v>
      </c>
      <c r="F215">
        <v>-1.8500000000000003E-2</v>
      </c>
      <c r="G215">
        <v>0.15</v>
      </c>
      <c r="H215">
        <v>1.45</v>
      </c>
      <c r="I215">
        <v>1.35</v>
      </c>
      <c r="J215">
        <v>1.1000000000000001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">
      <c r="B216" s="40">
        <v>42767</v>
      </c>
      <c r="C216">
        <v>3.8260000000000005</v>
      </c>
      <c r="D216">
        <v>0</v>
      </c>
      <c r="F216">
        <v>-1.8500000000000003E-2</v>
      </c>
      <c r="G216">
        <v>0.15</v>
      </c>
      <c r="H216">
        <v>1.45</v>
      </c>
      <c r="I216">
        <v>1.35</v>
      </c>
      <c r="J216">
        <v>1.1000000000000001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">
      <c r="B217" s="40">
        <v>42795</v>
      </c>
      <c r="C217">
        <v>3.7435000000000005</v>
      </c>
      <c r="D217">
        <v>0</v>
      </c>
      <c r="F217">
        <v>0</v>
      </c>
      <c r="G217">
        <v>0.15</v>
      </c>
      <c r="H217">
        <v>1</v>
      </c>
      <c r="I217">
        <v>0.95</v>
      </c>
      <c r="J217">
        <v>0.75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">
      <c r="B218" s="40">
        <v>42826</v>
      </c>
      <c r="C218">
        <v>3.6485000000000003</v>
      </c>
      <c r="D218">
        <v>0</v>
      </c>
      <c r="F218">
        <v>0</v>
      </c>
      <c r="G218">
        <v>0.15</v>
      </c>
      <c r="H218">
        <v>0.45</v>
      </c>
      <c r="I218">
        <v>0.5</v>
      </c>
      <c r="J218">
        <v>0.45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">
      <c r="B219" s="40">
        <v>42856</v>
      </c>
      <c r="C219">
        <v>3.6285000000000003</v>
      </c>
      <c r="D219">
        <v>0</v>
      </c>
      <c r="F219">
        <v>0</v>
      </c>
      <c r="G219">
        <v>0.15</v>
      </c>
      <c r="H219">
        <v>0.5</v>
      </c>
      <c r="I219">
        <v>0.45</v>
      </c>
      <c r="J219">
        <v>0.5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">
      <c r="B220" s="40">
        <v>42887</v>
      </c>
      <c r="C220">
        <v>3.6365000000000003</v>
      </c>
      <c r="D220">
        <v>0</v>
      </c>
      <c r="F220">
        <v>0</v>
      </c>
      <c r="G220">
        <v>0.15</v>
      </c>
      <c r="H220">
        <v>0.5</v>
      </c>
      <c r="I220">
        <v>0.5</v>
      </c>
      <c r="J220">
        <v>0.5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">
      <c r="B221" s="40">
        <v>42917</v>
      </c>
      <c r="C221">
        <v>3.6405000000000003</v>
      </c>
      <c r="D221">
        <v>0</v>
      </c>
      <c r="F221">
        <v>0</v>
      </c>
      <c r="G221">
        <v>0.15</v>
      </c>
      <c r="H221">
        <v>0.5</v>
      </c>
      <c r="I221">
        <v>0.5</v>
      </c>
      <c r="J221">
        <v>0.55000000000000004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">
      <c r="B222" s="40">
        <v>42948</v>
      </c>
      <c r="C222">
        <v>3.6535000000000002</v>
      </c>
      <c r="D222">
        <v>0</v>
      </c>
      <c r="F222">
        <v>0</v>
      </c>
      <c r="G222">
        <v>0.15</v>
      </c>
      <c r="H222">
        <v>0.6</v>
      </c>
      <c r="I222">
        <v>0.45</v>
      </c>
      <c r="J222">
        <v>0.6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">
      <c r="B223" s="40">
        <v>42979</v>
      </c>
      <c r="C223">
        <v>3.6605000000000003</v>
      </c>
      <c r="D223">
        <v>0</v>
      </c>
      <c r="F223">
        <v>0</v>
      </c>
      <c r="G223">
        <v>0.15</v>
      </c>
      <c r="H223">
        <v>0.6</v>
      </c>
      <c r="I223">
        <v>0.5</v>
      </c>
      <c r="J223">
        <v>0.6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">
      <c r="B224" s="40">
        <v>43009</v>
      </c>
      <c r="C224">
        <v>3.6865000000000006</v>
      </c>
      <c r="D224">
        <v>0</v>
      </c>
      <c r="F224">
        <v>0</v>
      </c>
      <c r="G224">
        <v>0.15</v>
      </c>
      <c r="H224">
        <v>0.65</v>
      </c>
      <c r="I224">
        <v>0.5</v>
      </c>
      <c r="J224">
        <v>0.65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">
      <c r="B225" s="40">
        <v>43040</v>
      </c>
      <c r="C225">
        <v>3.8215000000000003</v>
      </c>
      <c r="D225">
        <v>0</v>
      </c>
      <c r="F225">
        <v>0</v>
      </c>
      <c r="G225">
        <v>0.15</v>
      </c>
      <c r="H225">
        <v>0.95</v>
      </c>
      <c r="I225">
        <v>0.95</v>
      </c>
      <c r="J225">
        <v>0.8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">
      <c r="B226" s="40">
        <v>43070</v>
      </c>
      <c r="C226">
        <v>3.9455</v>
      </c>
      <c r="D226">
        <v>0</v>
      </c>
      <c r="F226">
        <v>0</v>
      </c>
      <c r="G226">
        <v>0.15</v>
      </c>
      <c r="H226">
        <v>1.25</v>
      </c>
      <c r="I226">
        <v>1.35</v>
      </c>
      <c r="J226">
        <v>1.1000000000000001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">
      <c r="B227" s="40">
        <v>43101</v>
      </c>
      <c r="C227">
        <v>4.0590000000000002</v>
      </c>
      <c r="D227">
        <v>0</v>
      </c>
      <c r="F227">
        <v>0</v>
      </c>
      <c r="H227">
        <v>1.45</v>
      </c>
      <c r="I227">
        <v>1.35</v>
      </c>
      <c r="J227">
        <v>1.1000000000000001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">
      <c r="B228" s="40">
        <v>43132</v>
      </c>
      <c r="C228">
        <v>3.9410000000000003</v>
      </c>
      <c r="D228">
        <v>0</v>
      </c>
      <c r="F228">
        <v>0</v>
      </c>
      <c r="H228">
        <v>1.45</v>
      </c>
      <c r="I228">
        <v>1.35</v>
      </c>
      <c r="J228">
        <v>1.1000000000000001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">
      <c r="B229" s="40">
        <v>43160</v>
      </c>
      <c r="C229">
        <v>3.8585000000000003</v>
      </c>
      <c r="D229">
        <v>0</v>
      </c>
      <c r="F229">
        <v>0</v>
      </c>
      <c r="H229">
        <v>1</v>
      </c>
      <c r="I229">
        <v>0.95</v>
      </c>
      <c r="J229">
        <v>0.75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">
      <c r="B230" s="40">
        <v>43191</v>
      </c>
      <c r="C230">
        <v>3.7635000000000005</v>
      </c>
      <c r="D230">
        <v>0</v>
      </c>
      <c r="F230">
        <v>0</v>
      </c>
      <c r="H230">
        <v>0.45</v>
      </c>
      <c r="I230">
        <v>0.5</v>
      </c>
      <c r="J230">
        <v>0.45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">
      <c r="B231" s="40">
        <v>43221</v>
      </c>
      <c r="C231">
        <v>3.7435000000000005</v>
      </c>
      <c r="D231">
        <v>0</v>
      </c>
      <c r="F231">
        <v>0</v>
      </c>
      <c r="H231">
        <v>0.5</v>
      </c>
      <c r="I231">
        <v>0.45</v>
      </c>
      <c r="J231">
        <v>0.5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">
      <c r="B232" s="40">
        <v>43252</v>
      </c>
      <c r="C232">
        <v>3.7515000000000005</v>
      </c>
      <c r="D232">
        <v>0</v>
      </c>
      <c r="F232">
        <v>0</v>
      </c>
      <c r="H232">
        <v>0.5</v>
      </c>
      <c r="I232">
        <v>0.5</v>
      </c>
      <c r="J232">
        <v>0.5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">
      <c r="B233" s="40">
        <v>43282</v>
      </c>
      <c r="C233">
        <v>3.7555000000000001</v>
      </c>
      <c r="D233">
        <v>0</v>
      </c>
      <c r="F233">
        <v>0</v>
      </c>
      <c r="H233">
        <v>0.5</v>
      </c>
      <c r="I233">
        <v>0.5</v>
      </c>
      <c r="J233">
        <v>0.55000000000000004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">
      <c r="B234" s="40">
        <v>43313</v>
      </c>
      <c r="C234">
        <v>3.7685000000000004</v>
      </c>
      <c r="D234">
        <v>0</v>
      </c>
      <c r="F234">
        <v>0</v>
      </c>
      <c r="H234">
        <v>0.6</v>
      </c>
      <c r="I234">
        <v>0.45</v>
      </c>
      <c r="J234">
        <v>0.6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">
      <c r="B235" s="40">
        <v>43344</v>
      </c>
      <c r="C235">
        <v>3.7755000000000001</v>
      </c>
      <c r="D235">
        <v>0</v>
      </c>
      <c r="F235">
        <v>0</v>
      </c>
      <c r="H235">
        <v>0.6</v>
      </c>
      <c r="I235">
        <v>0.5</v>
      </c>
      <c r="J235">
        <v>0.6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">
      <c r="B236" s="40">
        <v>43374</v>
      </c>
      <c r="C236">
        <v>3.8015000000000003</v>
      </c>
      <c r="D236">
        <v>0</v>
      </c>
      <c r="F236">
        <v>0</v>
      </c>
      <c r="H236">
        <v>0.65</v>
      </c>
      <c r="I236">
        <v>0.5</v>
      </c>
      <c r="J236">
        <v>0.65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">
      <c r="B237" s="40">
        <v>43405</v>
      </c>
      <c r="C237">
        <v>3.9365000000000006</v>
      </c>
      <c r="D237">
        <v>0</v>
      </c>
      <c r="F237">
        <v>0</v>
      </c>
      <c r="H237">
        <v>0.95</v>
      </c>
      <c r="I237">
        <v>0.95</v>
      </c>
      <c r="J237">
        <v>0.8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">
      <c r="B238" s="40">
        <v>43435</v>
      </c>
      <c r="C238">
        <v>4.0605000000000002</v>
      </c>
      <c r="D238">
        <v>0</v>
      </c>
      <c r="F238">
        <v>0</v>
      </c>
      <c r="H238">
        <v>1.25</v>
      </c>
      <c r="I238">
        <v>1.35</v>
      </c>
      <c r="J238">
        <v>1.1000000000000001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">
      <c r="B239" s="40">
        <v>43466</v>
      </c>
      <c r="C239">
        <v>4.1790000000000003</v>
      </c>
      <c r="D239">
        <v>0</v>
      </c>
      <c r="F239">
        <v>0</v>
      </c>
      <c r="H239">
        <v>1.45</v>
      </c>
      <c r="I239">
        <v>1.35</v>
      </c>
      <c r="J239">
        <v>1.1000000000000001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">
      <c r="B240" s="40">
        <v>43497</v>
      </c>
      <c r="C240">
        <v>4.0609999999999999</v>
      </c>
      <c r="D240">
        <v>0</v>
      </c>
      <c r="F240">
        <v>0</v>
      </c>
      <c r="H240">
        <v>1.45</v>
      </c>
      <c r="I240">
        <v>1.35</v>
      </c>
      <c r="J240">
        <v>1.1000000000000001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">
      <c r="B241" s="40">
        <v>43525</v>
      </c>
      <c r="C241">
        <v>3.9785000000000004</v>
      </c>
      <c r="D241">
        <v>0</v>
      </c>
      <c r="F241">
        <v>0</v>
      </c>
      <c r="H241">
        <v>1</v>
      </c>
      <c r="I241">
        <v>0.95</v>
      </c>
      <c r="J241">
        <v>0.75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">
      <c r="B242" s="40">
        <v>43556</v>
      </c>
      <c r="C242">
        <v>3.8835000000000002</v>
      </c>
      <c r="D242">
        <v>0</v>
      </c>
      <c r="F242">
        <v>0</v>
      </c>
      <c r="H242">
        <v>0.45</v>
      </c>
      <c r="I242">
        <v>0.5</v>
      </c>
      <c r="J242">
        <v>0.45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">
      <c r="B243" s="40">
        <v>43586</v>
      </c>
      <c r="C243">
        <v>3.8635000000000002</v>
      </c>
      <c r="D243">
        <v>0</v>
      </c>
      <c r="F243">
        <v>0</v>
      </c>
      <c r="H243">
        <v>0.5</v>
      </c>
      <c r="I243">
        <v>0.45</v>
      </c>
      <c r="J243">
        <v>0.5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">
      <c r="B244" s="40">
        <v>43617</v>
      </c>
      <c r="C244">
        <v>3.8715000000000006</v>
      </c>
      <c r="D244">
        <v>0</v>
      </c>
      <c r="F244">
        <v>0</v>
      </c>
      <c r="H244">
        <v>0.5</v>
      </c>
      <c r="I244">
        <v>0.5</v>
      </c>
      <c r="J244">
        <v>0.5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">
      <c r="B245" s="40">
        <v>43647</v>
      </c>
      <c r="C245">
        <v>3.8755000000000002</v>
      </c>
      <c r="D245">
        <v>0</v>
      </c>
      <c r="F245">
        <v>0</v>
      </c>
      <c r="H245">
        <v>0.5</v>
      </c>
      <c r="I245">
        <v>0.5</v>
      </c>
      <c r="J245">
        <v>0.55000000000000004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">
      <c r="B246" s="40">
        <v>43678</v>
      </c>
      <c r="C246">
        <v>3.8885000000000005</v>
      </c>
      <c r="D246">
        <v>0</v>
      </c>
      <c r="F246">
        <v>0</v>
      </c>
      <c r="H246">
        <v>0.6</v>
      </c>
      <c r="I246">
        <v>0.45</v>
      </c>
      <c r="J246">
        <v>0.6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">
      <c r="B247" s="40">
        <v>43709</v>
      </c>
      <c r="C247">
        <v>3.8955000000000002</v>
      </c>
      <c r="D247">
        <v>0</v>
      </c>
      <c r="F247">
        <v>0</v>
      </c>
      <c r="H247">
        <v>0.6</v>
      </c>
      <c r="I247">
        <v>0.5</v>
      </c>
      <c r="J247">
        <v>0.6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">
      <c r="B248" s="40">
        <v>43739</v>
      </c>
      <c r="C248">
        <v>3.9215000000000004</v>
      </c>
      <c r="D248">
        <v>0</v>
      </c>
      <c r="F248">
        <v>0</v>
      </c>
      <c r="H248">
        <v>0.65</v>
      </c>
      <c r="I248">
        <v>0.5</v>
      </c>
      <c r="J248">
        <v>0.65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">
      <c r="B249" s="40">
        <v>43770</v>
      </c>
      <c r="C249">
        <v>4.0565000000000007</v>
      </c>
      <c r="D249">
        <v>0</v>
      </c>
      <c r="F249">
        <v>0</v>
      </c>
      <c r="H249">
        <v>0.95</v>
      </c>
      <c r="I249">
        <v>0.95</v>
      </c>
      <c r="J249">
        <v>0.8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">
      <c r="B250" s="40">
        <v>43800</v>
      </c>
      <c r="C250">
        <v>4.1805000000000003</v>
      </c>
      <c r="D250">
        <v>0</v>
      </c>
      <c r="F250">
        <v>0</v>
      </c>
      <c r="H250">
        <v>1.25</v>
      </c>
      <c r="I250">
        <v>1.35</v>
      </c>
      <c r="J250">
        <v>1.1000000000000001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">
      <c r="B251" s="40">
        <v>43831</v>
      </c>
      <c r="C251">
        <v>4.3040000000000003</v>
      </c>
      <c r="D251">
        <v>0</v>
      </c>
      <c r="F251">
        <v>0</v>
      </c>
      <c r="H251">
        <v>1.45</v>
      </c>
      <c r="I251">
        <v>1.35</v>
      </c>
      <c r="J251">
        <v>1.1000000000000001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">
      <c r="B252" s="40">
        <v>43862</v>
      </c>
      <c r="C252">
        <v>4.1859999999999999</v>
      </c>
      <c r="D252">
        <v>0</v>
      </c>
      <c r="F252">
        <v>0</v>
      </c>
      <c r="H252">
        <v>1.45</v>
      </c>
      <c r="I252">
        <v>1.35</v>
      </c>
      <c r="J252">
        <v>1.1000000000000001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">
      <c r="B253" s="40">
        <v>43891</v>
      </c>
      <c r="C253">
        <v>4.1035000000000004</v>
      </c>
      <c r="D253">
        <v>0</v>
      </c>
      <c r="F253">
        <v>0</v>
      </c>
      <c r="H253">
        <v>1</v>
      </c>
      <c r="I253">
        <v>0.95</v>
      </c>
      <c r="J253">
        <v>0.75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">
      <c r="B254" s="40">
        <v>43922</v>
      </c>
      <c r="C254">
        <v>4.0085000000000006</v>
      </c>
      <c r="D254">
        <v>0</v>
      </c>
      <c r="F254">
        <v>0</v>
      </c>
      <c r="H254">
        <v>0.45</v>
      </c>
      <c r="I254">
        <v>0.5</v>
      </c>
      <c r="J254">
        <v>0.45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">
      <c r="B255" s="40">
        <v>43952</v>
      </c>
      <c r="C255">
        <v>3.9885000000000002</v>
      </c>
      <c r="D255">
        <v>0</v>
      </c>
      <c r="F255">
        <v>0</v>
      </c>
      <c r="H255">
        <v>0.5</v>
      </c>
      <c r="I255">
        <v>0.45</v>
      </c>
      <c r="J255">
        <v>0.5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">
      <c r="B256" s="40">
        <v>43983</v>
      </c>
      <c r="C256">
        <v>3.9965000000000006</v>
      </c>
      <c r="D256">
        <v>0</v>
      </c>
      <c r="F256">
        <v>0</v>
      </c>
      <c r="H256">
        <v>0.5</v>
      </c>
      <c r="I256">
        <v>0.5</v>
      </c>
      <c r="J256">
        <v>0.5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">
      <c r="B257" s="40">
        <v>44013</v>
      </c>
      <c r="C257">
        <v>4.0005000000000006</v>
      </c>
      <c r="D257">
        <v>0</v>
      </c>
      <c r="F257">
        <v>0</v>
      </c>
      <c r="H257">
        <v>0.5</v>
      </c>
      <c r="I257">
        <v>0.5</v>
      </c>
      <c r="J257">
        <v>0.55000000000000004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">
      <c r="B258" s="40">
        <v>44044</v>
      </c>
      <c r="C258">
        <v>4.0135000000000005</v>
      </c>
      <c r="D258">
        <v>0</v>
      </c>
      <c r="F258">
        <v>0</v>
      </c>
      <c r="H258">
        <v>0.6</v>
      </c>
      <c r="I258">
        <v>0.45</v>
      </c>
      <c r="J258">
        <v>0.6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">
      <c r="B259" s="40">
        <v>44075</v>
      </c>
      <c r="C259">
        <v>4.0205000000000002</v>
      </c>
      <c r="D259">
        <v>0</v>
      </c>
      <c r="F259">
        <v>0</v>
      </c>
      <c r="H259">
        <v>0.6</v>
      </c>
      <c r="I259">
        <v>0.5</v>
      </c>
      <c r="J259">
        <v>0.6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">
      <c r="B260" s="40">
        <v>44105</v>
      </c>
      <c r="C260">
        <v>4.0465</v>
      </c>
      <c r="D260">
        <v>0</v>
      </c>
      <c r="F260">
        <v>0</v>
      </c>
      <c r="H260">
        <v>0.65</v>
      </c>
      <c r="I260">
        <v>0.5</v>
      </c>
      <c r="J260">
        <v>0.65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">
      <c r="B261" s="40">
        <v>44136</v>
      </c>
      <c r="C261">
        <v>4.1815000000000007</v>
      </c>
      <c r="D261">
        <v>0</v>
      </c>
      <c r="F261">
        <v>0</v>
      </c>
      <c r="H261">
        <v>0.95</v>
      </c>
      <c r="I261">
        <v>0.95</v>
      </c>
      <c r="J261">
        <v>0.8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">
      <c r="B262" s="40">
        <v>44166</v>
      </c>
      <c r="C262">
        <v>4.3055000000000003</v>
      </c>
      <c r="D262">
        <v>0</v>
      </c>
      <c r="F262">
        <v>0</v>
      </c>
      <c r="H262">
        <v>1.25</v>
      </c>
      <c r="I262">
        <v>1.35</v>
      </c>
      <c r="J262">
        <v>1.1000000000000001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">
      <c r="B263" s="40">
        <v>44197</v>
      </c>
      <c r="C263">
        <v>4.4340000000000002</v>
      </c>
      <c r="D263">
        <v>0</v>
      </c>
      <c r="F263">
        <v>0</v>
      </c>
      <c r="H263">
        <v>1.45</v>
      </c>
      <c r="I263">
        <v>1.35</v>
      </c>
      <c r="J263">
        <v>1.1000000000000001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">
      <c r="B264" s="40">
        <v>44228</v>
      </c>
      <c r="C264">
        <v>4.3160000000000007</v>
      </c>
      <c r="D264">
        <v>0</v>
      </c>
      <c r="F264">
        <v>0</v>
      </c>
      <c r="H264">
        <v>1.45</v>
      </c>
      <c r="I264">
        <v>1.35</v>
      </c>
      <c r="J264">
        <v>1.1000000000000001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">
      <c r="B265" s="40">
        <v>44256</v>
      </c>
      <c r="C265">
        <v>4.2335000000000003</v>
      </c>
      <c r="D265">
        <v>0</v>
      </c>
      <c r="F265">
        <v>0</v>
      </c>
      <c r="H265">
        <v>1</v>
      </c>
      <c r="I265">
        <v>0.95</v>
      </c>
      <c r="J265">
        <v>0.75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">
      <c r="B266" s="40">
        <v>44287</v>
      </c>
      <c r="C266">
        <v>4.1385000000000005</v>
      </c>
      <c r="D266">
        <v>0</v>
      </c>
      <c r="F266">
        <v>0</v>
      </c>
      <c r="H266">
        <v>0.45</v>
      </c>
      <c r="I266">
        <v>0.5</v>
      </c>
      <c r="J266">
        <v>0.45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">
      <c r="B267" s="40">
        <v>44317</v>
      </c>
      <c r="C267">
        <v>4.1185</v>
      </c>
      <c r="D267">
        <v>0</v>
      </c>
      <c r="F267">
        <v>0</v>
      </c>
      <c r="H267">
        <v>0.5</v>
      </c>
      <c r="I267">
        <v>0.45</v>
      </c>
      <c r="J267">
        <v>0.5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">
      <c r="B268" s="40">
        <v>44348</v>
      </c>
      <c r="C268">
        <v>4.1265000000000001</v>
      </c>
      <c r="D268">
        <v>0</v>
      </c>
      <c r="F268">
        <v>0</v>
      </c>
      <c r="H268">
        <v>0.5</v>
      </c>
      <c r="I268">
        <v>0.5</v>
      </c>
      <c r="J268">
        <v>0.5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">
      <c r="B269" s="40">
        <v>44378</v>
      </c>
      <c r="C269">
        <v>4.1305000000000005</v>
      </c>
      <c r="D269">
        <v>0</v>
      </c>
      <c r="F269">
        <v>0</v>
      </c>
      <c r="H269">
        <v>0.5</v>
      </c>
      <c r="I269">
        <v>0.5</v>
      </c>
      <c r="J269">
        <v>0.55000000000000004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">
      <c r="B270" s="40">
        <v>44409</v>
      </c>
      <c r="C270">
        <v>4.1435000000000004</v>
      </c>
      <c r="D270">
        <v>0</v>
      </c>
      <c r="F270">
        <v>0</v>
      </c>
      <c r="H270">
        <v>0.6</v>
      </c>
      <c r="I270">
        <v>0.45</v>
      </c>
      <c r="J270">
        <v>0.6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">
      <c r="B271" s="40">
        <v>44440</v>
      </c>
      <c r="C271">
        <v>4.1505000000000001</v>
      </c>
      <c r="D271">
        <v>0</v>
      </c>
      <c r="F271">
        <v>0</v>
      </c>
      <c r="H271">
        <v>0.6</v>
      </c>
      <c r="I271">
        <v>0.5</v>
      </c>
      <c r="J271">
        <v>0.6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">
      <c r="B272" s="40">
        <v>44470</v>
      </c>
      <c r="C272">
        <v>4.1765000000000008</v>
      </c>
      <c r="D272">
        <v>0</v>
      </c>
      <c r="F272">
        <v>0</v>
      </c>
      <c r="H272">
        <v>0.65</v>
      </c>
      <c r="I272">
        <v>0.5</v>
      </c>
      <c r="J272">
        <v>0.65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">
      <c r="B273" s="40">
        <v>44501</v>
      </c>
      <c r="C273">
        <v>4.3115000000000006</v>
      </c>
      <c r="D273">
        <v>0</v>
      </c>
      <c r="F273">
        <v>0</v>
      </c>
      <c r="H273">
        <v>0.95</v>
      </c>
      <c r="I273">
        <v>0.95</v>
      </c>
      <c r="J273">
        <v>0.8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">
      <c r="B274" s="40">
        <v>44531</v>
      </c>
      <c r="C274">
        <v>4.4355000000000002</v>
      </c>
      <c r="D274">
        <v>0</v>
      </c>
      <c r="F274">
        <v>0</v>
      </c>
      <c r="H274">
        <v>1.25</v>
      </c>
      <c r="I274">
        <v>1.35</v>
      </c>
      <c r="J274">
        <v>1.1000000000000001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">
      <c r="B275" s="40">
        <v>44562</v>
      </c>
      <c r="C275">
        <v>4.5690000000000008</v>
      </c>
      <c r="D275">
        <v>0</v>
      </c>
      <c r="F275">
        <v>0</v>
      </c>
      <c r="H275">
        <v>1.45</v>
      </c>
      <c r="I275">
        <v>1.35</v>
      </c>
      <c r="J275">
        <v>1.1000000000000001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">
      <c r="B276" s="40">
        <v>44593</v>
      </c>
      <c r="C276">
        <v>4.4510000000000005</v>
      </c>
      <c r="D276">
        <v>0</v>
      </c>
      <c r="F276">
        <v>0</v>
      </c>
      <c r="H276">
        <v>1.45</v>
      </c>
      <c r="I276">
        <v>1.35</v>
      </c>
      <c r="J276">
        <v>1.1000000000000001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">
      <c r="B277" s="40">
        <v>44621</v>
      </c>
      <c r="C277">
        <v>4.3685</v>
      </c>
      <c r="D277">
        <v>0</v>
      </c>
      <c r="F277">
        <v>0</v>
      </c>
      <c r="H277">
        <v>1</v>
      </c>
      <c r="I277">
        <v>0.95</v>
      </c>
      <c r="J277">
        <v>0.75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">
      <c r="B278" s="40">
        <v>44652</v>
      </c>
      <c r="C278">
        <v>4.2735000000000003</v>
      </c>
      <c r="D278">
        <v>0</v>
      </c>
      <c r="F278">
        <v>0</v>
      </c>
      <c r="H278">
        <v>0.45</v>
      </c>
      <c r="I278">
        <v>0.5</v>
      </c>
      <c r="J278">
        <v>0.45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">
      <c r="B279" s="40">
        <v>44682</v>
      </c>
      <c r="C279">
        <v>4.2535000000000007</v>
      </c>
      <c r="D279">
        <v>0</v>
      </c>
      <c r="F279">
        <v>0</v>
      </c>
      <c r="H279">
        <v>0.5</v>
      </c>
      <c r="I279">
        <v>0.45</v>
      </c>
      <c r="J279">
        <v>0.5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">
      <c r="B280" s="40">
        <v>44713</v>
      </c>
      <c r="C280">
        <v>4.2615000000000007</v>
      </c>
      <c r="D280">
        <v>0</v>
      </c>
      <c r="F280">
        <v>0</v>
      </c>
      <c r="H280">
        <v>0.5</v>
      </c>
      <c r="I280">
        <v>0.5</v>
      </c>
      <c r="J280">
        <v>0.5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">
      <c r="B281" s="40">
        <v>44743</v>
      </c>
      <c r="C281">
        <v>4.2655000000000003</v>
      </c>
      <c r="D281">
        <v>0</v>
      </c>
      <c r="F281">
        <v>0</v>
      </c>
      <c r="H281">
        <v>0.5</v>
      </c>
      <c r="I281">
        <v>0.5</v>
      </c>
      <c r="J281">
        <v>0.55000000000000004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">
      <c r="B282" s="40">
        <v>44774</v>
      </c>
      <c r="C282">
        <v>4.2785000000000002</v>
      </c>
      <c r="D282">
        <v>0</v>
      </c>
      <c r="F282">
        <v>0</v>
      </c>
      <c r="H282">
        <v>0.6</v>
      </c>
      <c r="I282">
        <v>0.45</v>
      </c>
      <c r="J282">
        <v>0.6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">
      <c r="B283" s="40">
        <v>44805</v>
      </c>
      <c r="C283">
        <v>4.2854999999999999</v>
      </c>
      <c r="D283">
        <v>0</v>
      </c>
      <c r="F283">
        <v>0</v>
      </c>
      <c r="H283">
        <v>0.6</v>
      </c>
      <c r="I283">
        <v>0.5</v>
      </c>
      <c r="J283">
        <v>0.6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">
      <c r="B284" s="40">
        <v>44835</v>
      </c>
      <c r="C284">
        <v>4.3115000000000006</v>
      </c>
      <c r="D284">
        <v>0</v>
      </c>
      <c r="F284">
        <v>0</v>
      </c>
      <c r="H284">
        <v>0.65</v>
      </c>
      <c r="I284">
        <v>0.5</v>
      </c>
      <c r="J284">
        <v>0.65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">
      <c r="B285" s="40">
        <v>44866</v>
      </c>
      <c r="C285">
        <v>4.4465000000000003</v>
      </c>
      <c r="D285">
        <v>0</v>
      </c>
      <c r="F285">
        <v>0</v>
      </c>
      <c r="H285">
        <v>0.95</v>
      </c>
      <c r="I285">
        <v>0.95</v>
      </c>
      <c r="J285">
        <v>0.8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">
      <c r="B286" s="40">
        <v>44896</v>
      </c>
      <c r="C286">
        <v>4.5705</v>
      </c>
      <c r="D286">
        <v>0</v>
      </c>
      <c r="F286">
        <v>0</v>
      </c>
      <c r="H286">
        <v>1.25</v>
      </c>
      <c r="I286">
        <v>1.35</v>
      </c>
      <c r="J286">
        <v>1.1000000000000001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">
      <c r="B287" s="40">
        <v>44927</v>
      </c>
      <c r="C287">
        <v>4.7090000000000005</v>
      </c>
      <c r="D287">
        <v>0</v>
      </c>
      <c r="F287">
        <v>0</v>
      </c>
      <c r="H287">
        <v>1.45</v>
      </c>
      <c r="I287">
        <v>1.35</v>
      </c>
      <c r="J287">
        <v>1.1000000000000001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">
      <c r="B288" s="40">
        <v>44958</v>
      </c>
      <c r="C288">
        <v>4.5910000000000002</v>
      </c>
      <c r="D288">
        <v>0</v>
      </c>
      <c r="F288">
        <v>0</v>
      </c>
      <c r="H288">
        <v>1.45</v>
      </c>
      <c r="I288">
        <v>1.35</v>
      </c>
      <c r="J288">
        <v>1.1000000000000001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">
      <c r="B289" s="40">
        <v>44986</v>
      </c>
      <c r="C289">
        <v>4.5085000000000006</v>
      </c>
      <c r="D289">
        <v>0</v>
      </c>
      <c r="F289">
        <v>0</v>
      </c>
      <c r="H289">
        <v>1</v>
      </c>
      <c r="I289">
        <v>0.95</v>
      </c>
      <c r="J289">
        <v>0.75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">
      <c r="B290" s="40">
        <v>45017</v>
      </c>
      <c r="C290">
        <v>4.4135</v>
      </c>
      <c r="D290">
        <v>0</v>
      </c>
      <c r="F290">
        <v>0</v>
      </c>
      <c r="H290">
        <v>0.45</v>
      </c>
      <c r="I290">
        <v>0.5</v>
      </c>
      <c r="J290">
        <v>0.45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">
      <c r="B291" s="40">
        <v>45047</v>
      </c>
      <c r="C291">
        <v>4.3935000000000004</v>
      </c>
      <c r="D291">
        <v>0</v>
      </c>
      <c r="F291">
        <v>0</v>
      </c>
      <c r="H291">
        <v>0.5</v>
      </c>
      <c r="I291">
        <v>0.45</v>
      </c>
      <c r="J291">
        <v>0.5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">
      <c r="B292" s="40">
        <v>45078</v>
      </c>
      <c r="C292">
        <v>4.4015000000000004</v>
      </c>
      <c r="D292">
        <v>0</v>
      </c>
      <c r="F292">
        <v>0</v>
      </c>
      <c r="H292">
        <v>0.5</v>
      </c>
      <c r="I292">
        <v>0.5</v>
      </c>
      <c r="J292">
        <v>0.5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">
      <c r="B293" s="40">
        <v>45108</v>
      </c>
      <c r="C293">
        <v>4.4055</v>
      </c>
      <c r="D293">
        <v>0</v>
      </c>
      <c r="F293">
        <v>0</v>
      </c>
      <c r="H293">
        <v>0.5</v>
      </c>
      <c r="I293">
        <v>0.5</v>
      </c>
      <c r="J293">
        <v>0.55000000000000004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">
      <c r="B294" s="40">
        <v>45139</v>
      </c>
      <c r="C294">
        <v>4.4185000000000008</v>
      </c>
      <c r="D294">
        <v>0</v>
      </c>
      <c r="F294">
        <v>0</v>
      </c>
      <c r="H294">
        <v>0.6</v>
      </c>
      <c r="I294">
        <v>0.45</v>
      </c>
      <c r="J294">
        <v>0.6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">
      <c r="B295" s="40">
        <v>45170</v>
      </c>
      <c r="C295">
        <v>4.4255000000000004</v>
      </c>
      <c r="D295">
        <v>0</v>
      </c>
      <c r="F295">
        <v>0</v>
      </c>
      <c r="H295">
        <v>0.6</v>
      </c>
      <c r="I295">
        <v>0.5</v>
      </c>
      <c r="J295">
        <v>0.6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">
      <c r="B296" s="40">
        <v>45200</v>
      </c>
      <c r="C296">
        <v>4.4515000000000002</v>
      </c>
      <c r="D296">
        <v>0</v>
      </c>
      <c r="F296">
        <v>0</v>
      </c>
      <c r="H296">
        <v>0.65</v>
      </c>
      <c r="I296">
        <v>0.5</v>
      </c>
      <c r="J296">
        <v>0.65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">
      <c r="B297" s="40">
        <v>45231</v>
      </c>
      <c r="C297">
        <v>4.5865</v>
      </c>
      <c r="D297">
        <v>0</v>
      </c>
      <c r="F297">
        <v>0</v>
      </c>
      <c r="H297">
        <v>0.95</v>
      </c>
      <c r="I297">
        <v>0.95</v>
      </c>
      <c r="J297">
        <v>0.8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">
      <c r="B298" s="40">
        <v>45261</v>
      </c>
      <c r="C298">
        <v>4.7105000000000006</v>
      </c>
      <c r="D298">
        <v>0</v>
      </c>
      <c r="F298">
        <v>0</v>
      </c>
      <c r="H298">
        <v>1.25</v>
      </c>
      <c r="I298">
        <v>1.35</v>
      </c>
      <c r="J298">
        <v>1.1000000000000001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">
      <c r="B299" s="40">
        <v>45292</v>
      </c>
      <c r="C299">
        <v>4.8540000000000001</v>
      </c>
      <c r="D299">
        <v>0</v>
      </c>
      <c r="F299">
        <v>0</v>
      </c>
      <c r="H299">
        <v>1.45</v>
      </c>
      <c r="I299">
        <v>1.35</v>
      </c>
      <c r="J299">
        <v>1.1000000000000001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">
      <c r="B300" s="40">
        <v>45323</v>
      </c>
      <c r="C300">
        <v>4.7360000000000007</v>
      </c>
      <c r="D300">
        <v>0</v>
      </c>
      <c r="F300">
        <v>0</v>
      </c>
      <c r="H300">
        <v>1.45</v>
      </c>
      <c r="I300">
        <v>1.35</v>
      </c>
      <c r="J300">
        <v>1.1000000000000001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">
      <c r="B301" s="40">
        <v>45352</v>
      </c>
      <c r="C301">
        <v>4.6535000000000002</v>
      </c>
      <c r="D301">
        <v>0</v>
      </c>
      <c r="F301">
        <v>0</v>
      </c>
      <c r="H301">
        <v>1</v>
      </c>
      <c r="I301">
        <v>0.95</v>
      </c>
      <c r="J301">
        <v>0.75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">
      <c r="B302" s="40">
        <v>45383</v>
      </c>
      <c r="C302">
        <v>4.5585000000000004</v>
      </c>
      <c r="D302">
        <v>0</v>
      </c>
      <c r="F302">
        <v>0</v>
      </c>
      <c r="H302">
        <v>0.45</v>
      </c>
      <c r="I302">
        <v>0.5</v>
      </c>
      <c r="J302">
        <v>0.45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">
      <c r="B303" s="40">
        <v>45413</v>
      </c>
      <c r="C303">
        <v>4.5385</v>
      </c>
      <c r="D303">
        <v>0</v>
      </c>
      <c r="F303">
        <v>0</v>
      </c>
      <c r="H303">
        <v>0.5</v>
      </c>
      <c r="I303">
        <v>0.45</v>
      </c>
      <c r="J303">
        <v>0.5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">
      <c r="D304">
        <v>0</v>
      </c>
      <c r="F304">
        <v>0</v>
      </c>
      <c r="H304">
        <v>0.5</v>
      </c>
      <c r="I304">
        <v>0.5</v>
      </c>
      <c r="J304">
        <v>0.5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">
      <c r="D305">
        <v>0</v>
      </c>
      <c r="F305">
        <v>0</v>
      </c>
      <c r="H305">
        <v>0.5</v>
      </c>
      <c r="I305">
        <v>0.5</v>
      </c>
      <c r="J305">
        <v>0.55000000000000004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">
      <c r="D306">
        <v>0</v>
      </c>
      <c r="F306">
        <v>0</v>
      </c>
      <c r="H306">
        <v>0.6</v>
      </c>
      <c r="I306">
        <v>0.45</v>
      </c>
      <c r="J306">
        <v>0.6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">
      <c r="D307">
        <v>0</v>
      </c>
      <c r="F307">
        <v>0</v>
      </c>
      <c r="H307">
        <v>0.6</v>
      </c>
      <c r="I307">
        <v>0.5</v>
      </c>
      <c r="J307">
        <v>0.6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">
      <c r="D308">
        <v>0</v>
      </c>
      <c r="F308">
        <v>0</v>
      </c>
      <c r="H308">
        <v>0.65</v>
      </c>
      <c r="I308">
        <v>0.5</v>
      </c>
      <c r="J308">
        <v>0.65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">
      <c r="D309">
        <v>0</v>
      </c>
      <c r="F309">
        <v>0</v>
      </c>
      <c r="H309">
        <v>0.95</v>
      </c>
      <c r="I309">
        <v>0.95</v>
      </c>
      <c r="J309">
        <v>0.8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">
      <c r="D310">
        <v>0</v>
      </c>
      <c r="F310">
        <v>0</v>
      </c>
      <c r="H310">
        <v>1.25</v>
      </c>
      <c r="I310">
        <v>1.35</v>
      </c>
      <c r="J310">
        <v>1.1000000000000001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">
      <c r="D311">
        <v>0</v>
      </c>
      <c r="F311">
        <v>0</v>
      </c>
      <c r="H311">
        <v>1.45</v>
      </c>
      <c r="I311">
        <v>1.35</v>
      </c>
      <c r="J311">
        <v>1.1000000000000001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">
      <c r="D312">
        <v>0</v>
      </c>
      <c r="F312">
        <v>0</v>
      </c>
      <c r="H312">
        <v>1.45</v>
      </c>
      <c r="I312">
        <v>1.35</v>
      </c>
      <c r="J312">
        <v>1.1000000000000001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">
      <c r="D313">
        <v>0</v>
      </c>
      <c r="F313">
        <v>0</v>
      </c>
      <c r="H313">
        <v>1</v>
      </c>
      <c r="I313">
        <v>0.95</v>
      </c>
      <c r="J313">
        <v>0.75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">
      <c r="D314">
        <v>0</v>
      </c>
      <c r="F314">
        <v>0</v>
      </c>
      <c r="H314">
        <v>0.45</v>
      </c>
      <c r="I314">
        <v>0.5</v>
      </c>
      <c r="J314">
        <v>0.45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">
      <c r="D315">
        <v>0</v>
      </c>
      <c r="F315">
        <v>0</v>
      </c>
      <c r="H315">
        <v>0.5</v>
      </c>
      <c r="I315">
        <v>0.45</v>
      </c>
      <c r="J315">
        <v>0.5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">
      <c r="D316">
        <v>0</v>
      </c>
      <c r="F316">
        <v>0</v>
      </c>
      <c r="H316">
        <v>0.5</v>
      </c>
      <c r="I316">
        <v>0.5</v>
      </c>
      <c r="J316">
        <v>0.5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">
      <c r="D317">
        <v>0</v>
      </c>
      <c r="F317">
        <v>0</v>
      </c>
      <c r="H317">
        <v>0.5</v>
      </c>
      <c r="I317">
        <v>0.5</v>
      </c>
      <c r="J317">
        <v>0.55000000000000004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">
      <c r="D318">
        <v>0</v>
      </c>
      <c r="F318">
        <v>0</v>
      </c>
      <c r="H318">
        <v>0.6</v>
      </c>
      <c r="I318">
        <v>0.45</v>
      </c>
      <c r="J318">
        <v>0.6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">
      <c r="D319">
        <v>0</v>
      </c>
      <c r="F319">
        <v>0</v>
      </c>
      <c r="H319">
        <v>0.6</v>
      </c>
      <c r="I319">
        <v>0.5</v>
      </c>
      <c r="J319">
        <v>0.6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">
      <c r="D320">
        <v>0</v>
      </c>
      <c r="F320">
        <v>0</v>
      </c>
      <c r="H320">
        <v>0.65</v>
      </c>
      <c r="I320">
        <v>0.5</v>
      </c>
      <c r="J320">
        <v>0.65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">
      <c r="D321">
        <v>0</v>
      </c>
      <c r="F321">
        <v>0</v>
      </c>
      <c r="H321">
        <v>0.95</v>
      </c>
      <c r="I321">
        <v>0.95</v>
      </c>
      <c r="J321">
        <v>0.8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">
      <c r="D322">
        <v>0</v>
      </c>
      <c r="F322">
        <v>0</v>
      </c>
      <c r="H322">
        <v>1.25</v>
      </c>
      <c r="I322">
        <v>1.35</v>
      </c>
      <c r="J322">
        <v>1.1000000000000001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">
      <c r="D323">
        <v>0</v>
      </c>
      <c r="F323">
        <v>0</v>
      </c>
      <c r="H323">
        <v>1.45</v>
      </c>
      <c r="I323">
        <v>1.35</v>
      </c>
      <c r="J323">
        <v>1.1000000000000001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">
      <c r="D324">
        <v>0</v>
      </c>
      <c r="F324">
        <v>0</v>
      </c>
      <c r="H324">
        <v>1.45</v>
      </c>
      <c r="I324">
        <v>1.35</v>
      </c>
      <c r="J324">
        <v>1.1000000000000001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">
      <c r="D325">
        <v>0</v>
      </c>
      <c r="F325">
        <v>0</v>
      </c>
      <c r="H325">
        <v>1</v>
      </c>
      <c r="I325">
        <v>0.95</v>
      </c>
      <c r="J325">
        <v>0.75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">
      <c r="D326">
        <v>0</v>
      </c>
      <c r="F326">
        <v>0</v>
      </c>
      <c r="H326">
        <v>0.45</v>
      </c>
      <c r="I326">
        <v>0.5</v>
      </c>
      <c r="J326">
        <v>0.45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">
      <c r="D327">
        <v>0</v>
      </c>
      <c r="F327">
        <v>0</v>
      </c>
      <c r="H327">
        <v>0.5</v>
      </c>
      <c r="I327">
        <v>0.45</v>
      </c>
      <c r="J327">
        <v>0.5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">
      <c r="D328">
        <v>0</v>
      </c>
      <c r="F328">
        <v>0</v>
      </c>
      <c r="H328">
        <v>0.5</v>
      </c>
      <c r="I328">
        <v>0.5</v>
      </c>
      <c r="J328">
        <v>0.5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">
      <c r="D329">
        <v>0</v>
      </c>
      <c r="F329">
        <v>0</v>
      </c>
      <c r="H329">
        <v>0.5</v>
      </c>
      <c r="I329">
        <v>0.5</v>
      </c>
      <c r="J329">
        <v>0.55000000000000004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">
      <c r="D330">
        <v>0</v>
      </c>
      <c r="F330">
        <v>0</v>
      </c>
      <c r="H330">
        <v>0.6</v>
      </c>
      <c r="I330">
        <v>0.45</v>
      </c>
      <c r="J330">
        <v>0.6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">
      <c r="D331">
        <v>0</v>
      </c>
      <c r="F331">
        <v>0</v>
      </c>
      <c r="H331">
        <v>0.6</v>
      </c>
      <c r="I331">
        <v>0.5</v>
      </c>
      <c r="J331">
        <v>0.6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">
      <c r="D332">
        <v>0</v>
      </c>
      <c r="F332">
        <v>0</v>
      </c>
      <c r="H332">
        <v>0.65</v>
      </c>
      <c r="I332">
        <v>0.5</v>
      </c>
      <c r="J332">
        <v>0.65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">
      <c r="D333">
        <v>0</v>
      </c>
      <c r="F333">
        <v>0</v>
      </c>
      <c r="H333">
        <v>0.95</v>
      </c>
      <c r="I333">
        <v>0.95</v>
      </c>
      <c r="J333">
        <v>0.8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">
      <c r="D334">
        <v>0</v>
      </c>
      <c r="F334">
        <v>0</v>
      </c>
      <c r="H334">
        <v>1.25</v>
      </c>
      <c r="I334">
        <v>1.35</v>
      </c>
      <c r="J334">
        <v>1.1000000000000001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">
      <c r="D335">
        <v>0</v>
      </c>
      <c r="F335">
        <v>0</v>
      </c>
      <c r="H335">
        <v>1.45</v>
      </c>
      <c r="I335">
        <v>1.35</v>
      </c>
      <c r="J335">
        <v>1.1000000000000001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">
      <c r="D336">
        <v>0</v>
      </c>
      <c r="F336">
        <v>0</v>
      </c>
      <c r="H336">
        <v>1.45</v>
      </c>
      <c r="I336">
        <v>1.35</v>
      </c>
      <c r="J336">
        <v>1.1000000000000001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">
      <c r="D337">
        <v>0</v>
      </c>
      <c r="F337">
        <v>0</v>
      </c>
      <c r="H337">
        <v>1</v>
      </c>
      <c r="I337">
        <v>0.95</v>
      </c>
      <c r="J337">
        <v>0.75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">
      <c r="D338">
        <v>0</v>
      </c>
      <c r="F338">
        <v>0</v>
      </c>
      <c r="H338">
        <v>0.45</v>
      </c>
      <c r="I338">
        <v>0.5</v>
      </c>
      <c r="J338">
        <v>0.45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">
      <c r="D339">
        <v>0</v>
      </c>
      <c r="F339">
        <v>0</v>
      </c>
      <c r="H339">
        <v>0.5</v>
      </c>
      <c r="I339">
        <v>0.45</v>
      </c>
      <c r="J339">
        <v>0.5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">
      <c r="D340">
        <v>0</v>
      </c>
      <c r="F340">
        <v>0</v>
      </c>
      <c r="H340">
        <v>0.5</v>
      </c>
      <c r="I340">
        <v>0.5</v>
      </c>
      <c r="J340">
        <v>0.5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">
      <c r="D341">
        <v>0</v>
      </c>
      <c r="F341">
        <v>0</v>
      </c>
      <c r="H341">
        <v>0.5</v>
      </c>
      <c r="I341">
        <v>0.5</v>
      </c>
      <c r="J341">
        <v>0.55000000000000004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">
      <c r="D342">
        <v>0</v>
      </c>
      <c r="F342">
        <v>0</v>
      </c>
      <c r="H342">
        <v>0.6</v>
      </c>
      <c r="I342">
        <v>0.45</v>
      </c>
      <c r="J342">
        <v>0.6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">
      <c r="D343">
        <v>0</v>
      </c>
      <c r="F343">
        <v>0</v>
      </c>
      <c r="H343">
        <v>0.6</v>
      </c>
      <c r="I343">
        <v>0.5</v>
      </c>
      <c r="J343">
        <v>0.6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">
      <c r="D344">
        <v>0</v>
      </c>
      <c r="F344">
        <v>0</v>
      </c>
      <c r="H344">
        <v>0.65</v>
      </c>
      <c r="I344">
        <v>0.5</v>
      </c>
      <c r="J344">
        <v>0.65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">
      <c r="D345">
        <v>0</v>
      </c>
      <c r="F345">
        <v>0</v>
      </c>
      <c r="H345">
        <v>0.95</v>
      </c>
      <c r="I345">
        <v>0.95</v>
      </c>
      <c r="J345">
        <v>0.8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">
      <c r="D346">
        <v>0</v>
      </c>
      <c r="F346">
        <v>0</v>
      </c>
      <c r="H346">
        <v>1.25</v>
      </c>
      <c r="I346">
        <v>1.35</v>
      </c>
      <c r="J346">
        <v>1.1000000000000001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">
      <c r="D368">
        <v>0</v>
      </c>
      <c r="F368">
        <v>0</v>
      </c>
      <c r="K368" s="18">
        <v>46419</v>
      </c>
      <c r="L368" s="36">
        <v>46414</v>
      </c>
      <c r="M368" s="37">
        <v>46413</v>
      </c>
      <c r="N368"/>
      <c r="P368" s="49"/>
    </row>
    <row r="369" spans="4:16" x14ac:dyDescent="0.2">
      <c r="D369">
        <v>0</v>
      </c>
      <c r="F369">
        <v>0</v>
      </c>
      <c r="K369" s="18">
        <v>46447</v>
      </c>
      <c r="L369" s="36">
        <v>46442</v>
      </c>
      <c r="M369" s="37">
        <v>46441</v>
      </c>
      <c r="N369"/>
      <c r="P369" s="49"/>
    </row>
    <row r="370" spans="4:16" x14ac:dyDescent="0.2">
      <c r="D370">
        <v>0</v>
      </c>
      <c r="F370">
        <v>0</v>
      </c>
      <c r="K370" s="18">
        <v>46478</v>
      </c>
      <c r="L370" s="36">
        <v>46475</v>
      </c>
      <c r="M370" s="37">
        <v>46471</v>
      </c>
      <c r="N370"/>
      <c r="P370" s="49"/>
    </row>
    <row r="371" spans="4:16" x14ac:dyDescent="0.2">
      <c r="K371" s="18">
        <v>46508</v>
      </c>
      <c r="L371" s="36">
        <v>46505</v>
      </c>
      <c r="M371" s="37">
        <v>46504</v>
      </c>
      <c r="N371"/>
      <c r="P371" s="49"/>
    </row>
    <row r="372" spans="4:16" x14ac:dyDescent="0.2">
      <c r="K372" s="18">
        <v>46539</v>
      </c>
      <c r="L372" s="36">
        <v>46533</v>
      </c>
      <c r="M372" s="37">
        <v>46532</v>
      </c>
      <c r="N372"/>
      <c r="P372" s="49"/>
    </row>
    <row r="373" spans="4:16" x14ac:dyDescent="0.2">
      <c r="K373" s="18">
        <v>46569</v>
      </c>
      <c r="L373" s="36">
        <v>46566</v>
      </c>
      <c r="M373" s="37">
        <v>46563</v>
      </c>
      <c r="N373"/>
      <c r="P373" s="49"/>
    </row>
    <row r="374" spans="4:16" x14ac:dyDescent="0.2">
      <c r="K374" s="18">
        <v>46600</v>
      </c>
      <c r="L374" s="36">
        <v>46596</v>
      </c>
      <c r="M374" s="37">
        <v>46595</v>
      </c>
      <c r="N374"/>
      <c r="P374" s="49"/>
    </row>
    <row r="375" spans="4:16" x14ac:dyDescent="0.2">
      <c r="K375" s="18">
        <v>46631</v>
      </c>
      <c r="L375" s="36">
        <v>46626</v>
      </c>
      <c r="M375" s="37">
        <v>46625</v>
      </c>
      <c r="N375"/>
      <c r="P375" s="49"/>
    </row>
    <row r="376" spans="4:16" x14ac:dyDescent="0.2">
      <c r="K376" s="18">
        <v>46661</v>
      </c>
      <c r="L376" s="36">
        <v>46658</v>
      </c>
      <c r="M376" s="37">
        <v>46657</v>
      </c>
      <c r="N376"/>
      <c r="P376" s="49"/>
    </row>
    <row r="377" spans="4:16" x14ac:dyDescent="0.2">
      <c r="K377" s="18">
        <v>46692</v>
      </c>
      <c r="L377" s="36">
        <v>46687</v>
      </c>
      <c r="M377" s="37">
        <v>46686</v>
      </c>
      <c r="N377"/>
      <c r="P377" s="49"/>
    </row>
    <row r="378" spans="4:16" x14ac:dyDescent="0.2">
      <c r="K378" s="18">
        <v>46722</v>
      </c>
      <c r="L378" s="36">
        <v>46717</v>
      </c>
      <c r="M378" s="37">
        <v>46715</v>
      </c>
      <c r="N378"/>
      <c r="P378" s="49"/>
    </row>
    <row r="379" spans="4:16" x14ac:dyDescent="0.2">
      <c r="K379" s="18">
        <v>46753</v>
      </c>
      <c r="L379" s="36">
        <v>46749</v>
      </c>
      <c r="M379" s="37">
        <v>46748</v>
      </c>
      <c r="N379"/>
      <c r="P379" s="49"/>
    </row>
    <row r="380" spans="4:16" x14ac:dyDescent="0.2">
      <c r="K380" s="18">
        <v>46784</v>
      </c>
      <c r="L380" s="36">
        <v>46779</v>
      </c>
      <c r="M380" s="37">
        <v>46778</v>
      </c>
      <c r="N380"/>
      <c r="P380" s="49"/>
    </row>
    <row r="381" spans="4:16" x14ac:dyDescent="0.2">
      <c r="K381" s="18">
        <v>46813</v>
      </c>
      <c r="L381" s="36">
        <v>46808</v>
      </c>
      <c r="M381" s="37">
        <v>46807</v>
      </c>
      <c r="N381"/>
      <c r="P381" s="49"/>
    </row>
    <row r="382" spans="4:16" x14ac:dyDescent="0.2">
      <c r="K382" s="18">
        <v>46844</v>
      </c>
      <c r="L382" s="36">
        <v>46841</v>
      </c>
      <c r="M382" s="37">
        <v>46840</v>
      </c>
      <c r="N382"/>
      <c r="P382" s="49"/>
    </row>
    <row r="383" spans="4:16" x14ac:dyDescent="0.2">
      <c r="K383" s="18">
        <v>46874</v>
      </c>
      <c r="L383" s="36">
        <v>46869</v>
      </c>
      <c r="M383" s="37">
        <v>46868</v>
      </c>
      <c r="N383"/>
      <c r="P383" s="49"/>
    </row>
    <row r="384" spans="4:16" x14ac:dyDescent="0.2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9"/>
    </row>
    <row r="414" spans="11:16" ht="13.5" thickBot="1" x14ac:dyDescent="0.25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">
      <c r="N415"/>
      <c r="P415" s="49"/>
    </row>
    <row r="416" spans="11:16" x14ac:dyDescent="0.2">
      <c r="N416"/>
      <c r="P416" s="49"/>
    </row>
    <row r="417" spans="14:16" x14ac:dyDescent="0.2">
      <c r="N417"/>
      <c r="P417" s="49"/>
    </row>
    <row r="418" spans="14:16" x14ac:dyDescent="0.2">
      <c r="N418"/>
      <c r="P418" s="49"/>
    </row>
    <row r="419" spans="14:16" x14ac:dyDescent="0.2">
      <c r="N419"/>
      <c r="P419" s="49"/>
    </row>
    <row r="420" spans="14:16" x14ac:dyDescent="0.2">
      <c r="N420"/>
      <c r="P420" s="49"/>
    </row>
    <row r="421" spans="14:16" x14ac:dyDescent="0.2">
      <c r="P421" s="49"/>
    </row>
    <row r="422" spans="14:16" x14ac:dyDescent="0.2">
      <c r="P422" s="49"/>
    </row>
    <row r="423" spans="14:16" x14ac:dyDescent="0.2">
      <c r="P423" s="49"/>
    </row>
    <row r="424" spans="14:16" x14ac:dyDescent="0.2">
      <c r="P424" s="49"/>
    </row>
    <row r="425" spans="14:16" x14ac:dyDescent="0.2">
      <c r="P425" s="49"/>
    </row>
    <row r="426" spans="14:16" x14ac:dyDescent="0.2">
      <c r="P426" s="49"/>
    </row>
    <row r="427" spans="14:16" x14ac:dyDescent="0.2">
      <c r="P427" s="49"/>
    </row>
    <row r="428" spans="14:16" x14ac:dyDescent="0.2">
      <c r="P428" s="49"/>
    </row>
    <row r="429" spans="14:16" x14ac:dyDescent="0.2">
      <c r="P429" s="49"/>
    </row>
    <row r="430" spans="14:16" x14ac:dyDescent="0.2">
      <c r="P430" s="49"/>
    </row>
    <row r="431" spans="14:16" x14ac:dyDescent="0.2">
      <c r="P431" s="49"/>
    </row>
    <row r="432" spans="14:16" x14ac:dyDescent="0.2">
      <c r="P432" s="49"/>
    </row>
    <row r="433" spans="16:16" x14ac:dyDescent="0.2">
      <c r="P433" s="49"/>
    </row>
    <row r="434" spans="16:16" x14ac:dyDescent="0.2">
      <c r="P434" s="49"/>
    </row>
    <row r="435" spans="16:16" x14ac:dyDescent="0.2">
      <c r="P435" s="49"/>
    </row>
    <row r="436" spans="16:16" x14ac:dyDescent="0.2">
      <c r="P436" s="49"/>
    </row>
    <row r="437" spans="16:16" x14ac:dyDescent="0.2">
      <c r="P437" s="49"/>
    </row>
    <row r="438" spans="16:16" x14ac:dyDescent="0.2">
      <c r="P438" s="49"/>
    </row>
    <row r="439" spans="16:16" x14ac:dyDescent="0.2">
      <c r="P439" s="49"/>
    </row>
    <row r="440" spans="16:16" x14ac:dyDescent="0.2">
      <c r="P440" s="49"/>
    </row>
    <row r="441" spans="16:16" x14ac:dyDescent="0.2">
      <c r="P441" s="49"/>
    </row>
    <row r="442" spans="16:16" x14ac:dyDescent="0.2">
      <c r="P442" s="49"/>
    </row>
    <row r="443" spans="16:16" x14ac:dyDescent="0.2">
      <c r="P443" s="49"/>
    </row>
    <row r="444" spans="16:16" x14ac:dyDescent="0.2">
      <c r="P444" s="49"/>
    </row>
    <row r="445" spans="16:16" x14ac:dyDescent="0.2">
      <c r="P445" s="49"/>
    </row>
    <row r="446" spans="16:16" x14ac:dyDescent="0.2">
      <c r="P446" s="49"/>
    </row>
    <row r="447" spans="16:16" x14ac:dyDescent="0.2">
      <c r="P447" s="49"/>
    </row>
    <row r="448" spans="16:16" x14ac:dyDescent="0.2">
      <c r="P448" s="49"/>
    </row>
    <row r="449" spans="16:16" x14ac:dyDescent="0.2">
      <c r="P449" s="49"/>
    </row>
    <row r="450" spans="16:16" x14ac:dyDescent="0.2">
      <c r="P450" s="49"/>
    </row>
    <row r="451" spans="16:16" x14ac:dyDescent="0.2">
      <c r="P451" s="49"/>
    </row>
    <row r="452" spans="16:16" x14ac:dyDescent="0.2">
      <c r="P452" s="49"/>
    </row>
    <row r="453" spans="16:16" x14ac:dyDescent="0.2">
      <c r="P453" s="49"/>
    </row>
    <row r="454" spans="16:16" x14ac:dyDescent="0.2">
      <c r="P454" s="49"/>
    </row>
    <row r="455" spans="16:16" x14ac:dyDescent="0.2">
      <c r="P455" s="49"/>
    </row>
    <row r="456" spans="16:16" x14ac:dyDescent="0.2">
      <c r="P456" s="49"/>
    </row>
    <row r="457" spans="16:16" x14ac:dyDescent="0.2">
      <c r="P457" s="49"/>
    </row>
    <row r="458" spans="16:16" x14ac:dyDescent="0.2">
      <c r="P458" s="49"/>
    </row>
    <row r="459" spans="16:16" x14ac:dyDescent="0.2">
      <c r="P459" s="49"/>
    </row>
    <row r="460" spans="16:16" x14ac:dyDescent="0.2">
      <c r="P460" s="49"/>
    </row>
    <row r="461" spans="16:16" x14ac:dyDescent="0.2">
      <c r="P461" s="49"/>
    </row>
    <row r="462" spans="16:16" x14ac:dyDescent="0.2">
      <c r="P462" s="49"/>
    </row>
    <row r="463" spans="16:16" x14ac:dyDescent="0.2">
      <c r="P463" s="49"/>
    </row>
    <row r="464" spans="16:16" x14ac:dyDescent="0.2">
      <c r="P464" s="49"/>
    </row>
    <row r="465" spans="16:16" x14ac:dyDescent="0.2">
      <c r="P465" s="49"/>
    </row>
    <row r="466" spans="16:16" x14ac:dyDescent="0.2">
      <c r="P466" s="49"/>
    </row>
    <row r="467" spans="16:16" x14ac:dyDescent="0.2">
      <c r="P467" s="49"/>
    </row>
    <row r="468" spans="16:16" x14ac:dyDescent="0.2">
      <c r="P468" s="49"/>
    </row>
    <row r="469" spans="16:16" x14ac:dyDescent="0.2">
      <c r="P469" s="49"/>
    </row>
    <row r="470" spans="16:16" x14ac:dyDescent="0.2">
      <c r="P470" s="49"/>
    </row>
    <row r="471" spans="16:16" x14ac:dyDescent="0.2">
      <c r="P471" s="49"/>
    </row>
    <row r="472" spans="16:16" x14ac:dyDescent="0.2">
      <c r="P472" s="49"/>
    </row>
    <row r="473" spans="16:16" x14ac:dyDescent="0.2">
      <c r="P473" s="49"/>
    </row>
    <row r="474" spans="16:16" x14ac:dyDescent="0.2">
      <c r="P474" s="49"/>
    </row>
    <row r="475" spans="16:16" x14ac:dyDescent="0.2">
      <c r="P475" s="49"/>
    </row>
    <row r="476" spans="16:16" x14ac:dyDescent="0.2">
      <c r="P476" s="49"/>
    </row>
    <row r="477" spans="16:16" x14ac:dyDescent="0.2">
      <c r="P477" s="49"/>
    </row>
    <row r="478" spans="16:16" x14ac:dyDescent="0.2">
      <c r="P478" s="49"/>
    </row>
    <row r="479" spans="16:16" x14ac:dyDescent="0.2">
      <c r="P479" s="49"/>
    </row>
    <row r="480" spans="16:16" x14ac:dyDescent="0.2">
      <c r="P480" s="49"/>
    </row>
    <row r="481" spans="16:16" x14ac:dyDescent="0.2">
      <c r="P481" s="49"/>
    </row>
    <row r="482" spans="16:16" x14ac:dyDescent="0.2">
      <c r="P482" s="49"/>
    </row>
    <row r="483" spans="16:16" x14ac:dyDescent="0.2">
      <c r="P483" s="49"/>
    </row>
    <row r="484" spans="16:16" x14ac:dyDescent="0.2">
      <c r="P484" s="49"/>
    </row>
    <row r="485" spans="16:16" x14ac:dyDescent="0.2">
      <c r="P485" s="49"/>
    </row>
    <row r="486" spans="16:16" x14ac:dyDescent="0.2">
      <c r="P486" s="49"/>
    </row>
    <row r="487" spans="16:16" x14ac:dyDescent="0.2">
      <c r="P487" s="49"/>
    </row>
    <row r="488" spans="16:16" x14ac:dyDescent="0.2">
      <c r="P488" s="49"/>
    </row>
    <row r="489" spans="16:16" x14ac:dyDescent="0.2">
      <c r="P489" s="49"/>
    </row>
    <row r="490" spans="16:16" x14ac:dyDescent="0.2">
      <c r="P490" s="49"/>
    </row>
    <row r="491" spans="16:16" x14ac:dyDescent="0.2">
      <c r="P491" s="49"/>
    </row>
    <row r="492" spans="16:16" x14ac:dyDescent="0.2">
      <c r="P492" s="49"/>
    </row>
    <row r="493" spans="16:16" x14ac:dyDescent="0.2">
      <c r="P493" s="49"/>
    </row>
    <row r="494" spans="16:16" x14ac:dyDescent="0.2">
      <c r="P494" s="49"/>
    </row>
    <row r="495" spans="16:16" x14ac:dyDescent="0.2">
      <c r="P495" s="49"/>
    </row>
    <row r="496" spans="16:16" x14ac:dyDescent="0.2">
      <c r="P496" s="49"/>
    </row>
    <row r="497" spans="16:16" x14ac:dyDescent="0.2">
      <c r="P497" s="49"/>
    </row>
    <row r="498" spans="16:16" x14ac:dyDescent="0.2">
      <c r="P498" s="49"/>
    </row>
    <row r="499" spans="16:16" x14ac:dyDescent="0.2">
      <c r="P499" s="49"/>
    </row>
    <row r="500" spans="16:16" x14ac:dyDescent="0.2">
      <c r="P500" s="49"/>
    </row>
    <row r="501" spans="16:16" x14ac:dyDescent="0.2">
      <c r="P501" s="49"/>
    </row>
    <row r="502" spans="16:16" x14ac:dyDescent="0.2">
      <c r="P502" s="49"/>
    </row>
    <row r="503" spans="16:16" x14ac:dyDescent="0.2">
      <c r="P503" s="49"/>
    </row>
    <row r="504" spans="16:16" x14ac:dyDescent="0.2">
      <c r="P504" s="49"/>
    </row>
    <row r="505" spans="16:16" x14ac:dyDescent="0.2">
      <c r="P505" s="49"/>
    </row>
    <row r="506" spans="16:16" x14ac:dyDescent="0.2">
      <c r="P506" s="49"/>
    </row>
    <row r="507" spans="16:16" x14ac:dyDescent="0.2">
      <c r="P507" s="49"/>
    </row>
    <row r="508" spans="16:16" x14ac:dyDescent="0.2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37</vt:i4>
      </vt:variant>
    </vt:vector>
  </HeadingPairs>
  <TitlesOfParts>
    <vt:vector size="39" baseType="lpstr">
      <vt:lpstr>PriceMod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ID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toStart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Jan Havlíček</cp:lastModifiedBy>
  <cp:lastPrinted>1999-06-08T21:16:18Z</cp:lastPrinted>
  <dcterms:created xsi:type="dcterms:W3CDTF">1998-03-11T17:54:50Z</dcterms:created>
  <dcterms:modified xsi:type="dcterms:W3CDTF">2023-09-19T16:55:03Z</dcterms:modified>
</cp:coreProperties>
</file>