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1C8D32-781E-49EC-AD1F-D7E885CCEFF9}" xr6:coauthVersionLast="47" xr6:coauthVersionMax="47" xr10:uidLastSave="{00000000-0000-0000-0000-000000000000}"/>
  <bookViews>
    <workbookView xWindow="-120" yWindow="-120" windowWidth="38640" windowHeight="15720"/>
  </bookViews>
  <sheets>
    <sheet name="Model" sheetId="1" r:id="rId1"/>
  </sheets>
  <definedNames>
    <definedName name="ZA0" localSheetId="0">"Crystal Ball Data : Ver. 4.0.5"</definedName>
    <definedName name="ZA0A" localSheetId="0">0+117</definedName>
    <definedName name="ZA0C" localSheetId="0">0+0</definedName>
    <definedName name="ZA0D" localSheetId="0">0+0</definedName>
    <definedName name="ZA0F" localSheetId="0">0+106</definedName>
    <definedName name="ZA0T" localSheetId="0">10837833+0</definedName>
    <definedName name="ZA113AA" localSheetId="0">2+0.1+8+2+0.25+12+2+0.3+18+2+0.2+20+2+0.15+25+9</definedName>
    <definedName name="ZA114AA" localSheetId="0">2+0.1+8+2+0.25+12+2+0.3+18+2+0.2+20+2+0.15+25+9</definedName>
    <definedName name="ZA115AA" localSheetId="0">2+0.1+8+2+0.25+12+2+0.3+18+2+0.2+20+2+0.15+25+9</definedName>
    <definedName name="ZA116AA" localSheetId="0">2+0.1+8+2+0.25+12+2+0.3+18+2+0.2+20+2+0.15+25+9</definedName>
    <definedName name="ZA117AA" localSheetId="0">2+0.1+8+2+0.25+12+2+0.3+18+2+0.2+20+2+0.15+25+9</definedName>
  </definedNames>
  <calcPr calcId="0"/>
</workbook>
</file>

<file path=xl/calcChain.xml><?xml version="1.0" encoding="utf-8"?>
<calcChain xmlns="http://schemas.openxmlformats.org/spreadsheetml/2006/main">
  <c r="K18" i="1" l="1"/>
  <c r="L18" i="1"/>
  <c r="M18" i="1"/>
  <c r="N18" i="1"/>
  <c r="D23" i="1"/>
  <c r="E23" i="1"/>
  <c r="F23" i="1"/>
  <c r="G23" i="1"/>
  <c r="H23" i="1"/>
  <c r="D24" i="1"/>
  <c r="E24" i="1"/>
  <c r="F24" i="1"/>
  <c r="G24" i="1"/>
  <c r="H24" i="1"/>
  <c r="C25" i="1"/>
  <c r="D25" i="1"/>
  <c r="E25" i="1"/>
  <c r="F25" i="1"/>
  <c r="G25" i="1"/>
  <c r="H25" i="1"/>
  <c r="I25" i="1"/>
</calcChain>
</file>

<file path=xl/sharedStrings.xml><?xml version="1.0" encoding="utf-8"?>
<sst xmlns="http://schemas.openxmlformats.org/spreadsheetml/2006/main" count="44" uniqueCount="30">
  <si>
    <t>Investment</t>
  </si>
  <si>
    <t>Operating Cost</t>
  </si>
  <si>
    <t>Total Cost</t>
  </si>
  <si>
    <t>Year 1</t>
  </si>
  <si>
    <t>Year 0</t>
  </si>
  <si>
    <t>Year 2</t>
  </si>
  <si>
    <t>Year 3</t>
  </si>
  <si>
    <t>Year 4</t>
  </si>
  <si>
    <t>Year 5</t>
  </si>
  <si>
    <t>NPV</t>
  </si>
  <si>
    <t>DEMAND (millions of tons)</t>
  </si>
  <si>
    <t>Demand Growth Rate</t>
  </si>
  <si>
    <t>Cost of Capital</t>
  </si>
  <si>
    <t>Value</t>
  </si>
  <si>
    <t>Operating Cost per Ton</t>
  </si>
  <si>
    <t>OIL PRICE ($ per barrel)</t>
  </si>
  <si>
    <t>HAASVILLE'S GARBAGE RECYCLING</t>
  </si>
  <si>
    <t>Min</t>
  </si>
  <si>
    <t>Max</t>
  </si>
  <si>
    <t>Likeliest</t>
  </si>
  <si>
    <t>Year 1 Investment -- Mean</t>
  </si>
  <si>
    <t>Year 2 Investment -- Std. Dev.</t>
  </si>
  <si>
    <t>Year 1 Investment -- Std. Dev.</t>
  </si>
  <si>
    <t>Year 2 Investment -- Mean</t>
  </si>
  <si>
    <t>Tech. A</t>
  </si>
  <si>
    <t>Materials Cost</t>
  </si>
  <si>
    <t>Materials Cost per Ton (constant)</t>
  </si>
  <si>
    <t>Materials Cost per Ton (coefficient)</t>
  </si>
  <si>
    <t>Prob.</t>
  </si>
  <si>
    <t>TECHNOLOGY A (costs in millions of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</si>
</sst>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8" formatCode="&quot;$&quot;#,##0.00_);[Red]\(&quot;$&quot;#,##0.00\)"/>
    <numFmt numFmtId="164" formatCode="0.000"/>
    <numFmt numFmtId="167" formatCode="&quot;$&quot;#,##0.000_);\(&quot;$&quot;#,##0.000\)"/>
    <numFmt numFmtId="168" formatCode="0.000%"/>
    <numFmt numFmtId="169" formatCode="&quot;$&quot;#,##0"/>
  </numFmts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mediumGray"/>
    </fill>
  </fills>
  <borders count="42">
    <border>
      <left/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right"/>
    </xf>
    <xf numFmtId="167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right"/>
    </xf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 applyAlignment="1">
      <alignment horizontal="right"/>
    </xf>
    <xf numFmtId="0" fontId="0" fillId="0" borderId="22" xfId="0" applyBorder="1"/>
    <xf numFmtId="0" fontId="1" fillId="0" borderId="23" xfId="0" applyFont="1" applyBorder="1" applyAlignment="1">
      <alignment horizontal="right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67" fontId="0" fillId="2" borderId="26" xfId="0" applyNumberFormat="1" applyFill="1" applyBorder="1" applyAlignment="1">
      <alignment horizontal="center"/>
    </xf>
    <xf numFmtId="167" fontId="0" fillId="2" borderId="21" xfId="0" applyNumberFormat="1" applyFill="1" applyBorder="1" applyAlignment="1">
      <alignment horizontal="center"/>
    </xf>
    <xf numFmtId="167" fontId="0" fillId="2" borderId="27" xfId="0" applyNumberFormat="1" applyFill="1" applyBorder="1" applyAlignment="1">
      <alignment horizontal="center"/>
    </xf>
    <xf numFmtId="167" fontId="0" fillId="0" borderId="28" xfId="0" applyNumberFormat="1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167" fontId="0" fillId="2" borderId="17" xfId="0" applyNumberFormat="1" applyFill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2" borderId="29" xfId="0" applyFill="1" applyBorder="1"/>
    <xf numFmtId="0" fontId="0" fillId="2" borderId="5" xfId="0" applyFill="1" applyBorder="1"/>
    <xf numFmtId="7" fontId="0" fillId="0" borderId="0" xfId="0" applyNumberForma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2" fontId="1" fillId="0" borderId="32" xfId="0" applyNumberFormat="1" applyFont="1" applyBorder="1" applyAlignment="1">
      <alignment horizontal="center"/>
    </xf>
    <xf numFmtId="2" fontId="1" fillId="0" borderId="3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34" xfId="0" applyFont="1" applyBorder="1" applyAlignment="1">
      <alignment horizontal="center"/>
    </xf>
    <xf numFmtId="7" fontId="4" fillId="0" borderId="19" xfId="0" applyNumberFormat="1" applyFont="1" applyBorder="1" applyAlignment="1">
      <alignment horizontal="center"/>
    </xf>
    <xf numFmtId="7" fontId="4" fillId="0" borderId="35" xfId="0" applyNumberFormat="1" applyFont="1" applyBorder="1" applyAlignment="1">
      <alignment horizontal="center"/>
    </xf>
    <xf numFmtId="7" fontId="0" fillId="0" borderId="35" xfId="0" applyNumberFormat="1" applyBorder="1" applyAlignment="1">
      <alignment horizontal="center"/>
    </xf>
    <xf numFmtId="7" fontId="0" fillId="0" borderId="36" xfId="0" applyNumberFormat="1" applyBorder="1" applyAlignment="1">
      <alignment horizontal="center"/>
    </xf>
    <xf numFmtId="7" fontId="0" fillId="0" borderId="28" xfId="0" applyNumberFormat="1" applyBorder="1" applyAlignment="1">
      <alignment horizontal="center"/>
    </xf>
    <xf numFmtId="0" fontId="4" fillId="0" borderId="0" xfId="0" applyFont="1"/>
    <xf numFmtId="168" fontId="0" fillId="0" borderId="1" xfId="0" applyNumberFormat="1" applyBorder="1" applyAlignment="1">
      <alignment horizontal="center"/>
    </xf>
    <xf numFmtId="168" fontId="0" fillId="0" borderId="18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9" fontId="1" fillId="0" borderId="17" xfId="0" applyNumberFormat="1" applyFont="1" applyBorder="1" applyAlignment="1">
      <alignment horizontal="center"/>
    </xf>
    <xf numFmtId="168" fontId="1" fillId="0" borderId="37" xfId="0" applyNumberFormat="1" applyFont="1" applyFill="1" applyBorder="1" applyAlignment="1">
      <alignment horizontal="center"/>
    </xf>
    <xf numFmtId="10" fontId="1" fillId="0" borderId="3" xfId="0" applyNumberFormat="1" applyFont="1" applyFill="1" applyBorder="1" applyAlignment="1">
      <alignment horizontal="center"/>
    </xf>
    <xf numFmtId="7" fontId="1" fillId="0" borderId="38" xfId="0" applyNumberFormat="1" applyFont="1" applyFill="1" applyBorder="1" applyAlignment="1">
      <alignment horizontal="center"/>
    </xf>
    <xf numFmtId="7" fontId="1" fillId="0" borderId="18" xfId="0" applyNumberFormat="1" applyFont="1" applyFill="1" applyBorder="1" applyAlignment="1">
      <alignment horizontal="center"/>
    </xf>
    <xf numFmtId="7" fontId="1" fillId="0" borderId="3" xfId="0" applyNumberFormat="1" applyFont="1" applyFill="1" applyBorder="1" applyAlignment="1">
      <alignment horizontal="center"/>
    </xf>
    <xf numFmtId="167" fontId="1" fillId="0" borderId="39" xfId="0" applyNumberFormat="1" applyFont="1" applyFill="1" applyBorder="1" applyAlignment="1">
      <alignment horizontal="center"/>
    </xf>
    <xf numFmtId="167" fontId="1" fillId="0" borderId="26" xfId="0" applyNumberFormat="1" applyFont="1" applyFill="1" applyBorder="1" applyAlignment="1">
      <alignment horizontal="center"/>
    </xf>
    <xf numFmtId="167" fontId="1" fillId="0" borderId="36" xfId="0" applyNumberFormat="1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0</xdr:row>
      <xdr:rowOff>85725</xdr:rowOff>
    </xdr:from>
    <xdr:to>
      <xdr:col>14</xdr:col>
      <xdr:colOff>457200</xdr:colOff>
      <xdr:row>4</xdr:row>
      <xdr:rowOff>28575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D5AA5400-7CB0-26ED-9601-F46D2BAF32B2}"/>
            </a:ext>
          </a:extLst>
        </xdr:cNvPr>
        <xdr:cNvSpPr>
          <a:spLocks noChangeArrowheads="1"/>
        </xdr:cNvSpPr>
      </xdr:nvSpPr>
      <xdr:spPr bwMode="auto">
        <a:xfrm>
          <a:off x="7010400" y="85725"/>
          <a:ext cx="1981200" cy="771525"/>
        </a:xfrm>
        <a:prstGeom prst="wedgeRoundRectCallout">
          <a:avLst>
            <a:gd name="adj1" fmla="val -68750"/>
            <a:gd name="adj2" fmla="val 57407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(Triangular with parameters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H5, I5, &amp; J5)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Growth Rate = 9.333%</a:t>
          </a:r>
        </a:p>
      </xdr:txBody>
    </xdr:sp>
    <xdr:clientData/>
  </xdr:twoCellAnchor>
  <xdr:twoCellAnchor>
    <xdr:from>
      <xdr:col>10</xdr:col>
      <xdr:colOff>304800</xdr:colOff>
      <xdr:row>5</xdr:row>
      <xdr:rowOff>104775</xdr:rowOff>
    </xdr:from>
    <xdr:to>
      <xdr:col>14</xdr:col>
      <xdr:colOff>9525</xdr:colOff>
      <xdr:row>9</xdr:row>
      <xdr:rowOff>114300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BB872226-F928-5FB2-2641-497AC732F405}"/>
            </a:ext>
          </a:extLst>
        </xdr:cNvPr>
        <xdr:cNvSpPr>
          <a:spLocks noChangeArrowheads="1"/>
        </xdr:cNvSpPr>
      </xdr:nvSpPr>
      <xdr:spPr bwMode="auto">
        <a:xfrm>
          <a:off x="6400800" y="1114425"/>
          <a:ext cx="2143125" cy="704850"/>
        </a:xfrm>
        <a:prstGeom prst="wedgeRoundRectCallout">
          <a:avLst>
            <a:gd name="adj1" fmla="val -66444"/>
            <a:gd name="adj2" fmla="val 47296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(Uniform with parameters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H10 &amp; I10)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Cost of Capital = 12.00%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276225</xdr:colOff>
      <xdr:row>22</xdr:row>
      <xdr:rowOff>133350</xdr:rowOff>
    </xdr:from>
    <xdr:to>
      <xdr:col>12</xdr:col>
      <xdr:colOff>238125</xdr:colOff>
      <xdr:row>24</xdr:row>
      <xdr:rowOff>171450</xdr:rowOff>
    </xdr:to>
    <xdr:sp macro="" textlink="">
      <xdr:nvSpPr>
        <xdr:cNvPr id="4099" name="AutoShape 3">
          <a:extLst>
            <a:ext uri="{FF2B5EF4-FFF2-40B4-BE49-F238E27FC236}">
              <a16:creationId xmlns:a16="http://schemas.microsoft.com/office/drawing/2014/main" id="{26B43B97-AF71-9B33-2204-16017001EBCB}"/>
            </a:ext>
          </a:extLst>
        </xdr:cNvPr>
        <xdr:cNvSpPr>
          <a:spLocks noChangeArrowheads="1"/>
        </xdr:cNvSpPr>
      </xdr:nvSpPr>
      <xdr:spPr bwMode="auto">
        <a:xfrm>
          <a:off x="5762625" y="4219575"/>
          <a:ext cx="1790700" cy="390525"/>
        </a:xfrm>
        <a:prstGeom prst="wedgeRoundRectCallout">
          <a:avLst>
            <a:gd name="adj1" fmla="val -70213"/>
            <a:gd name="adj2" fmla="val 28051"/>
            <a:gd name="adj3" fmla="val 16667"/>
          </a:avLst>
        </a:prstGeom>
        <a:solidFill>
          <a:srgbClr val="FF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Forecast Cell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=C25+NPV($J$10,D25:H25)</a:t>
          </a:r>
        </a:p>
      </xdr:txBody>
    </xdr:sp>
    <xdr:clientData/>
  </xdr:twoCellAnchor>
  <xdr:twoCellAnchor>
    <xdr:from>
      <xdr:col>8</xdr:col>
      <xdr:colOff>257175</xdr:colOff>
      <xdr:row>19</xdr:row>
      <xdr:rowOff>28575</xdr:rowOff>
    </xdr:from>
    <xdr:to>
      <xdr:col>13</xdr:col>
      <xdr:colOff>238125</xdr:colOff>
      <xdr:row>22</xdr:row>
      <xdr:rowOff>19050</xdr:rowOff>
    </xdr:to>
    <xdr:sp macro="" textlink="">
      <xdr:nvSpPr>
        <xdr:cNvPr id="4102" name="AutoShape 6">
          <a:extLst>
            <a:ext uri="{FF2B5EF4-FFF2-40B4-BE49-F238E27FC236}">
              <a16:creationId xmlns:a16="http://schemas.microsoft.com/office/drawing/2014/main" id="{005C837C-7FEB-0A10-12A6-F5630325BDC5}"/>
            </a:ext>
          </a:extLst>
        </xdr:cNvPr>
        <xdr:cNvSpPr>
          <a:spLocks noChangeArrowheads="1"/>
        </xdr:cNvSpPr>
      </xdr:nvSpPr>
      <xdr:spPr bwMode="auto">
        <a:xfrm>
          <a:off x="5133975" y="3533775"/>
          <a:ext cx="3028950" cy="571500"/>
        </a:xfrm>
        <a:prstGeom prst="wedgeRoundRectCallout">
          <a:avLst>
            <a:gd name="adj1" fmla="val -142139"/>
            <a:gd name="adj2" fmla="val 31667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(Year 0 is Normal with parameters in E4 &amp; E5)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(Year 1 is Normal with parameters in E6 &amp; E7) </a:t>
          </a:r>
        </a:p>
      </xdr:txBody>
    </xdr:sp>
    <xdr:clientData/>
  </xdr:twoCellAnchor>
  <xdr:twoCellAnchor>
    <xdr:from>
      <xdr:col>8</xdr:col>
      <xdr:colOff>381000</xdr:colOff>
      <xdr:row>10</xdr:row>
      <xdr:rowOff>76200</xdr:rowOff>
    </xdr:from>
    <xdr:to>
      <xdr:col>13</xdr:col>
      <xdr:colOff>9525</xdr:colOff>
      <xdr:row>14</xdr:row>
      <xdr:rowOff>114300</xdr:rowOff>
    </xdr:to>
    <xdr:sp macro="" textlink="">
      <xdr:nvSpPr>
        <xdr:cNvPr id="4104" name="AutoShape 8">
          <a:extLst>
            <a:ext uri="{FF2B5EF4-FFF2-40B4-BE49-F238E27FC236}">
              <a16:creationId xmlns:a16="http://schemas.microsoft.com/office/drawing/2014/main" id="{B7DB5A57-5221-36C6-1B0F-2CAC41EFCFC5}"/>
            </a:ext>
          </a:extLst>
        </xdr:cNvPr>
        <xdr:cNvSpPr>
          <a:spLocks noChangeArrowheads="1"/>
        </xdr:cNvSpPr>
      </xdr:nvSpPr>
      <xdr:spPr bwMode="auto">
        <a:xfrm>
          <a:off x="5257800" y="1962150"/>
          <a:ext cx="2676525" cy="752475"/>
        </a:xfrm>
        <a:prstGeom prst="wedgeRoundRectCallout">
          <a:avLst>
            <a:gd name="adj1" fmla="val -68505"/>
            <a:gd name="adj2" fmla="val 22153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(Custom with values and probabilities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B14:C18)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Oil Price = $16.95 per barrel</a:t>
          </a:r>
        </a:p>
      </xdr:txBody>
    </xdr:sp>
    <xdr:clientData/>
  </xdr:twoCellAnchor>
  <xdr:twoCellAnchor>
    <xdr:from>
      <xdr:col>4</xdr:col>
      <xdr:colOff>57150</xdr:colOff>
      <xdr:row>25</xdr:row>
      <xdr:rowOff>95250</xdr:rowOff>
    </xdr:from>
    <xdr:to>
      <xdr:col>6</xdr:col>
      <xdr:colOff>533400</xdr:colOff>
      <xdr:row>29</xdr:row>
      <xdr:rowOff>0</xdr:rowOff>
    </xdr:to>
    <xdr:sp macro="" textlink="">
      <xdr:nvSpPr>
        <xdr:cNvPr id="4105" name="AutoShape 9">
          <a:extLst>
            <a:ext uri="{FF2B5EF4-FFF2-40B4-BE49-F238E27FC236}">
              <a16:creationId xmlns:a16="http://schemas.microsoft.com/office/drawing/2014/main" id="{70910C46-07FF-81AE-92D5-C679854B9C5F}"/>
            </a:ext>
          </a:extLst>
        </xdr:cNvPr>
        <xdr:cNvSpPr>
          <a:spLocks noChangeArrowheads="1"/>
        </xdr:cNvSpPr>
      </xdr:nvSpPr>
      <xdr:spPr bwMode="auto">
        <a:xfrm>
          <a:off x="2495550" y="4714875"/>
          <a:ext cx="1695450" cy="561975"/>
        </a:xfrm>
        <a:prstGeom prst="wedgeRoundRectCallout">
          <a:avLst>
            <a:gd name="adj1" fmla="val 560"/>
            <a:gd name="adj2" fmla="val -6356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=$E$8*L$18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=($E$9+$E$10*F$14)*L$18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=SUM(F22:F24)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295275</xdr:colOff>
      <xdr:row>27</xdr:row>
      <xdr:rowOff>57150</xdr:rowOff>
    </xdr:from>
    <xdr:to>
      <xdr:col>15</xdr:col>
      <xdr:colOff>571500</xdr:colOff>
      <xdr:row>28</xdr:row>
      <xdr:rowOff>142875</xdr:rowOff>
    </xdr:to>
    <xdr:sp macro="" textlink="">
      <xdr:nvSpPr>
        <xdr:cNvPr id="4106" name="AutoShape 10">
          <a:extLst>
            <a:ext uri="{FF2B5EF4-FFF2-40B4-BE49-F238E27FC236}">
              <a16:creationId xmlns:a16="http://schemas.microsoft.com/office/drawing/2014/main" id="{E8BDA708-ED2A-EC98-8DFA-2C8B83DE71DF}"/>
            </a:ext>
          </a:extLst>
        </xdr:cNvPr>
        <xdr:cNvSpPr>
          <a:spLocks noChangeArrowheads="1"/>
        </xdr:cNvSpPr>
      </xdr:nvSpPr>
      <xdr:spPr bwMode="auto">
        <a:xfrm>
          <a:off x="5172075" y="5010150"/>
          <a:ext cx="4543425" cy="247650"/>
        </a:xfrm>
        <a:prstGeom prst="wedgeRoundRectCallout">
          <a:avLst>
            <a:gd name="adj1" fmla="val 23796"/>
            <a:gd name="adj2" fmla="val -76153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1.000 | =(1+$K$5)*J18 | =(1+$K$5)*K18 | =(1+$K$5)*L18 | =(1+$K$5)*M18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"/>
  <sheetViews>
    <sheetView tabSelected="1" workbookViewId="0">
      <selection activeCell="B3" sqref="B3"/>
    </sheetView>
  </sheetViews>
  <sheetFormatPr defaultRowHeight="12.75" x14ac:dyDescent="0.2"/>
  <sheetData>
    <row r="1" spans="1:14" ht="23.25" x14ac:dyDescent="0.35">
      <c r="A1" s="3" t="s">
        <v>16</v>
      </c>
    </row>
    <row r="2" spans="1:14" ht="13.5" thickBot="1" x14ac:dyDescent="0.25"/>
    <row r="3" spans="1:14" ht="14.25" thickTop="1" thickBot="1" x14ac:dyDescent="0.25">
      <c r="A3" s="5"/>
      <c r="B3" s="5"/>
      <c r="C3" s="5"/>
      <c r="D3" s="9"/>
      <c r="E3" s="54" t="s">
        <v>24</v>
      </c>
      <c r="H3" s="73" t="s">
        <v>11</v>
      </c>
      <c r="I3" s="74"/>
      <c r="J3" s="74"/>
      <c r="K3" s="75"/>
    </row>
    <row r="4" spans="1:14" ht="14.25" thickTop="1" thickBot="1" x14ac:dyDescent="0.25">
      <c r="A4" s="11"/>
      <c r="B4" s="12"/>
      <c r="C4" s="12"/>
      <c r="D4" s="13" t="s">
        <v>20</v>
      </c>
      <c r="E4" s="55">
        <v>5.3</v>
      </c>
      <c r="H4" s="17" t="s">
        <v>17</v>
      </c>
      <c r="I4" s="21" t="s">
        <v>19</v>
      </c>
      <c r="J4" s="18" t="s">
        <v>18</v>
      </c>
      <c r="K4" s="24" t="s">
        <v>13</v>
      </c>
    </row>
    <row r="5" spans="1:14" ht="14.25" thickTop="1" thickBot="1" x14ac:dyDescent="0.25">
      <c r="A5" s="14"/>
      <c r="B5" s="15"/>
      <c r="C5" s="15"/>
      <c r="D5" s="16" t="s">
        <v>22</v>
      </c>
      <c r="E5" s="56">
        <v>0.25</v>
      </c>
      <c r="H5" s="61">
        <v>0.03</v>
      </c>
      <c r="I5" s="62">
        <v>0.1</v>
      </c>
      <c r="J5" s="63">
        <v>0.15</v>
      </c>
      <c r="K5" s="65">
        <v>9.3333333000000004E-2</v>
      </c>
    </row>
    <row r="6" spans="1:14" ht="13.5" thickTop="1" x14ac:dyDescent="0.2">
      <c r="A6" s="14"/>
      <c r="B6" s="15"/>
      <c r="C6" s="15"/>
      <c r="D6" s="16" t="s">
        <v>23</v>
      </c>
      <c r="E6" s="56">
        <v>0.7</v>
      </c>
    </row>
    <row r="7" spans="1:14" ht="13.5" thickBot="1" x14ac:dyDescent="0.25">
      <c r="A7" s="14"/>
      <c r="B7" s="15"/>
      <c r="C7" s="15"/>
      <c r="D7" s="16" t="s">
        <v>21</v>
      </c>
      <c r="E7" s="56">
        <v>0.01</v>
      </c>
      <c r="F7" s="60"/>
    </row>
    <row r="8" spans="1:14" ht="14.25" thickTop="1" thickBot="1" x14ac:dyDescent="0.25">
      <c r="A8" s="14"/>
      <c r="B8" s="15"/>
      <c r="C8" s="15"/>
      <c r="D8" s="16" t="s">
        <v>14</v>
      </c>
      <c r="E8" s="57">
        <v>0.5</v>
      </c>
      <c r="H8" s="73" t="s">
        <v>12</v>
      </c>
      <c r="I8" s="74"/>
      <c r="J8" s="75"/>
    </row>
    <row r="9" spans="1:14" ht="13.5" thickBot="1" x14ac:dyDescent="0.25">
      <c r="A9" s="14"/>
      <c r="B9" s="15"/>
      <c r="C9" s="15"/>
      <c r="D9" s="16" t="s">
        <v>26</v>
      </c>
      <c r="E9" s="57">
        <v>0.3</v>
      </c>
      <c r="H9" s="17" t="s">
        <v>17</v>
      </c>
      <c r="I9" s="23" t="s">
        <v>18</v>
      </c>
      <c r="J9" s="19" t="s">
        <v>13</v>
      </c>
    </row>
    <row r="10" spans="1:14" ht="14.25" thickTop="1" thickBot="1" x14ac:dyDescent="0.25">
      <c r="A10" s="6"/>
      <c r="B10" s="7"/>
      <c r="C10" s="7"/>
      <c r="D10" s="8" t="s">
        <v>27</v>
      </c>
      <c r="E10" s="58">
        <v>0.01</v>
      </c>
      <c r="H10" s="25">
        <v>0.09</v>
      </c>
      <c r="I10" s="26">
        <v>0.15</v>
      </c>
      <c r="J10" s="66">
        <v>0.12</v>
      </c>
    </row>
    <row r="11" spans="1:14" ht="14.25" thickTop="1" thickBot="1" x14ac:dyDescent="0.25"/>
    <row r="12" spans="1:14" ht="14.25" thickTop="1" thickBot="1" x14ac:dyDescent="0.25">
      <c r="B12" s="73" t="s">
        <v>15</v>
      </c>
      <c r="C12" s="74"/>
      <c r="D12" s="74"/>
      <c r="E12" s="74"/>
      <c r="F12" s="74"/>
      <c r="G12" s="74"/>
      <c r="H12" s="75"/>
    </row>
    <row r="13" spans="1:14" ht="13.5" thickBot="1" x14ac:dyDescent="0.25">
      <c r="B13" s="20" t="s">
        <v>13</v>
      </c>
      <c r="C13" s="22" t="s">
        <v>28</v>
      </c>
      <c r="D13" s="49" t="s">
        <v>3</v>
      </c>
      <c r="E13" s="21" t="s">
        <v>5</v>
      </c>
      <c r="F13" s="21" t="s">
        <v>6</v>
      </c>
      <c r="G13" s="21" t="s">
        <v>7</v>
      </c>
      <c r="H13" s="50" t="s">
        <v>8</v>
      </c>
    </row>
    <row r="14" spans="1:14" ht="14.25" thickTop="1" thickBot="1" x14ac:dyDescent="0.25">
      <c r="B14" s="64">
        <v>8</v>
      </c>
      <c r="C14" s="51">
        <v>0.1</v>
      </c>
      <c r="D14" s="67">
        <v>16.95</v>
      </c>
      <c r="E14" s="68">
        <v>16.95</v>
      </c>
      <c r="F14" s="68">
        <v>16.95</v>
      </c>
      <c r="G14" s="68">
        <v>16.95</v>
      </c>
      <c r="H14" s="69">
        <v>16.95</v>
      </c>
    </row>
    <row r="15" spans="1:14" ht="14.25" thickTop="1" thickBot="1" x14ac:dyDescent="0.25">
      <c r="B15" s="64">
        <v>12</v>
      </c>
      <c r="C15" s="52">
        <v>0.25</v>
      </c>
    </row>
    <row r="16" spans="1:14" ht="14.25" thickTop="1" thickBot="1" x14ac:dyDescent="0.25">
      <c r="B16" s="64">
        <v>18</v>
      </c>
      <c r="C16" s="52">
        <v>0.3</v>
      </c>
      <c r="J16" s="73" t="s">
        <v>10</v>
      </c>
      <c r="K16" s="74"/>
      <c r="L16" s="74"/>
      <c r="M16" s="74"/>
      <c r="N16" s="75"/>
    </row>
    <row r="17" spans="1:14" ht="14.25" thickTop="1" thickBot="1" x14ac:dyDescent="0.25">
      <c r="B17" s="64">
        <v>20</v>
      </c>
      <c r="C17" s="52">
        <v>0.2</v>
      </c>
      <c r="E17" s="53"/>
      <c r="J17" s="20" t="s">
        <v>3</v>
      </c>
      <c r="K17" s="21" t="s">
        <v>5</v>
      </c>
      <c r="L17" s="21" t="s">
        <v>6</v>
      </c>
      <c r="M17" s="21" t="s">
        <v>7</v>
      </c>
      <c r="N17" s="19" t="s">
        <v>8</v>
      </c>
    </row>
    <row r="18" spans="1:14" ht="14.25" thickTop="1" thickBot="1" x14ac:dyDescent="0.25">
      <c r="B18" s="64">
        <v>25</v>
      </c>
      <c r="C18" s="52">
        <v>0.15</v>
      </c>
      <c r="J18" s="27">
        <v>1</v>
      </c>
      <c r="K18" s="28">
        <f>(1+$K$5)*J18</f>
        <v>1.0933333329999999</v>
      </c>
      <c r="L18" s="28">
        <f>(1+$K$5)*K18</f>
        <v>1.1953777770488887</v>
      </c>
      <c r="M18" s="28">
        <f>(1+$K$5)*L18</f>
        <v>1.3069463691749923</v>
      </c>
      <c r="N18" s="29">
        <f>(1+$K$5)*M18</f>
        <v>1.4289280298623426</v>
      </c>
    </row>
    <row r="19" spans="1:14" ht="14.25" thickTop="1" thickBot="1" x14ac:dyDescent="0.25">
      <c r="A19" s="1"/>
      <c r="B19" s="48"/>
      <c r="C19" s="48"/>
    </row>
    <row r="20" spans="1:14" ht="17.25" thickTop="1" thickBot="1" x14ac:dyDescent="0.3">
      <c r="A20" s="76" t="s">
        <v>29</v>
      </c>
      <c r="B20" s="77"/>
      <c r="C20" s="77"/>
      <c r="D20" s="77"/>
      <c r="E20" s="77"/>
      <c r="F20" s="77"/>
      <c r="G20" s="77"/>
      <c r="H20" s="78"/>
    </row>
    <row r="21" spans="1:14" ht="14.25" thickTop="1" thickBot="1" x14ac:dyDescent="0.25">
      <c r="A21" s="46"/>
      <c r="B21" s="47"/>
      <c r="C21" s="35" t="s">
        <v>4</v>
      </c>
      <c r="D21" s="36" t="s">
        <v>3</v>
      </c>
      <c r="E21" s="36" t="s">
        <v>5</v>
      </c>
      <c r="F21" s="36" t="s">
        <v>6</v>
      </c>
      <c r="G21" s="36" t="s">
        <v>7</v>
      </c>
      <c r="H21" s="10" t="s">
        <v>8</v>
      </c>
    </row>
    <row r="22" spans="1:14" ht="14.25" thickTop="1" thickBot="1" x14ac:dyDescent="0.25">
      <c r="A22" s="31"/>
      <c r="B22" s="32" t="s">
        <v>0</v>
      </c>
      <c r="C22" s="70">
        <v>5.3</v>
      </c>
      <c r="D22" s="71">
        <v>0.7</v>
      </c>
      <c r="E22" s="37"/>
      <c r="F22" s="37"/>
      <c r="G22" s="37"/>
      <c r="H22" s="38"/>
    </row>
    <row r="23" spans="1:14" ht="13.5" thickBot="1" x14ac:dyDescent="0.25">
      <c r="A23" s="33"/>
      <c r="B23" s="34" t="s">
        <v>1</v>
      </c>
      <c r="C23" s="39"/>
      <c r="D23" s="40">
        <f>$E$8*J$18</f>
        <v>0.5</v>
      </c>
      <c r="E23" s="59">
        <f>$E$8*K$18</f>
        <v>0.54666666649999995</v>
      </c>
      <c r="F23" s="59">
        <f>$E$8*L$18</f>
        <v>0.59768888852444435</v>
      </c>
      <c r="G23" s="40">
        <f>$E$8*M$18</f>
        <v>0.65347318458749615</v>
      </c>
      <c r="H23" s="41">
        <f>$E$8*N$18</f>
        <v>0.71446401493117129</v>
      </c>
    </row>
    <row r="24" spans="1:14" ht="14.25" thickTop="1" thickBot="1" x14ac:dyDescent="0.25">
      <c r="A24" s="6"/>
      <c r="B24" s="8" t="s">
        <v>25</v>
      </c>
      <c r="C24" s="42"/>
      <c r="D24" s="43">
        <f>($E$9+$E$10*D$14)*J$18</f>
        <v>0.46949999999999997</v>
      </c>
      <c r="E24" s="43">
        <f>($E$9+$E$10*E$14)*K$18</f>
        <v>0.51331999984349996</v>
      </c>
      <c r="F24" s="43">
        <f>($E$9+$E$10*F$14)*L$18</f>
        <v>0.56122986632445326</v>
      </c>
      <c r="G24" s="43">
        <f>($E$9+$E$10*G$14)*M$18</f>
        <v>0.61361132032765886</v>
      </c>
      <c r="H24" s="44">
        <f>($E$9+$E$10*H$14)*N$18</f>
        <v>0.67088171002036978</v>
      </c>
      <c r="I24" s="30" t="s">
        <v>9</v>
      </c>
    </row>
    <row r="25" spans="1:14" ht="14.25" thickTop="1" thickBot="1" x14ac:dyDescent="0.25">
      <c r="A25" s="6"/>
      <c r="B25" s="8" t="s">
        <v>2</v>
      </c>
      <c r="C25" s="45">
        <f t="shared" ref="C25:H25" si="0">SUM(C22:C24)</f>
        <v>5.3</v>
      </c>
      <c r="D25" s="43">
        <f t="shared" si="0"/>
        <v>1.6695</v>
      </c>
      <c r="E25" s="43">
        <f t="shared" si="0"/>
        <v>1.0599866663434998</v>
      </c>
      <c r="F25" s="43">
        <f t="shared" si="0"/>
        <v>1.1589187548488975</v>
      </c>
      <c r="G25" s="43">
        <f t="shared" si="0"/>
        <v>1.2670845049151551</v>
      </c>
      <c r="H25" s="44">
        <f t="shared" si="0"/>
        <v>1.3853457249515411</v>
      </c>
      <c r="I25" s="72">
        <f>C25+NPV($J$10,D25:H25)</f>
        <v>10.051872837749382</v>
      </c>
    </row>
    <row r="26" spans="1:14" ht="13.5" thickTop="1" x14ac:dyDescent="0.2">
      <c r="B26" s="1"/>
      <c r="C26" s="2"/>
      <c r="D26" s="2"/>
      <c r="E26" s="2"/>
      <c r="F26" s="2"/>
      <c r="G26" s="2"/>
      <c r="H26" s="2"/>
      <c r="I26" s="4"/>
    </row>
  </sheetData>
  <mergeCells count="5">
    <mergeCell ref="H3:K3"/>
    <mergeCell ref="A20:H20"/>
    <mergeCell ref="H8:J8"/>
    <mergeCell ref="J16:N16"/>
    <mergeCell ref="B12:H12"/>
  </mergeCells>
  <printOptions horizontalCentered="1" verticalCentered="1" headings="1"/>
  <pageMargins left="0.5" right="0.5" top="0.5" bottom="0.5" header="0.5" footer="0.5"/>
  <pageSetup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Haas School of Business, UCB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 User</dc:creator>
  <cp:lastModifiedBy>Jan Havlíček</cp:lastModifiedBy>
  <cp:lastPrinted>1999-11-07T20:00:26Z</cp:lastPrinted>
  <dcterms:created xsi:type="dcterms:W3CDTF">1998-11-26T03:35:24Z</dcterms:created>
  <dcterms:modified xsi:type="dcterms:W3CDTF">2023-09-19T17:05:04Z</dcterms:modified>
</cp:coreProperties>
</file>