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D3D4A1-2633-4442-AECA-39A53F3B5834}" xr6:coauthVersionLast="47" xr6:coauthVersionMax="47" xr10:uidLastSave="{00000000-0000-0000-0000-000000000000}"/>
  <bookViews>
    <workbookView xWindow="-120" yWindow="-120" windowWidth="38640" windowHeight="15720" tabRatio="736" activeTab="4"/>
  </bookViews>
  <sheets>
    <sheet name="Week #1" sheetId="23" r:id="rId1"/>
    <sheet name="Week #2" sheetId="25" r:id="rId2"/>
    <sheet name="Week #3" sheetId="27" r:id="rId3"/>
    <sheet name="Week #4" sheetId="28" r:id="rId4"/>
    <sheet name="Week #5" sheetId="29" r:id="rId5"/>
    <sheet name="Payout" sheetId="15" r:id="rId6"/>
    <sheet name="Total" sheetId="16" r:id="rId7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localSheetId="2" hidden="1">{"'#10'!$A$4:$AJ$23"}</definedName>
    <definedName name="HTML_Control" localSheetId="3" hidden="1">{"'#10'!$A$4:$AJ$23"}</definedName>
    <definedName name="HTML_Control" localSheetId="4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'Week #2'!$B$5:$AK$34</definedName>
    <definedName name="_xlnm.Print_Area" localSheetId="2">'Week #3'!$A$5:$AI$28</definedName>
    <definedName name="_xlnm.Print_Area" localSheetId="3">'Week #4'!$B$5:$AN$25</definedName>
    <definedName name="_xlnm.Print_Area" localSheetId="4">'Week #5'!$B$5:$AN$25</definedName>
    <definedName name="sort" localSheetId="1">'Week #2'!$A$6:$AP$25</definedName>
    <definedName name="sort" localSheetId="2">'Week #3'!$A$6:$AP$25</definedName>
    <definedName name="sort" localSheetId="3">'Week #4'!$A$6:$AP$25</definedName>
    <definedName name="sort" localSheetId="4">'Week #5'!$A$6:$AP$25</definedName>
    <definedName name="sort">'Week #1'!$A$6:$AR$25</definedName>
    <definedName name="Totalsort">Total!$B$4:$V$23</definedName>
  </definedNames>
  <calcPr calcId="0"/>
</workbook>
</file>

<file path=xl/calcChain.xml><?xml version="1.0" encoding="utf-8"?>
<calcChain xmlns="http://schemas.openxmlformats.org/spreadsheetml/2006/main"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F6" i="23"/>
  <c r="G6" i="23"/>
  <c r="AL6" i="23"/>
  <c r="AM6" i="23"/>
  <c r="F7" i="23"/>
  <c r="G7" i="23"/>
  <c r="AL7" i="23"/>
  <c r="AM7" i="23"/>
  <c r="F8" i="23"/>
  <c r="G8" i="23"/>
  <c r="AL8" i="23"/>
  <c r="AM8" i="23"/>
  <c r="F9" i="23"/>
  <c r="G9" i="23"/>
  <c r="AL9" i="23"/>
  <c r="AM9" i="23"/>
  <c r="F10" i="23"/>
  <c r="G10" i="23"/>
  <c r="AL10" i="23"/>
  <c r="AM10" i="23"/>
  <c r="F11" i="23"/>
  <c r="G11" i="23"/>
  <c r="AL11" i="23"/>
  <c r="AM11" i="23"/>
  <c r="F12" i="23"/>
  <c r="G12" i="23"/>
  <c r="AL12" i="23"/>
  <c r="AM12" i="23"/>
  <c r="F13" i="23"/>
  <c r="G13" i="23"/>
  <c r="AL13" i="23"/>
  <c r="AM13" i="23"/>
  <c r="F14" i="23"/>
  <c r="G14" i="23"/>
  <c r="AL14" i="23"/>
  <c r="AM14" i="23"/>
  <c r="F15" i="23"/>
  <c r="G15" i="23"/>
  <c r="AL15" i="23"/>
  <c r="AM15" i="23"/>
  <c r="F16" i="23"/>
  <c r="G16" i="23"/>
  <c r="AL16" i="23"/>
  <c r="AM16" i="23"/>
  <c r="F17" i="23"/>
  <c r="G17" i="23"/>
  <c r="AL17" i="23"/>
  <c r="AM17" i="23"/>
  <c r="F18" i="23"/>
  <c r="G18" i="23"/>
  <c r="AL18" i="23"/>
  <c r="AM18" i="23"/>
  <c r="F19" i="23"/>
  <c r="G19" i="23"/>
  <c r="AL19" i="23"/>
  <c r="AM19" i="23"/>
  <c r="F20" i="23"/>
  <c r="G20" i="23"/>
  <c r="AL20" i="23"/>
  <c r="AM20" i="23"/>
  <c r="F21" i="23"/>
  <c r="G21" i="23"/>
  <c r="AL21" i="23"/>
  <c r="AM21" i="23"/>
  <c r="F22" i="23"/>
  <c r="G22" i="23"/>
  <c r="AL22" i="23"/>
  <c r="AM22" i="23"/>
  <c r="F23" i="23"/>
  <c r="G23" i="23"/>
  <c r="AL23" i="23"/>
  <c r="AM23" i="23"/>
  <c r="F24" i="23"/>
  <c r="G24" i="23"/>
  <c r="AL24" i="23"/>
  <c r="AM24" i="23"/>
  <c r="F25" i="23"/>
  <c r="G25" i="23"/>
  <c r="AL25" i="23"/>
  <c r="AM25" i="23"/>
  <c r="AM26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M27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F33" i="23"/>
  <c r="G33" i="23"/>
  <c r="AL33" i="23"/>
  <c r="F34" i="23"/>
  <c r="G34" i="23"/>
  <c r="AL34" i="23"/>
  <c r="F6" i="25"/>
  <c r="G6" i="25"/>
  <c r="AL6" i="25"/>
  <c r="F7" i="25"/>
  <c r="G7" i="25"/>
  <c r="AL7" i="25"/>
  <c r="F8" i="25"/>
  <c r="G8" i="25"/>
  <c r="AL8" i="25"/>
  <c r="F9" i="25"/>
  <c r="G9" i="25"/>
  <c r="AL9" i="25"/>
  <c r="F10" i="25"/>
  <c r="G10" i="25"/>
  <c r="AL10" i="25"/>
  <c r="F11" i="25"/>
  <c r="G11" i="25"/>
  <c r="AL11" i="25"/>
  <c r="F12" i="25"/>
  <c r="G12" i="25"/>
  <c r="AL12" i="25"/>
  <c r="F13" i="25"/>
  <c r="G13" i="25"/>
  <c r="AL13" i="25"/>
  <c r="F14" i="25"/>
  <c r="G14" i="25"/>
  <c r="AL14" i="25"/>
  <c r="F15" i="25"/>
  <c r="G15" i="25"/>
  <c r="AL15" i="25"/>
  <c r="F16" i="25"/>
  <c r="G16" i="25"/>
  <c r="AL16" i="25"/>
  <c r="F17" i="25"/>
  <c r="G17" i="25"/>
  <c r="AL17" i="25"/>
  <c r="F18" i="25"/>
  <c r="G18" i="25"/>
  <c r="AL18" i="25"/>
  <c r="F19" i="25"/>
  <c r="G19" i="25"/>
  <c r="AL19" i="25"/>
  <c r="F20" i="25"/>
  <c r="G20" i="25"/>
  <c r="AL20" i="25"/>
  <c r="F21" i="25"/>
  <c r="G21" i="25"/>
  <c r="AL21" i="25"/>
  <c r="F22" i="25"/>
  <c r="G22" i="25"/>
  <c r="AL22" i="25"/>
  <c r="F23" i="25"/>
  <c r="G23" i="25"/>
  <c r="AL23" i="25"/>
  <c r="F24" i="25"/>
  <c r="G24" i="25"/>
  <c r="AL24" i="25"/>
  <c r="F25" i="25"/>
  <c r="G25" i="25"/>
  <c r="AL25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F33" i="25"/>
  <c r="G33" i="25"/>
  <c r="F34" i="25"/>
  <c r="G34" i="25"/>
  <c r="F6" i="27"/>
  <c r="G6" i="27"/>
  <c r="AL6" i="27"/>
  <c r="F7" i="27"/>
  <c r="G7" i="27"/>
  <c r="AL7" i="27"/>
  <c r="F8" i="27"/>
  <c r="G8" i="27"/>
  <c r="AL8" i="27"/>
  <c r="F9" i="27"/>
  <c r="G9" i="27"/>
  <c r="AL9" i="27"/>
  <c r="F10" i="27"/>
  <c r="G10" i="27"/>
  <c r="AL10" i="27"/>
  <c r="F11" i="27"/>
  <c r="G11" i="27"/>
  <c r="AL11" i="27"/>
  <c r="F12" i="27"/>
  <c r="G12" i="27"/>
  <c r="AL12" i="27"/>
  <c r="F13" i="27"/>
  <c r="G13" i="27"/>
  <c r="AL13" i="27"/>
  <c r="F14" i="27"/>
  <c r="G14" i="27"/>
  <c r="AL14" i="27"/>
  <c r="F15" i="27"/>
  <c r="G15" i="27"/>
  <c r="AL15" i="27"/>
  <c r="F16" i="27"/>
  <c r="G16" i="27"/>
  <c r="AL16" i="27"/>
  <c r="F17" i="27"/>
  <c r="G17" i="27"/>
  <c r="AL17" i="27"/>
  <c r="F18" i="27"/>
  <c r="G18" i="27"/>
  <c r="AL18" i="27"/>
  <c r="F19" i="27"/>
  <c r="G19" i="27"/>
  <c r="AL19" i="27"/>
  <c r="F20" i="27"/>
  <c r="G20" i="27"/>
  <c r="AL20" i="27"/>
  <c r="F21" i="27"/>
  <c r="G21" i="27"/>
  <c r="AL21" i="27"/>
  <c r="F22" i="27"/>
  <c r="G22" i="27"/>
  <c r="AL22" i="27"/>
  <c r="F23" i="27"/>
  <c r="G23" i="27"/>
  <c r="AL23" i="27"/>
  <c r="F24" i="27"/>
  <c r="G24" i="27"/>
  <c r="AL24" i="27"/>
  <c r="F25" i="27"/>
  <c r="G25" i="27"/>
  <c r="AL25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F33" i="27"/>
  <c r="G33" i="27"/>
  <c r="AL33" i="27"/>
  <c r="F34" i="27"/>
  <c r="G34" i="27"/>
  <c r="AL34" i="27"/>
  <c r="F6" i="28"/>
  <c r="G6" i="28"/>
  <c r="AL6" i="28"/>
  <c r="F7" i="28"/>
  <c r="G7" i="28"/>
  <c r="AL7" i="28"/>
  <c r="F8" i="28"/>
  <c r="G8" i="28"/>
  <c r="AL8" i="28"/>
  <c r="F9" i="28"/>
  <c r="G9" i="28"/>
  <c r="AL9" i="28"/>
  <c r="F10" i="28"/>
  <c r="G10" i="28"/>
  <c r="AL10" i="28"/>
  <c r="F11" i="28"/>
  <c r="G11" i="28"/>
  <c r="AL11" i="28"/>
  <c r="F12" i="28"/>
  <c r="G12" i="28"/>
  <c r="AL12" i="28"/>
  <c r="F13" i="28"/>
  <c r="G13" i="28"/>
  <c r="AL13" i="28"/>
  <c r="F14" i="28"/>
  <c r="G14" i="28"/>
  <c r="AL14" i="28"/>
  <c r="F15" i="28"/>
  <c r="G15" i="28"/>
  <c r="AL15" i="28"/>
  <c r="F16" i="28"/>
  <c r="G16" i="28"/>
  <c r="AL16" i="28"/>
  <c r="F17" i="28"/>
  <c r="G17" i="28"/>
  <c r="AL17" i="28"/>
  <c r="F18" i="28"/>
  <c r="G18" i="28"/>
  <c r="AL18" i="28"/>
  <c r="F19" i="28"/>
  <c r="G19" i="28"/>
  <c r="AL19" i="28"/>
  <c r="F20" i="28"/>
  <c r="G20" i="28"/>
  <c r="AL20" i="28"/>
  <c r="F21" i="28"/>
  <c r="G21" i="28"/>
  <c r="AL21" i="28"/>
  <c r="F22" i="28"/>
  <c r="G22" i="28"/>
  <c r="AL22" i="28"/>
  <c r="F23" i="28"/>
  <c r="G23" i="28"/>
  <c r="AL23" i="28"/>
  <c r="F24" i="28"/>
  <c r="G24" i="28"/>
  <c r="AL24" i="28"/>
  <c r="F25" i="28"/>
  <c r="G25" i="28"/>
  <c r="AL25" i="28"/>
  <c r="E27" i="28"/>
  <c r="F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F33" i="28"/>
  <c r="G33" i="28"/>
  <c r="AJ33" i="28"/>
  <c r="AK33" i="28"/>
  <c r="AL33" i="28"/>
  <c r="AM33" i="28"/>
  <c r="AN33" i="28"/>
  <c r="F34" i="28"/>
  <c r="G34" i="28"/>
  <c r="AJ34" i="28"/>
  <c r="AK34" i="28"/>
  <c r="AL34" i="28"/>
  <c r="AM34" i="28"/>
  <c r="AN34" i="28"/>
  <c r="F6" i="29"/>
  <c r="AL6" i="29"/>
  <c r="F7" i="29"/>
  <c r="AL7" i="29"/>
  <c r="F8" i="29"/>
  <c r="AL8" i="29"/>
  <c r="F9" i="29"/>
  <c r="AL9" i="29"/>
  <c r="F10" i="29"/>
  <c r="AL10" i="29"/>
  <c r="F11" i="29"/>
  <c r="AL11" i="29"/>
  <c r="F12" i="29"/>
  <c r="AL12" i="29"/>
  <c r="F13" i="29"/>
  <c r="AL13" i="29"/>
  <c r="F14" i="29"/>
  <c r="AL14" i="29"/>
  <c r="F15" i="29"/>
  <c r="AL15" i="29"/>
  <c r="F16" i="29"/>
  <c r="AL16" i="29"/>
  <c r="F17" i="29"/>
  <c r="AL17" i="29"/>
  <c r="F18" i="29"/>
  <c r="AL18" i="29"/>
  <c r="F19" i="29"/>
  <c r="AL19" i="29"/>
  <c r="F20" i="29"/>
  <c r="AL20" i="29"/>
  <c r="F21" i="29"/>
  <c r="AL21" i="29"/>
  <c r="F22" i="29"/>
  <c r="AL22" i="29"/>
  <c r="F23" i="29"/>
  <c r="AL23" i="29"/>
  <c r="F24" i="29"/>
  <c r="AL24" i="29"/>
  <c r="F25" i="29"/>
  <c r="AL25" i="29"/>
  <c r="F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F33" i="29"/>
  <c r="AL33" i="29"/>
  <c r="F34" i="29"/>
</calcChain>
</file>

<file path=xl/sharedStrings.xml><?xml version="1.0" encoding="utf-8"?>
<sst xmlns="http://schemas.openxmlformats.org/spreadsheetml/2006/main" count="500" uniqueCount="148">
  <si>
    <t>GB</t>
  </si>
  <si>
    <t>TB</t>
  </si>
  <si>
    <t>NYG</t>
  </si>
  <si>
    <t>NYJ</t>
  </si>
  <si>
    <t>Total</t>
  </si>
  <si>
    <t>TOTAL</t>
  </si>
  <si>
    <t>AVERAGE</t>
  </si>
  <si>
    <t>NO</t>
  </si>
  <si>
    <t>SD</t>
  </si>
  <si>
    <t>SF</t>
  </si>
  <si>
    <t>KC</t>
  </si>
  <si>
    <t>NE</t>
  </si>
  <si>
    <t>WEEK 2</t>
  </si>
  <si>
    <t>AZ</t>
  </si>
  <si>
    <t>WEEK 3</t>
  </si>
  <si>
    <t>WEEK 4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</si>
  <si>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</si>
  <si>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</si>
  <si>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</si>
  <si>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</si>
  <si>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</si>
  <si>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</si>
  <si>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</si>
  <si>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</si>
  <si>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</si>
  <si>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</si>
  <si>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</si>
  <si>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</si>
  <si>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</si>
  <si>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</si>
  <si>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</si>
  <si>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</si>
  <si>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</si>
  <si>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New Rank</t>
  </si>
  <si>
    <t>Old Rank</t>
  </si>
  <si>
    <t>Prior Total</t>
  </si>
  <si>
    <t>New Total</t>
  </si>
  <si>
    <t>Weekly Total</t>
  </si>
  <si>
    <t>=</t>
  </si>
  <si>
    <t>1st place</t>
  </si>
  <si>
    <t>2nd place</t>
  </si>
  <si>
    <t>3rd place</t>
  </si>
  <si>
    <t>winning points for</t>
  </si>
  <si>
    <t>Det</t>
  </si>
  <si>
    <t>Den</t>
  </si>
  <si>
    <t>Cin</t>
  </si>
  <si>
    <t>Jac</t>
  </si>
  <si>
    <t>Bal</t>
  </si>
  <si>
    <t>Mia</t>
  </si>
  <si>
    <t>Buf</t>
  </si>
  <si>
    <t>Min</t>
  </si>
  <si>
    <t>Ind</t>
  </si>
  <si>
    <t>Car</t>
  </si>
  <si>
    <t>Was</t>
  </si>
  <si>
    <t>StL</t>
  </si>
  <si>
    <t>Atl</t>
  </si>
  <si>
    <t>Ten</t>
  </si>
  <si>
    <t>Pit</t>
  </si>
  <si>
    <t>Oak</t>
  </si>
  <si>
    <t>Sea</t>
  </si>
  <si>
    <t>Dal</t>
  </si>
  <si>
    <t>Phi</t>
  </si>
  <si>
    <t>Chi</t>
  </si>
  <si>
    <t>New
Rank</t>
  </si>
  <si>
    <t>Wash</t>
  </si>
  <si>
    <t>Cle</t>
  </si>
  <si>
    <t>Pitt</t>
  </si>
  <si>
    <t>Minn</t>
  </si>
  <si>
    <t>Balt</t>
  </si>
  <si>
    <t>Chic</t>
  </si>
  <si>
    <t>St L</t>
  </si>
  <si>
    <t>Buff</t>
  </si>
  <si>
    <t>Prentice*</t>
  </si>
  <si>
    <t>Cameron*</t>
  </si>
  <si>
    <t>Eldon*</t>
  </si>
  <si>
    <t>Brady*</t>
  </si>
  <si>
    <t>Barrie*</t>
  </si>
  <si>
    <t>Nancy*</t>
  </si>
  <si>
    <t>Mickey*</t>
  </si>
  <si>
    <t>Cary*</t>
  </si>
  <si>
    <t>Dennis*</t>
  </si>
  <si>
    <t>JAM*</t>
  </si>
  <si>
    <t>WAM*</t>
  </si>
  <si>
    <t>Growney*</t>
  </si>
  <si>
    <t>Donna*</t>
  </si>
  <si>
    <t>Narvco*</t>
  </si>
  <si>
    <t>Dave*</t>
  </si>
  <si>
    <t>Mike&amp;Lisa*</t>
  </si>
  <si>
    <t>Carlton*</t>
  </si>
  <si>
    <t>Steve*</t>
  </si>
  <si>
    <t>Helmet*</t>
  </si>
  <si>
    <t>Cindy*</t>
  </si>
  <si>
    <t>* = still a member of the "Last Person Standing" Pool (have not lost their 15 point game)</t>
  </si>
  <si>
    <t>Barrie</t>
  </si>
  <si>
    <t>Mickey</t>
  </si>
  <si>
    <t xml:space="preserve"> </t>
  </si>
  <si>
    <t>Growney</t>
  </si>
  <si>
    <t>Cary</t>
  </si>
  <si>
    <t>JAM</t>
  </si>
  <si>
    <t>Mike&amp;Lisa</t>
  </si>
  <si>
    <t>Eldon</t>
  </si>
  <si>
    <t>Cameron</t>
  </si>
  <si>
    <t>8T</t>
  </si>
  <si>
    <t>12T</t>
  </si>
  <si>
    <t>15T</t>
  </si>
  <si>
    <t>19T</t>
  </si>
  <si>
    <t>Dennis</t>
  </si>
  <si>
    <t>No Name</t>
  </si>
  <si>
    <t>Edge</t>
  </si>
  <si>
    <t>WEEK 1</t>
  </si>
  <si>
    <t>Prentice</t>
  </si>
  <si>
    <t>Brady</t>
  </si>
  <si>
    <t>Denis</t>
  </si>
  <si>
    <t>T12</t>
  </si>
  <si>
    <t>T11</t>
  </si>
  <si>
    <t>T  8</t>
  </si>
  <si>
    <t xml:space="preserve"> T  8</t>
  </si>
  <si>
    <t>T15</t>
  </si>
  <si>
    <t>T19</t>
  </si>
  <si>
    <t xml:space="preserve"> T15</t>
  </si>
  <si>
    <t>T  2</t>
  </si>
  <si>
    <t>T  5</t>
  </si>
  <si>
    <t>T  7</t>
  </si>
  <si>
    <t>T14</t>
  </si>
  <si>
    <t>T 3</t>
  </si>
  <si>
    <t>T 7</t>
  </si>
  <si>
    <t>WAM</t>
  </si>
  <si>
    <t>Prior
Rank</t>
  </si>
  <si>
    <t>Prior Rank</t>
  </si>
  <si>
    <t>T 4</t>
  </si>
  <si>
    <t>T 11</t>
  </si>
  <si>
    <t>T13</t>
  </si>
  <si>
    <t>Dallas</t>
  </si>
  <si>
    <t>San Diego</t>
  </si>
  <si>
    <t>Detroit</t>
  </si>
  <si>
    <t>Chicago</t>
  </si>
  <si>
    <t>Atlanta</t>
  </si>
  <si>
    <t>St. Louis</t>
  </si>
  <si>
    <t>Ariz</t>
  </si>
  <si>
    <t>Miami</t>
  </si>
  <si>
    <t>Tenn</t>
  </si>
  <si>
    <t>Denver</t>
  </si>
  <si>
    <t>Oakland</t>
  </si>
  <si>
    <t>Tampa Bay</t>
  </si>
  <si>
    <t>Green Bay</t>
  </si>
  <si>
    <t>Phil</t>
  </si>
  <si>
    <t>T18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</si>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</sst>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1" formatCode="0;[Red]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color indexed="11"/>
      <name val="Arial"/>
      <family val="2"/>
    </font>
    <font>
      <sz val="10"/>
      <color indexed="11"/>
      <name val="Arial"/>
      <family val="2"/>
    </font>
  </fonts>
  <fills count="6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87">
    <xf numFmtId="0" fontId="0" fillId="0" borderId="0" xfId="0"/>
    <xf numFmtId="0" fontId="2" fillId="0" borderId="0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2" fillId="0" borderId="2" xfId="0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2" fillId="0" borderId="2" xfId="0" applyFont="1" applyFill="1" applyBorder="1" applyAlignment="1">
      <alignment textRotation="255"/>
    </xf>
    <xf numFmtId="0" fontId="2" fillId="0" borderId="7" xfId="0" applyFont="1" applyFill="1" applyBorder="1"/>
    <xf numFmtId="0" fontId="2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67" fontId="2" fillId="0" borderId="2" xfId="1" applyNumberFormat="1" applyFont="1" applyFill="1" applyBorder="1"/>
    <xf numFmtId="166" fontId="2" fillId="0" borderId="2" xfId="1" applyNumberFormat="1" applyFont="1" applyFill="1" applyBorder="1"/>
    <xf numFmtId="166" fontId="2" fillId="0" borderId="0" xfId="1" applyNumberFormat="1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quotePrefix="1" applyFont="1" applyFill="1"/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13" xfId="0" applyFill="1" applyBorder="1" applyAlignment="1">
      <alignment horizontal="center"/>
    </xf>
    <xf numFmtId="0" fontId="3" fillId="0" borderId="3" xfId="0" applyFont="1" applyFill="1" applyBorder="1"/>
    <xf numFmtId="0" fontId="0" fillId="0" borderId="14" xfId="0" applyFill="1" applyBorder="1" applyAlignment="1">
      <alignment horizontal="center" textRotation="255"/>
    </xf>
    <xf numFmtId="0" fontId="0" fillId="0" borderId="1" xfId="0" applyFill="1" applyBorder="1" applyAlignment="1">
      <alignment horizontal="center" textRotation="255"/>
    </xf>
    <xf numFmtId="0" fontId="0" fillId="0" borderId="15" xfId="0" applyFill="1" applyBorder="1" applyAlignment="1">
      <alignment horizontal="center" textRotation="255"/>
    </xf>
    <xf numFmtId="0" fontId="0" fillId="0" borderId="16" xfId="0" applyFill="1" applyBorder="1" applyAlignment="1">
      <alignment horizontal="center" textRotation="255"/>
    </xf>
    <xf numFmtId="0" fontId="0" fillId="0" borderId="14" xfId="0" applyFill="1" applyBorder="1" applyAlignment="1">
      <alignment textRotation="255"/>
    </xf>
    <xf numFmtId="0" fontId="0" fillId="0" borderId="1" xfId="0" applyFill="1" applyBorder="1" applyAlignment="1">
      <alignment textRotation="255"/>
    </xf>
    <xf numFmtId="0" fontId="0" fillId="0" borderId="0" xfId="0" applyFill="1" applyAlignment="1">
      <alignment textRotation="255"/>
    </xf>
    <xf numFmtId="0" fontId="0" fillId="0" borderId="15" xfId="0" applyFill="1" applyBorder="1" applyAlignment="1">
      <alignment textRotation="255"/>
    </xf>
    <xf numFmtId="0" fontId="0" fillId="0" borderId="16" xfId="0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0" fillId="0" borderId="17" xfId="0" applyBorder="1" applyAlignment="1">
      <alignment textRotation="255"/>
    </xf>
    <xf numFmtId="0" fontId="0" fillId="0" borderId="18" xfId="0" applyFill="1" applyBorder="1" applyAlignment="1">
      <alignment textRotation="255"/>
    </xf>
    <xf numFmtId="0" fontId="0" fillId="0" borderId="18" xfId="0" applyFill="1" applyBorder="1" applyAlignment="1">
      <alignment horizontal="center" textRotation="255"/>
    </xf>
    <xf numFmtId="0" fontId="0" fillId="0" borderId="11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22" xfId="0" applyBorder="1"/>
    <xf numFmtId="0" fontId="0" fillId="0" borderId="7" xfId="0" applyBorder="1"/>
    <xf numFmtId="169" fontId="0" fillId="0" borderId="0" xfId="2" applyNumberFormat="1" applyFont="1"/>
    <xf numFmtId="0" fontId="3" fillId="0" borderId="0" xfId="0" applyFont="1" applyFill="1" applyBorder="1" applyAlignment="1">
      <alignment horizontal="center"/>
    </xf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3" borderId="25" xfId="0" applyFill="1" applyBorder="1"/>
    <xf numFmtId="0" fontId="0" fillId="0" borderId="26" xfId="0" applyBorder="1"/>
    <xf numFmtId="0" fontId="0" fillId="0" borderId="27" xfId="0" applyBorder="1"/>
    <xf numFmtId="0" fontId="2" fillId="0" borderId="8" xfId="0" applyFont="1" applyFill="1" applyBorder="1" applyAlignment="1">
      <alignment horizontal="right"/>
    </xf>
    <xf numFmtId="0" fontId="4" fillId="3" borderId="22" xfId="0" applyFont="1" applyFill="1" applyBorder="1"/>
    <xf numFmtId="0" fontId="2" fillId="4" borderId="22" xfId="0" applyFont="1" applyFill="1" applyBorder="1"/>
    <xf numFmtId="0" fontId="2" fillId="5" borderId="22" xfId="0" applyFont="1" applyFill="1" applyBorder="1"/>
    <xf numFmtId="0" fontId="3" fillId="3" borderId="3" xfId="0" applyFont="1" applyFill="1" applyBorder="1"/>
    <xf numFmtId="0" fontId="0" fillId="5" borderId="22" xfId="0" applyFill="1" applyBorder="1"/>
    <xf numFmtId="171" fontId="2" fillId="0" borderId="2" xfId="0" applyNumberFormat="1" applyFont="1" applyFill="1" applyBorder="1" applyAlignment="1">
      <alignment horizontal="right"/>
    </xf>
    <xf numFmtId="171" fontId="2" fillId="0" borderId="0" xfId="0" applyNumberFormat="1" applyFont="1" applyFill="1" applyAlignment="1">
      <alignment horizontal="right"/>
    </xf>
    <xf numFmtId="171" fontId="0" fillId="0" borderId="0" xfId="0" applyNumberForma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 textRotation="255"/>
    </xf>
    <xf numFmtId="0" fontId="0" fillId="0" borderId="0" xfId="0" applyAlignment="1">
      <alignment horizontal="right"/>
    </xf>
    <xf numFmtId="171" fontId="2" fillId="0" borderId="2" xfId="0" applyNumberFormat="1" applyFont="1" applyFill="1" applyBorder="1" applyAlignment="1">
      <alignment horizontal="right" textRotation="255"/>
    </xf>
    <xf numFmtId="0" fontId="0" fillId="0" borderId="28" xfId="0" applyBorder="1"/>
    <xf numFmtId="0" fontId="0" fillId="4" borderId="3" xfId="0" applyFill="1" applyBorder="1"/>
    <xf numFmtId="0" fontId="0" fillId="0" borderId="29" xfId="0" applyBorder="1"/>
    <xf numFmtId="171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71" fontId="2" fillId="0" borderId="2" xfId="0" applyNumberFormat="1" applyFont="1" applyFill="1" applyBorder="1" applyAlignment="1">
      <alignment horizontal="center"/>
    </xf>
    <xf numFmtId="0" fontId="0" fillId="3" borderId="3" xfId="0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0" fillId="3" borderId="2" xfId="0" applyFill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4" borderId="22" xfId="0" applyFont="1" applyFill="1" applyBorder="1"/>
    <xf numFmtId="0" fontId="3" fillId="5" borderId="22" xfId="0" applyFont="1" applyFill="1" applyBorder="1"/>
    <xf numFmtId="0" fontId="5" fillId="3" borderId="22" xfId="0" applyFont="1" applyFill="1" applyBorder="1"/>
    <xf numFmtId="171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" fontId="3" fillId="3" borderId="22" xfId="0" applyNumberFormat="1" applyFont="1" applyFill="1" applyBorder="1"/>
    <xf numFmtId="0" fontId="3" fillId="0" borderId="0" xfId="0" quotePrefix="1" applyFont="1" applyFill="1" applyBorder="1" applyAlignment="1">
      <alignment horizontal="center"/>
    </xf>
    <xf numFmtId="0" fontId="3" fillId="0" borderId="0" xfId="0" applyFont="1"/>
    <xf numFmtId="171" fontId="3" fillId="0" borderId="2" xfId="0" applyNumberFormat="1" applyFont="1" applyFill="1" applyBorder="1" applyAlignment="1">
      <alignment horizontal="right" textRotation="255"/>
    </xf>
    <xf numFmtId="0" fontId="3" fillId="0" borderId="2" xfId="0" applyFont="1" applyFill="1" applyBorder="1" applyAlignment="1">
      <alignment horizontal="right" textRotation="255"/>
    </xf>
    <xf numFmtId="0" fontId="3" fillId="0" borderId="3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textRotation="255"/>
    </xf>
    <xf numFmtId="0" fontId="3" fillId="0" borderId="1" xfId="0" applyFont="1" applyFill="1" applyBorder="1" applyAlignment="1">
      <alignment horizontal="center" textRotation="255"/>
    </xf>
    <xf numFmtId="0" fontId="3" fillId="0" borderId="18" xfId="0" applyFont="1" applyFill="1" applyBorder="1" applyAlignment="1">
      <alignment horizontal="center" textRotation="255"/>
    </xf>
    <xf numFmtId="0" fontId="3" fillId="0" borderId="16" xfId="0" applyFont="1" applyFill="1" applyBorder="1" applyAlignment="1">
      <alignment horizontal="center" textRotation="255"/>
    </xf>
    <xf numFmtId="0" fontId="3" fillId="0" borderId="15" xfId="0" applyFont="1" applyFill="1" applyBorder="1" applyAlignment="1">
      <alignment horizontal="center" textRotation="255"/>
    </xf>
    <xf numFmtId="0" fontId="3" fillId="0" borderId="14" xfId="0" applyFont="1" applyFill="1" applyBorder="1" applyAlignment="1">
      <alignment textRotation="255"/>
    </xf>
    <xf numFmtId="0" fontId="3" fillId="0" borderId="1" xfId="0" applyFont="1" applyFill="1" applyBorder="1" applyAlignment="1">
      <alignment textRotation="255"/>
    </xf>
    <xf numFmtId="0" fontId="3" fillId="0" borderId="7" xfId="0" applyFont="1" applyFill="1" applyBorder="1"/>
    <xf numFmtId="0" fontId="3" fillId="0" borderId="8" xfId="0" applyFont="1" applyFill="1" applyBorder="1" applyAlignment="1">
      <alignment horizontal="right"/>
    </xf>
    <xf numFmtId="0" fontId="3" fillId="0" borderId="3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26" xfId="0" applyFont="1" applyBorder="1"/>
    <xf numFmtId="0" fontId="3" fillId="0" borderId="27" xfId="0" applyFont="1" applyBorder="1"/>
    <xf numFmtId="0" fontId="3" fillId="0" borderId="2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3" fillId="0" borderId="2" xfId="0" applyFont="1" applyFill="1" applyBorder="1"/>
    <xf numFmtId="0" fontId="3" fillId="0" borderId="19" xfId="0" applyFont="1" applyBorder="1"/>
    <xf numFmtId="0" fontId="3" fillId="0" borderId="20" xfId="0" applyFont="1" applyBorder="1"/>
    <xf numFmtId="167" fontId="3" fillId="0" borderId="2" xfId="1" applyNumberFormat="1" applyFont="1" applyFill="1" applyBorder="1"/>
    <xf numFmtId="166" fontId="3" fillId="0" borderId="2" xfId="1" applyNumberFormat="1" applyFont="1" applyFill="1" applyBorder="1"/>
    <xf numFmtId="166" fontId="3" fillId="0" borderId="0" xfId="1" applyNumberFormat="1" applyFont="1" applyFill="1" applyBorder="1"/>
    <xf numFmtId="17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1" fontId="3" fillId="0" borderId="2" xfId="0" applyNumberFormat="1" applyFont="1" applyFill="1" applyBorder="1" applyAlignment="1">
      <alignment horizontal="right"/>
    </xf>
    <xf numFmtId="0" fontId="0" fillId="3" borderId="30" xfId="0" applyFill="1" applyBorder="1"/>
    <xf numFmtId="169" fontId="0" fillId="0" borderId="31" xfId="0" applyNumberFormat="1" applyBorder="1"/>
    <xf numFmtId="0" fontId="3" fillId="0" borderId="32" xfId="0" applyFont="1" applyBorder="1"/>
    <xf numFmtId="0" fontId="3" fillId="0" borderId="26" xfId="0" applyFont="1" applyFill="1" applyBorder="1"/>
    <xf numFmtId="0" fontId="3" fillId="0" borderId="7" xfId="0" applyFont="1" applyFill="1" applyBorder="1" applyAlignment="1">
      <alignment textRotation="255"/>
    </xf>
    <xf numFmtId="0" fontId="3" fillId="0" borderId="0" xfId="0" applyFont="1" applyAlignment="1">
      <alignment textRotation="255"/>
    </xf>
    <xf numFmtId="0" fontId="3" fillId="0" borderId="22" xfId="0" applyFont="1" applyBorder="1"/>
    <xf numFmtId="0" fontId="3" fillId="0" borderId="19" xfId="0" applyFont="1" applyFill="1" applyBorder="1"/>
    <xf numFmtId="0" fontId="3" fillId="0" borderId="20" xfId="0" applyFont="1" applyFill="1" applyBorder="1"/>
    <xf numFmtId="0" fontId="3" fillId="0" borderId="7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18" xfId="0" applyFont="1" applyBorder="1"/>
    <xf numFmtId="0" fontId="3" fillId="0" borderId="36" xfId="0" applyFont="1" applyBorder="1"/>
    <xf numFmtId="0" fontId="3" fillId="0" borderId="15" xfId="0" applyFont="1" applyFill="1" applyBorder="1"/>
    <xf numFmtId="0" fontId="3" fillId="0" borderId="16" xfId="0" applyFont="1" applyFill="1" applyBorder="1"/>
    <xf numFmtId="0" fontId="3" fillId="0" borderId="34" xfId="0" applyFont="1" applyFill="1" applyBorder="1"/>
    <xf numFmtId="0" fontId="3" fillId="0" borderId="37" xfId="0" applyFont="1" applyFill="1" applyBorder="1"/>
    <xf numFmtId="0" fontId="3" fillId="0" borderId="35" xfId="0" applyFont="1" applyFill="1" applyBorder="1"/>
    <xf numFmtId="0" fontId="3" fillId="0" borderId="38" xfId="0" applyFont="1" applyFill="1" applyBorder="1"/>
    <xf numFmtId="0" fontId="3" fillId="0" borderId="18" xfId="0" applyFont="1" applyFill="1" applyBorder="1"/>
    <xf numFmtId="0" fontId="3" fillId="0" borderId="36" xfId="0" applyFont="1" applyFill="1" applyBorder="1"/>
    <xf numFmtId="0" fontId="3" fillId="3" borderId="32" xfId="0" applyFont="1" applyFill="1" applyBorder="1"/>
    <xf numFmtId="0" fontId="3" fillId="4" borderId="32" xfId="0" applyFont="1" applyFill="1" applyBorder="1"/>
    <xf numFmtId="0" fontId="3" fillId="5" borderId="32" xfId="0" applyFont="1" applyFill="1" applyBorder="1"/>
    <xf numFmtId="0" fontId="0" fillId="4" borderId="2" xfId="0" applyFill="1" applyBorder="1"/>
    <xf numFmtId="0" fontId="0" fillId="5" borderId="2" xfId="0" applyFill="1" applyBorder="1"/>
    <xf numFmtId="171" fontId="3" fillId="0" borderId="0" xfId="0" applyNumberFormat="1" applyFont="1" applyFill="1" applyAlignment="1">
      <alignment horizontal="center"/>
    </xf>
    <xf numFmtId="171" fontId="3" fillId="0" borderId="2" xfId="0" applyNumberFormat="1" applyFont="1" applyFill="1" applyBorder="1" applyAlignment="1">
      <alignment horizontal="center" textRotation="255"/>
    </xf>
    <xf numFmtId="0" fontId="3" fillId="0" borderId="2" xfId="0" applyFont="1" applyFill="1" applyBorder="1" applyAlignment="1">
      <alignment horizontal="center" textRotation="255"/>
    </xf>
    <xf numFmtId="0" fontId="3" fillId="0" borderId="8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1" fontId="3" fillId="0" borderId="2" xfId="0" applyNumberFormat="1" applyFont="1" applyFill="1" applyBorder="1" applyAlignment="1">
      <alignment horizontal="center"/>
    </xf>
    <xf numFmtId="171" fontId="3" fillId="0" borderId="0" xfId="0" applyNumberFormat="1" applyFont="1" applyFill="1" applyAlignment="1"/>
    <xf numFmtId="0" fontId="3" fillId="0" borderId="0" xfId="0" applyFont="1" applyFill="1" applyAlignment="1"/>
    <xf numFmtId="171" fontId="3" fillId="0" borderId="2" xfId="0" applyNumberFormat="1" applyFont="1" applyFill="1" applyBorder="1" applyAlignment="1">
      <alignment textRotation="255"/>
    </xf>
    <xf numFmtId="0" fontId="3" fillId="0" borderId="2" xfId="0" applyFont="1" applyFill="1" applyBorder="1" applyAlignment="1">
      <alignment textRotation="255"/>
    </xf>
    <xf numFmtId="0" fontId="3" fillId="0" borderId="8" xfId="0" applyFont="1" applyFill="1" applyBorder="1" applyAlignment="1"/>
    <xf numFmtId="0" fontId="3" fillId="0" borderId="2" xfId="0" applyFont="1" applyFill="1" applyBorder="1" applyAlignment="1"/>
    <xf numFmtId="171" fontId="3" fillId="0" borderId="0" xfId="0" applyNumberFormat="1" applyFont="1" applyAlignment="1"/>
    <xf numFmtId="0" fontId="3" fillId="0" borderId="0" xfId="0" applyFont="1" applyAlignment="1"/>
    <xf numFmtId="171" fontId="3" fillId="0" borderId="2" xfId="0" applyNumberFormat="1" applyFont="1" applyFill="1" applyBorder="1" applyAlignment="1"/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3" borderId="23" xfId="0" applyFill="1" applyBorder="1"/>
    <xf numFmtId="0" fontId="3" fillId="0" borderId="39" xfId="0" applyFont="1" applyFill="1" applyBorder="1"/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6"/>
  <sheetViews>
    <sheetView topLeftCell="B10" workbookViewId="0">
      <selection activeCell="F27" sqref="F27:G28"/>
    </sheetView>
  </sheetViews>
  <sheetFormatPr defaultRowHeight="12.75" outlineLevelCol="1" x14ac:dyDescent="0.2"/>
  <cols>
    <col min="1" max="1" width="3.85546875" style="2" hidden="1" customWidth="1" outlineLevel="1"/>
    <col min="2" max="2" width="8" style="2" customWidth="1" collapsed="1"/>
    <col min="3" max="4" width="2.85546875" style="2" bestFit="1" customWidth="1"/>
    <col min="5" max="6" width="6" style="2" bestFit="1" customWidth="1"/>
    <col min="7" max="7" width="5.85546875" style="2" customWidth="1"/>
    <col min="8" max="8" width="4.28515625" style="2" bestFit="1" customWidth="1"/>
    <col min="9" max="9" width="6" style="2" bestFit="1" customWidth="1"/>
    <col min="10" max="10" width="5.140625" style="2" bestFit="1" customWidth="1"/>
    <col min="11" max="12" width="6" style="2" bestFit="1" customWidth="1"/>
    <col min="13" max="13" width="5.140625" style="2" bestFit="1" customWidth="1"/>
    <col min="14" max="14" width="4.28515625" style="2" bestFit="1" customWidth="1"/>
    <col min="15" max="15" width="5.140625" style="2" bestFit="1" customWidth="1"/>
    <col min="16" max="16" width="4" style="2" bestFit="1" customWidth="1"/>
    <col min="17" max="17" width="4.5703125" style="2" bestFit="1" customWidth="1"/>
    <col min="18" max="18" width="4" style="2" customWidth="1"/>
    <col min="19" max="19" width="4.42578125" style="2" bestFit="1" customWidth="1"/>
    <col min="20" max="21" width="5.140625" style="2" bestFit="1" customWidth="1"/>
    <col min="22" max="22" width="4.140625" style="2" customWidth="1"/>
    <col min="23" max="23" width="4" style="2" customWidth="1"/>
    <col min="24" max="24" width="4.28515625" style="2" bestFit="1" customWidth="1"/>
    <col min="25" max="25" width="6" style="2" bestFit="1" customWidth="1"/>
    <col min="26" max="26" width="4.28515625" style="2" customWidth="1"/>
    <col min="27" max="27" width="5.140625" style="2" bestFit="1" customWidth="1"/>
    <col min="28" max="28" width="4.28515625" style="2" bestFit="1" customWidth="1"/>
    <col min="29" max="29" width="5.140625" style="2" bestFit="1" customWidth="1"/>
    <col min="30" max="30" width="4.5703125" style="2" bestFit="1" customWidth="1"/>
    <col min="31" max="31" width="4.85546875" style="2" bestFit="1" customWidth="1"/>
    <col min="32" max="33" width="5" style="2" bestFit="1" customWidth="1"/>
    <col min="34" max="34" width="4" style="2" bestFit="1" customWidth="1"/>
    <col min="35" max="35" width="5.140625" style="2" bestFit="1" customWidth="1"/>
    <col min="36" max="36" width="4.28515625" style="2" bestFit="1" customWidth="1"/>
    <col min="37" max="37" width="5.140625" style="2" customWidth="1"/>
    <col min="38" max="38" width="3.7109375" style="2" hidden="1" customWidth="1" outlineLevel="1"/>
    <col min="39" max="39" width="5" customWidth="1" collapsed="1"/>
    <col min="40" max="40" width="4.5703125" customWidth="1"/>
    <col min="41" max="41" width="3.28515625" style="2" customWidth="1"/>
    <col min="42" max="43" width="3.85546875" style="2" customWidth="1"/>
    <col min="44" max="16384" width="9.140625" style="2"/>
  </cols>
  <sheetData>
    <row r="1" spans="1:44" ht="13.5" thickBot="1" x14ac:dyDescent="0.25">
      <c r="G1" s="93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4" ht="13.5" thickBot="1" x14ac:dyDescent="0.25">
      <c r="G2" s="91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109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4" ht="13.5" thickBot="1" x14ac:dyDescent="0.25">
      <c r="G3" s="92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4" ht="13.5" thickBot="1" x14ac:dyDescent="0.25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4" s="1" customFormat="1" ht="92.25" thickBot="1" x14ac:dyDescent="0.25">
      <c r="C5" s="14" t="s">
        <v>34</v>
      </c>
      <c r="D5" s="14" t="s">
        <v>33</v>
      </c>
      <c r="E5" s="40" t="s">
        <v>35</v>
      </c>
      <c r="F5" s="40" t="s">
        <v>36</v>
      </c>
      <c r="G5" s="42" t="s">
        <v>37</v>
      </c>
      <c r="H5" s="43" t="s">
        <v>49</v>
      </c>
      <c r="I5" s="39" t="s">
        <v>51</v>
      </c>
      <c r="J5" s="44" t="s">
        <v>11</v>
      </c>
      <c r="K5" s="39" t="s">
        <v>3</v>
      </c>
      <c r="L5" s="35" t="s">
        <v>45</v>
      </c>
      <c r="M5" s="36" t="s">
        <v>56</v>
      </c>
      <c r="N5" s="35" t="s">
        <v>13</v>
      </c>
      <c r="O5" s="36" t="s">
        <v>61</v>
      </c>
      <c r="P5" s="35" t="s">
        <v>60</v>
      </c>
      <c r="Q5" s="36" t="s">
        <v>64</v>
      </c>
      <c r="R5" s="35" t="s">
        <v>10</v>
      </c>
      <c r="S5" s="36" t="s">
        <v>62</v>
      </c>
      <c r="T5" s="35" t="s">
        <v>58</v>
      </c>
      <c r="U5" s="36" t="s">
        <v>0</v>
      </c>
      <c r="V5" s="35" t="s">
        <v>52</v>
      </c>
      <c r="W5" s="36" t="s">
        <v>7</v>
      </c>
      <c r="X5" s="35" t="s">
        <v>47</v>
      </c>
      <c r="Y5" s="36" t="s">
        <v>54</v>
      </c>
      <c r="Z5" s="35" t="s">
        <v>43</v>
      </c>
      <c r="AA5" s="36" t="s">
        <v>59</v>
      </c>
      <c r="AB5" s="35" t="s">
        <v>2</v>
      </c>
      <c r="AC5" s="36" t="s">
        <v>1</v>
      </c>
      <c r="AD5" s="35" t="s">
        <v>50</v>
      </c>
      <c r="AE5" s="36" t="s">
        <v>55</v>
      </c>
      <c r="AF5" s="38" t="s">
        <v>9</v>
      </c>
      <c r="AG5" s="39" t="s">
        <v>46</v>
      </c>
      <c r="AH5" s="35" t="s">
        <v>57</v>
      </c>
      <c r="AI5" s="36" t="s">
        <v>65</v>
      </c>
      <c r="AJ5" s="35" t="s">
        <v>48</v>
      </c>
      <c r="AK5" s="36" t="s">
        <v>44</v>
      </c>
      <c r="AM5"/>
      <c r="AN5"/>
    </row>
    <row r="6" spans="1:44" ht="12.75" customHeight="1" thickBot="1" x14ac:dyDescent="0.25">
      <c r="A6" s="2" t="s">
        <v>95</v>
      </c>
      <c r="B6" s="2" t="s">
        <v>77</v>
      </c>
      <c r="C6" s="16"/>
      <c r="D6" s="16">
        <v>1</v>
      </c>
      <c r="E6" s="15"/>
      <c r="F6" s="5">
        <f t="shared" ref="F6:F25" si="0">G6+E6</f>
        <v>74</v>
      </c>
      <c r="G6" s="63">
        <f>I6+J6+M6+N6+S6+U6+W6+Y6+P6+Z6+AB6+AD6+AG6+AH6+AJ6</f>
        <v>74</v>
      </c>
      <c r="H6" s="46"/>
      <c r="I6" s="47">
        <v>4</v>
      </c>
      <c r="J6" s="46"/>
      <c r="K6" s="47">
        <v>13</v>
      </c>
      <c r="L6" s="17"/>
      <c r="M6" s="18">
        <v>15</v>
      </c>
      <c r="N6" s="19">
        <v>8</v>
      </c>
      <c r="O6" s="18"/>
      <c r="P6" s="19">
        <v>9</v>
      </c>
      <c r="Q6" s="20"/>
      <c r="R6" s="19"/>
      <c r="S6" s="18">
        <v>3</v>
      </c>
      <c r="T6" s="19"/>
      <c r="U6" s="18">
        <v>10</v>
      </c>
      <c r="V6" s="19"/>
      <c r="W6" s="18">
        <v>6</v>
      </c>
      <c r="X6" s="19">
        <v>5</v>
      </c>
      <c r="Y6" s="18"/>
      <c r="Z6" s="19"/>
      <c r="AA6" s="18">
        <v>14</v>
      </c>
      <c r="AB6" s="19"/>
      <c r="AC6" s="18">
        <v>12</v>
      </c>
      <c r="AD6" s="19">
        <v>7</v>
      </c>
      <c r="AE6" s="20"/>
      <c r="AF6" s="19"/>
      <c r="AG6" s="18">
        <v>1</v>
      </c>
      <c r="AH6" s="17">
        <v>11</v>
      </c>
      <c r="AI6" s="18"/>
      <c r="AJ6" s="19"/>
      <c r="AK6" s="18">
        <v>2</v>
      </c>
      <c r="AL6" s="2">
        <f>SUM(H6:AK6)</f>
        <v>120</v>
      </c>
      <c r="AM6">
        <f>+SUM(H6:AK6)</f>
        <v>120</v>
      </c>
      <c r="AO6"/>
      <c r="AP6"/>
      <c r="AQ6"/>
    </row>
    <row r="7" spans="1:44" s="1" customFormat="1" ht="12.75" customHeight="1" thickBot="1" x14ac:dyDescent="0.25">
      <c r="A7" s="2"/>
      <c r="B7" s="2" t="s">
        <v>75</v>
      </c>
      <c r="C7" s="3"/>
      <c r="D7" s="3">
        <v>2</v>
      </c>
      <c r="E7" s="5"/>
      <c r="F7" s="5">
        <f t="shared" si="0"/>
        <v>73</v>
      </c>
      <c r="G7" s="91">
        <f t="shared" ref="G7:G25" si="1">I7+J7+M7+N7+S7+U7+W7+Y7+P7+Z7+AB7+AD7+AG7+AH7+AJ7</f>
        <v>73</v>
      </c>
      <c r="H7" s="48">
        <v>7</v>
      </c>
      <c r="I7" s="49"/>
      <c r="J7" s="48"/>
      <c r="K7" s="49">
        <v>13</v>
      </c>
      <c r="L7" s="9"/>
      <c r="M7" s="7">
        <v>3</v>
      </c>
      <c r="N7" s="6">
        <v>14</v>
      </c>
      <c r="O7" s="7"/>
      <c r="P7" s="6">
        <v>6</v>
      </c>
      <c r="Q7" s="8"/>
      <c r="R7" s="6"/>
      <c r="S7" s="7">
        <v>4</v>
      </c>
      <c r="T7" s="6"/>
      <c r="U7" s="7">
        <v>15</v>
      </c>
      <c r="V7" s="6">
        <v>2</v>
      </c>
      <c r="W7" s="7"/>
      <c r="X7" s="6"/>
      <c r="Y7" s="7">
        <v>1</v>
      </c>
      <c r="Z7" s="6"/>
      <c r="AA7" s="7">
        <v>8</v>
      </c>
      <c r="AB7" s="6"/>
      <c r="AC7" s="7">
        <v>12</v>
      </c>
      <c r="AD7" s="6">
        <v>11</v>
      </c>
      <c r="AE7" s="8"/>
      <c r="AF7" s="6">
        <v>5</v>
      </c>
      <c r="AG7" s="7"/>
      <c r="AH7" s="9">
        <v>10</v>
      </c>
      <c r="AI7" s="7"/>
      <c r="AJ7" s="6">
        <v>9</v>
      </c>
      <c r="AK7" s="7"/>
      <c r="AL7" s="2">
        <f t="shared" ref="AL7:AL25" si="2">SUM(H7:AK7)</f>
        <v>120</v>
      </c>
      <c r="AM7">
        <f t="shared" ref="AM7:AM27" si="3">+SUM(H7:AK7)</f>
        <v>120</v>
      </c>
      <c r="AN7"/>
      <c r="AO7"/>
      <c r="AP7"/>
      <c r="AQ7"/>
      <c r="AR7" s="2"/>
    </row>
    <row r="8" spans="1:44" ht="12.75" customHeight="1" thickBot="1" x14ac:dyDescent="0.25">
      <c r="B8" s="2" t="s">
        <v>88</v>
      </c>
      <c r="C8" s="3"/>
      <c r="D8" s="16">
        <v>3</v>
      </c>
      <c r="E8" s="5"/>
      <c r="F8" s="5">
        <f t="shared" si="0"/>
        <v>69</v>
      </c>
      <c r="G8" s="92">
        <f t="shared" si="1"/>
        <v>69</v>
      </c>
      <c r="H8" s="48">
        <v>3</v>
      </c>
      <c r="I8" s="49"/>
      <c r="J8" s="48"/>
      <c r="K8" s="49">
        <v>11</v>
      </c>
      <c r="L8" s="9"/>
      <c r="M8" s="7">
        <v>7</v>
      </c>
      <c r="N8" s="6">
        <v>9</v>
      </c>
      <c r="O8" s="7"/>
      <c r="P8" s="6">
        <v>6</v>
      </c>
      <c r="Q8" s="8"/>
      <c r="R8" s="6">
        <v>1</v>
      </c>
      <c r="S8" s="7"/>
      <c r="T8" s="6"/>
      <c r="U8" s="7">
        <v>15</v>
      </c>
      <c r="V8" s="6"/>
      <c r="W8" s="7">
        <v>2</v>
      </c>
      <c r="X8" s="6">
        <v>4</v>
      </c>
      <c r="Y8" s="7"/>
      <c r="Z8" s="6"/>
      <c r="AA8" s="7">
        <v>14</v>
      </c>
      <c r="AB8" s="6"/>
      <c r="AC8" s="7">
        <v>8</v>
      </c>
      <c r="AD8" s="6">
        <v>5</v>
      </c>
      <c r="AE8" s="8"/>
      <c r="AF8" s="6"/>
      <c r="AG8" s="7">
        <v>12</v>
      </c>
      <c r="AH8" s="9">
        <v>13</v>
      </c>
      <c r="AI8" s="7"/>
      <c r="AJ8" s="6"/>
      <c r="AK8" s="7">
        <v>10</v>
      </c>
      <c r="AL8" s="2">
        <f t="shared" si="2"/>
        <v>120</v>
      </c>
      <c r="AM8">
        <f t="shared" si="3"/>
        <v>120</v>
      </c>
      <c r="AO8"/>
      <c r="AP8"/>
      <c r="AQ8"/>
    </row>
    <row r="9" spans="1:44" ht="12.75" customHeight="1" x14ac:dyDescent="0.2">
      <c r="B9" s="2" t="s">
        <v>90</v>
      </c>
      <c r="C9" s="3"/>
      <c r="D9" s="3">
        <v>4</v>
      </c>
      <c r="E9" s="5"/>
      <c r="F9" s="5">
        <f t="shared" si="0"/>
        <v>68</v>
      </c>
      <c r="G9" s="57">
        <f t="shared" si="1"/>
        <v>68</v>
      </c>
      <c r="H9" s="48"/>
      <c r="I9" s="49">
        <v>3</v>
      </c>
      <c r="J9" s="48"/>
      <c r="K9" s="49">
        <v>13</v>
      </c>
      <c r="L9" s="9"/>
      <c r="M9" s="7">
        <v>15</v>
      </c>
      <c r="N9" s="6">
        <v>7</v>
      </c>
      <c r="O9" s="7"/>
      <c r="P9" s="6"/>
      <c r="Q9" s="8">
        <v>1</v>
      </c>
      <c r="R9" s="6">
        <v>9</v>
      </c>
      <c r="S9" s="7"/>
      <c r="T9" s="6"/>
      <c r="U9" s="7">
        <v>12</v>
      </c>
      <c r="V9" s="6"/>
      <c r="W9" s="7">
        <v>6</v>
      </c>
      <c r="X9" s="6"/>
      <c r="Y9" s="7">
        <v>2</v>
      </c>
      <c r="Z9" s="6"/>
      <c r="AA9" s="7">
        <v>14</v>
      </c>
      <c r="AB9" s="6"/>
      <c r="AC9" s="7">
        <v>10</v>
      </c>
      <c r="AD9" s="6">
        <v>4</v>
      </c>
      <c r="AE9" s="8"/>
      <c r="AF9" s="6"/>
      <c r="AG9" s="7">
        <v>8</v>
      </c>
      <c r="AH9" s="9">
        <v>11</v>
      </c>
      <c r="AI9" s="7"/>
      <c r="AJ9" s="6"/>
      <c r="AK9" s="7">
        <v>5</v>
      </c>
      <c r="AL9" s="2">
        <f t="shared" si="2"/>
        <v>120</v>
      </c>
      <c r="AM9">
        <f t="shared" si="3"/>
        <v>120</v>
      </c>
      <c r="AO9"/>
      <c r="AP9"/>
      <c r="AQ9"/>
      <c r="AR9" s="1"/>
    </row>
    <row r="10" spans="1:44" ht="12.75" customHeight="1" x14ac:dyDescent="0.2">
      <c r="B10" s="2" t="s">
        <v>82</v>
      </c>
      <c r="C10" s="3"/>
      <c r="D10" s="16">
        <v>5</v>
      </c>
      <c r="E10" s="3"/>
      <c r="F10" s="5">
        <f t="shared" si="0"/>
        <v>66</v>
      </c>
      <c r="G10" s="55">
        <f t="shared" si="1"/>
        <v>66</v>
      </c>
      <c r="H10" s="48"/>
      <c r="I10" s="49">
        <v>6</v>
      </c>
      <c r="J10" s="48"/>
      <c r="K10" s="49">
        <v>12</v>
      </c>
      <c r="L10" s="9"/>
      <c r="M10" s="7">
        <v>4</v>
      </c>
      <c r="N10" s="6">
        <v>15</v>
      </c>
      <c r="O10" s="7"/>
      <c r="P10" s="6">
        <v>5</v>
      </c>
      <c r="Q10" s="8"/>
      <c r="R10" s="6">
        <v>14</v>
      </c>
      <c r="S10" s="7"/>
      <c r="T10" s="6">
        <v>1</v>
      </c>
      <c r="U10" s="7"/>
      <c r="V10" s="6"/>
      <c r="W10" s="7">
        <v>8</v>
      </c>
      <c r="X10" s="6">
        <v>7</v>
      </c>
      <c r="Y10" s="7"/>
      <c r="Z10" s="6"/>
      <c r="AA10" s="7">
        <v>11</v>
      </c>
      <c r="AB10" s="6"/>
      <c r="AC10" s="7">
        <v>9</v>
      </c>
      <c r="AD10" s="6">
        <v>3</v>
      </c>
      <c r="AE10" s="8"/>
      <c r="AF10" s="6"/>
      <c r="AG10" s="7">
        <v>2</v>
      </c>
      <c r="AH10" s="9">
        <v>13</v>
      </c>
      <c r="AI10" s="7"/>
      <c r="AJ10" s="6">
        <v>10</v>
      </c>
      <c r="AK10" s="7"/>
      <c r="AL10" s="2">
        <f t="shared" si="2"/>
        <v>120</v>
      </c>
      <c r="AM10">
        <f t="shared" si="3"/>
        <v>120</v>
      </c>
      <c r="AO10"/>
      <c r="AP10"/>
      <c r="AQ10"/>
    </row>
    <row r="11" spans="1:44" ht="12.75" customHeight="1" x14ac:dyDescent="0.2">
      <c r="A11" s="2">
        <v>2</v>
      </c>
      <c r="B11" s="1" t="s">
        <v>100</v>
      </c>
      <c r="C11" s="3"/>
      <c r="D11" s="3">
        <v>6</v>
      </c>
      <c r="E11" s="3"/>
      <c r="F11" s="5">
        <f t="shared" si="0"/>
        <v>65</v>
      </c>
      <c r="G11" s="55">
        <f t="shared" si="1"/>
        <v>65</v>
      </c>
      <c r="H11" s="48">
        <v>4</v>
      </c>
      <c r="I11" s="49"/>
      <c r="J11" s="48"/>
      <c r="K11" s="49">
        <v>12</v>
      </c>
      <c r="L11" s="9"/>
      <c r="M11" s="7">
        <v>13</v>
      </c>
      <c r="N11" s="6">
        <v>9</v>
      </c>
      <c r="O11" s="7"/>
      <c r="P11" s="6">
        <v>2</v>
      </c>
      <c r="Q11" s="8"/>
      <c r="R11" s="6">
        <v>5</v>
      </c>
      <c r="S11" s="7"/>
      <c r="T11" s="6"/>
      <c r="U11" s="7">
        <v>10</v>
      </c>
      <c r="V11" s="6"/>
      <c r="W11" s="7">
        <v>6</v>
      </c>
      <c r="X11" s="6"/>
      <c r="Y11" s="7">
        <v>3</v>
      </c>
      <c r="Z11" s="6"/>
      <c r="AA11" s="7">
        <v>15</v>
      </c>
      <c r="AB11" s="6"/>
      <c r="AC11" s="7">
        <v>8</v>
      </c>
      <c r="AD11" s="6">
        <v>7</v>
      </c>
      <c r="AE11" s="8"/>
      <c r="AF11" s="6"/>
      <c r="AG11" s="7">
        <v>1</v>
      </c>
      <c r="AH11" s="9">
        <v>14</v>
      </c>
      <c r="AI11" s="7"/>
      <c r="AJ11" s="6"/>
      <c r="AK11" s="7">
        <v>11</v>
      </c>
      <c r="AL11" s="2">
        <f t="shared" si="2"/>
        <v>120</v>
      </c>
      <c r="AM11">
        <f t="shared" si="3"/>
        <v>120</v>
      </c>
      <c r="AO11"/>
      <c r="AP11"/>
      <c r="AQ11"/>
    </row>
    <row r="12" spans="1:44" ht="12.75" customHeight="1" x14ac:dyDescent="0.2">
      <c r="A12" s="2">
        <v>1</v>
      </c>
      <c r="B12" s="2" t="s">
        <v>101</v>
      </c>
      <c r="C12" s="3"/>
      <c r="D12" s="16">
        <v>7</v>
      </c>
      <c r="E12" s="3"/>
      <c r="F12" s="5">
        <f t="shared" si="0"/>
        <v>64</v>
      </c>
      <c r="G12" s="55">
        <f t="shared" si="1"/>
        <v>64</v>
      </c>
      <c r="H12" s="48">
        <v>3</v>
      </c>
      <c r="I12" s="49"/>
      <c r="J12" s="48"/>
      <c r="K12" s="49">
        <v>12</v>
      </c>
      <c r="L12" s="9"/>
      <c r="M12" s="7">
        <v>13</v>
      </c>
      <c r="N12" s="6">
        <v>5</v>
      </c>
      <c r="O12" s="7"/>
      <c r="P12" s="6"/>
      <c r="Q12" s="8">
        <v>2</v>
      </c>
      <c r="R12" s="6">
        <v>4</v>
      </c>
      <c r="S12" s="7"/>
      <c r="T12" s="6"/>
      <c r="U12" s="7">
        <v>14</v>
      </c>
      <c r="V12" s="6"/>
      <c r="W12" s="7">
        <v>6</v>
      </c>
      <c r="X12" s="6"/>
      <c r="Y12" s="7">
        <v>1</v>
      </c>
      <c r="Z12" s="6"/>
      <c r="AA12" s="7">
        <v>15</v>
      </c>
      <c r="AB12" s="6"/>
      <c r="AC12" s="7">
        <v>9</v>
      </c>
      <c r="AD12" s="6">
        <v>7</v>
      </c>
      <c r="AE12" s="8"/>
      <c r="AF12" s="6"/>
      <c r="AG12" s="7">
        <v>8</v>
      </c>
      <c r="AH12" s="9">
        <v>10</v>
      </c>
      <c r="AI12" s="7"/>
      <c r="AJ12" s="6"/>
      <c r="AK12" s="7">
        <v>11</v>
      </c>
      <c r="AL12" s="2">
        <f t="shared" si="2"/>
        <v>120</v>
      </c>
      <c r="AM12">
        <f t="shared" si="3"/>
        <v>120</v>
      </c>
      <c r="AO12"/>
      <c r="AP12"/>
      <c r="AQ12"/>
    </row>
    <row r="13" spans="1:44" ht="12.75" customHeight="1" x14ac:dyDescent="0.2">
      <c r="B13" s="2" t="s">
        <v>93</v>
      </c>
      <c r="C13" s="3"/>
      <c r="D13" s="10" t="s">
        <v>102</v>
      </c>
      <c r="E13" s="3"/>
      <c r="F13" s="5">
        <f>G13+E13</f>
        <v>63</v>
      </c>
      <c r="G13" s="55">
        <f t="shared" si="1"/>
        <v>63</v>
      </c>
      <c r="H13" s="48">
        <v>15</v>
      </c>
      <c r="I13" s="49"/>
      <c r="J13" s="48"/>
      <c r="K13" s="49">
        <v>12</v>
      </c>
      <c r="L13" s="9"/>
      <c r="M13" s="7">
        <v>9</v>
      </c>
      <c r="N13" s="6">
        <v>8</v>
      </c>
      <c r="O13" s="7"/>
      <c r="P13" s="6">
        <v>13</v>
      </c>
      <c r="Q13" s="8"/>
      <c r="R13" s="6">
        <v>4</v>
      </c>
      <c r="S13" s="7"/>
      <c r="T13" s="6"/>
      <c r="U13" s="7">
        <v>7</v>
      </c>
      <c r="V13" s="6"/>
      <c r="W13" s="7">
        <v>5</v>
      </c>
      <c r="X13" s="6">
        <v>3</v>
      </c>
      <c r="Y13" s="7"/>
      <c r="Z13" s="6"/>
      <c r="AA13" s="7">
        <v>10</v>
      </c>
      <c r="AB13" s="6">
        <v>1</v>
      </c>
      <c r="AC13" s="7"/>
      <c r="AD13" s="6"/>
      <c r="AE13" s="8">
        <v>2</v>
      </c>
      <c r="AF13" s="6"/>
      <c r="AG13" s="7">
        <v>6</v>
      </c>
      <c r="AH13" s="9">
        <v>14</v>
      </c>
      <c r="AI13" s="7"/>
      <c r="AJ13" s="6"/>
      <c r="AK13" s="7">
        <v>11</v>
      </c>
      <c r="AL13" s="1">
        <f t="shared" si="2"/>
        <v>120</v>
      </c>
      <c r="AM13">
        <f t="shared" si="3"/>
        <v>120</v>
      </c>
      <c r="AO13"/>
      <c r="AP13"/>
      <c r="AQ13"/>
    </row>
    <row r="14" spans="1:44" ht="12.75" customHeight="1" x14ac:dyDescent="0.2">
      <c r="B14" s="2" t="s">
        <v>84</v>
      </c>
      <c r="C14" s="3"/>
      <c r="D14" s="10" t="s">
        <v>102</v>
      </c>
      <c r="E14" s="3"/>
      <c r="F14" s="5">
        <f t="shared" si="0"/>
        <v>63</v>
      </c>
      <c r="G14" s="55">
        <f t="shared" si="1"/>
        <v>63</v>
      </c>
      <c r="H14" s="48">
        <v>4</v>
      </c>
      <c r="I14" s="49"/>
      <c r="J14" s="48"/>
      <c r="K14" s="49">
        <v>8</v>
      </c>
      <c r="L14" s="9"/>
      <c r="M14" s="7">
        <v>13</v>
      </c>
      <c r="N14" s="6">
        <v>5</v>
      </c>
      <c r="O14" s="7"/>
      <c r="P14" s="6"/>
      <c r="Q14" s="8">
        <v>3</v>
      </c>
      <c r="R14" s="6">
        <v>6</v>
      </c>
      <c r="S14" s="7"/>
      <c r="T14" s="6"/>
      <c r="U14" s="7">
        <v>15</v>
      </c>
      <c r="V14" s="6"/>
      <c r="W14" s="7">
        <v>9</v>
      </c>
      <c r="X14" s="6"/>
      <c r="Y14" s="7">
        <v>1</v>
      </c>
      <c r="Z14" s="6"/>
      <c r="AA14" s="7">
        <v>14</v>
      </c>
      <c r="AB14" s="6"/>
      <c r="AC14" s="7">
        <v>12</v>
      </c>
      <c r="AD14" s="6">
        <v>7</v>
      </c>
      <c r="AE14" s="8"/>
      <c r="AF14" s="6"/>
      <c r="AG14" s="7">
        <v>2</v>
      </c>
      <c r="AH14" s="9">
        <v>11</v>
      </c>
      <c r="AI14" s="7"/>
      <c r="AJ14" s="6"/>
      <c r="AK14" s="7">
        <v>10</v>
      </c>
      <c r="AL14" s="2">
        <f t="shared" si="2"/>
        <v>120</v>
      </c>
      <c r="AM14">
        <f t="shared" si="3"/>
        <v>120</v>
      </c>
      <c r="AO14"/>
      <c r="AP14"/>
      <c r="AQ14"/>
    </row>
    <row r="15" spans="1:44" ht="12.75" customHeight="1" x14ac:dyDescent="0.2">
      <c r="B15" s="2" t="s">
        <v>89</v>
      </c>
      <c r="C15" s="3"/>
      <c r="D15" s="3">
        <v>10</v>
      </c>
      <c r="E15" s="3"/>
      <c r="F15" s="5">
        <f t="shared" si="0"/>
        <v>62</v>
      </c>
      <c r="G15" s="55">
        <f t="shared" si="1"/>
        <v>62</v>
      </c>
      <c r="H15" s="48"/>
      <c r="I15" s="49">
        <v>11</v>
      </c>
      <c r="J15" s="48"/>
      <c r="K15" s="49">
        <v>14</v>
      </c>
      <c r="L15" s="9">
        <v>4</v>
      </c>
      <c r="M15" s="7"/>
      <c r="N15" s="6">
        <v>13</v>
      </c>
      <c r="O15" s="7"/>
      <c r="P15" s="6">
        <v>9</v>
      </c>
      <c r="Q15" s="8"/>
      <c r="R15" s="6">
        <v>3</v>
      </c>
      <c r="S15" s="7"/>
      <c r="T15" s="6"/>
      <c r="U15" s="7">
        <v>15</v>
      </c>
      <c r="V15" s="6">
        <v>10</v>
      </c>
      <c r="W15" s="7"/>
      <c r="X15" s="6">
        <v>12</v>
      </c>
      <c r="Y15" s="7"/>
      <c r="Z15" s="6"/>
      <c r="AA15" s="7">
        <v>8</v>
      </c>
      <c r="AB15" s="6"/>
      <c r="AC15" s="7">
        <v>6</v>
      </c>
      <c r="AD15" s="6">
        <v>2</v>
      </c>
      <c r="AE15" s="8"/>
      <c r="AF15" s="6"/>
      <c r="AG15" s="7">
        <v>5</v>
      </c>
      <c r="AH15" s="9">
        <v>7</v>
      </c>
      <c r="AI15" s="7"/>
      <c r="AJ15" s="6"/>
      <c r="AK15" s="7">
        <v>1</v>
      </c>
      <c r="AL15" s="2">
        <f t="shared" si="2"/>
        <v>120</v>
      </c>
      <c r="AM15">
        <f t="shared" si="3"/>
        <v>120</v>
      </c>
      <c r="AO15"/>
      <c r="AP15"/>
      <c r="AQ15"/>
    </row>
    <row r="16" spans="1:44" ht="12.75" customHeight="1" x14ac:dyDescent="0.2">
      <c r="B16" s="2" t="s">
        <v>86</v>
      </c>
      <c r="C16" s="3"/>
      <c r="D16" s="16">
        <v>11</v>
      </c>
      <c r="E16" s="3"/>
      <c r="F16" s="5">
        <f t="shared" si="0"/>
        <v>59</v>
      </c>
      <c r="G16" s="55">
        <f t="shared" si="1"/>
        <v>59</v>
      </c>
      <c r="H16" s="48">
        <v>5</v>
      </c>
      <c r="I16" s="49"/>
      <c r="J16" s="48"/>
      <c r="K16" s="49">
        <v>13</v>
      </c>
      <c r="L16" s="9"/>
      <c r="M16" s="7">
        <v>15</v>
      </c>
      <c r="N16" s="6">
        <v>3</v>
      </c>
      <c r="O16" s="7"/>
      <c r="P16" s="6"/>
      <c r="Q16" s="8">
        <v>1</v>
      </c>
      <c r="R16" s="6"/>
      <c r="S16" s="7">
        <v>4</v>
      </c>
      <c r="T16" s="6"/>
      <c r="U16" s="7">
        <v>12</v>
      </c>
      <c r="V16" s="6"/>
      <c r="W16" s="7">
        <v>6</v>
      </c>
      <c r="X16" s="6"/>
      <c r="Y16" s="7">
        <v>2</v>
      </c>
      <c r="Z16" s="6"/>
      <c r="AA16" s="7">
        <v>14</v>
      </c>
      <c r="AB16" s="6"/>
      <c r="AC16" s="7">
        <v>10</v>
      </c>
      <c r="AD16" s="6"/>
      <c r="AE16" s="8">
        <v>7</v>
      </c>
      <c r="AF16" s="6"/>
      <c r="AG16" s="7">
        <v>8</v>
      </c>
      <c r="AH16" s="9">
        <v>9</v>
      </c>
      <c r="AI16" s="7"/>
      <c r="AJ16" s="6"/>
      <c r="AK16" s="7">
        <v>11</v>
      </c>
      <c r="AL16" s="2">
        <f t="shared" si="2"/>
        <v>120</v>
      </c>
      <c r="AM16">
        <f t="shared" si="3"/>
        <v>120</v>
      </c>
      <c r="AO16"/>
      <c r="AP16"/>
      <c r="AQ16"/>
    </row>
    <row r="17" spans="1:59" ht="12.75" customHeight="1" x14ac:dyDescent="0.2">
      <c r="B17" s="2" t="s">
        <v>91</v>
      </c>
      <c r="C17" s="3"/>
      <c r="D17" s="3" t="s">
        <v>103</v>
      </c>
      <c r="E17" s="3"/>
      <c r="F17" s="5">
        <f t="shared" si="0"/>
        <v>58</v>
      </c>
      <c r="G17" s="55">
        <f t="shared" si="1"/>
        <v>58</v>
      </c>
      <c r="H17" s="48">
        <v>3</v>
      </c>
      <c r="I17" s="49"/>
      <c r="J17" s="48"/>
      <c r="K17" s="49">
        <v>12</v>
      </c>
      <c r="L17" s="9"/>
      <c r="M17" s="7">
        <v>15</v>
      </c>
      <c r="N17" s="6"/>
      <c r="O17" s="7">
        <v>4</v>
      </c>
      <c r="P17" s="6"/>
      <c r="Q17" s="8">
        <v>2</v>
      </c>
      <c r="R17" s="6">
        <v>5</v>
      </c>
      <c r="S17" s="7"/>
      <c r="T17" s="6"/>
      <c r="U17" s="7">
        <v>13</v>
      </c>
      <c r="V17" s="6"/>
      <c r="W17" s="7">
        <v>6</v>
      </c>
      <c r="X17" s="6">
        <v>1</v>
      </c>
      <c r="Y17" s="7"/>
      <c r="Z17" s="6"/>
      <c r="AA17" s="7">
        <v>14</v>
      </c>
      <c r="AB17" s="6"/>
      <c r="AC17" s="7">
        <v>10</v>
      </c>
      <c r="AD17" s="6">
        <v>7</v>
      </c>
      <c r="AE17" s="8"/>
      <c r="AF17" s="6"/>
      <c r="AG17" s="7">
        <v>8</v>
      </c>
      <c r="AH17" s="9">
        <v>9</v>
      </c>
      <c r="AI17" s="7"/>
      <c r="AJ17" s="6"/>
      <c r="AK17" s="7">
        <v>11</v>
      </c>
      <c r="AL17" s="2">
        <f t="shared" si="2"/>
        <v>120</v>
      </c>
      <c r="AM17">
        <f t="shared" si="3"/>
        <v>120</v>
      </c>
      <c r="AO17"/>
      <c r="AP17"/>
      <c r="AQ17"/>
    </row>
    <row r="18" spans="1:59" ht="12.75" customHeight="1" x14ac:dyDescent="0.2">
      <c r="A18" s="2">
        <v>4</v>
      </c>
      <c r="B18" s="2" t="s">
        <v>72</v>
      </c>
      <c r="C18" s="3"/>
      <c r="D18" s="3" t="s">
        <v>103</v>
      </c>
      <c r="E18" s="3"/>
      <c r="F18" s="5">
        <f t="shared" si="0"/>
        <v>58</v>
      </c>
      <c r="G18" s="55">
        <f t="shared" si="1"/>
        <v>58</v>
      </c>
      <c r="H18" s="48">
        <v>9</v>
      </c>
      <c r="I18" s="49"/>
      <c r="J18" s="48">
        <v>10</v>
      </c>
      <c r="K18" s="49"/>
      <c r="L18" s="9"/>
      <c r="M18" s="7">
        <v>5</v>
      </c>
      <c r="N18" s="6"/>
      <c r="O18" s="7">
        <v>4</v>
      </c>
      <c r="P18" s="6">
        <v>14</v>
      </c>
      <c r="Q18" s="8"/>
      <c r="R18" s="6">
        <v>12</v>
      </c>
      <c r="S18" s="7"/>
      <c r="T18" s="6"/>
      <c r="U18" s="7">
        <v>15</v>
      </c>
      <c r="V18" s="6">
        <v>13</v>
      </c>
      <c r="W18" s="7"/>
      <c r="X18" s="6">
        <v>7</v>
      </c>
      <c r="Y18" s="7"/>
      <c r="Z18" s="6"/>
      <c r="AA18" s="7">
        <v>6</v>
      </c>
      <c r="AB18" s="6"/>
      <c r="AC18" s="7">
        <v>8</v>
      </c>
      <c r="AD18" s="6">
        <v>3</v>
      </c>
      <c r="AE18" s="8"/>
      <c r="AF18" s="6">
        <v>2</v>
      </c>
      <c r="AG18" s="7"/>
      <c r="AH18" s="9">
        <v>11</v>
      </c>
      <c r="AI18" s="7"/>
      <c r="AJ18" s="6"/>
      <c r="AK18" s="7">
        <v>1</v>
      </c>
      <c r="AL18" s="2">
        <f t="shared" si="2"/>
        <v>120</v>
      </c>
      <c r="AM18">
        <f t="shared" si="3"/>
        <v>120</v>
      </c>
      <c r="AO18"/>
      <c r="AP18"/>
      <c r="AQ18"/>
    </row>
    <row r="19" spans="1:59" ht="12.75" customHeight="1" x14ac:dyDescent="0.2">
      <c r="B19" s="2" t="s">
        <v>94</v>
      </c>
      <c r="C19" s="3"/>
      <c r="D19" s="3">
        <v>14</v>
      </c>
      <c r="E19" s="3"/>
      <c r="F19" s="5">
        <f t="shared" si="0"/>
        <v>57</v>
      </c>
      <c r="G19" s="55">
        <f t="shared" si="1"/>
        <v>57</v>
      </c>
      <c r="H19" s="48">
        <v>11</v>
      </c>
      <c r="I19" s="49"/>
      <c r="J19" s="48"/>
      <c r="K19" s="49">
        <v>15</v>
      </c>
      <c r="L19" s="9"/>
      <c r="M19" s="7">
        <v>12</v>
      </c>
      <c r="N19" s="6">
        <v>13</v>
      </c>
      <c r="O19" s="7"/>
      <c r="P19" s="6">
        <v>7</v>
      </c>
      <c r="Q19" s="8"/>
      <c r="R19" s="6"/>
      <c r="S19" s="7">
        <v>6</v>
      </c>
      <c r="T19" s="6"/>
      <c r="U19" s="7">
        <v>5</v>
      </c>
      <c r="V19" s="6">
        <v>2</v>
      </c>
      <c r="W19" s="7"/>
      <c r="X19" s="6">
        <v>3</v>
      </c>
      <c r="Y19" s="7"/>
      <c r="Z19" s="6"/>
      <c r="AA19" s="7">
        <v>14</v>
      </c>
      <c r="AB19" s="6"/>
      <c r="AC19" s="7">
        <v>10</v>
      </c>
      <c r="AD19" s="6">
        <v>4</v>
      </c>
      <c r="AE19" s="8"/>
      <c r="AF19" s="6"/>
      <c r="AG19" s="7">
        <v>1</v>
      </c>
      <c r="AH19" s="9">
        <v>9</v>
      </c>
      <c r="AI19" s="7"/>
      <c r="AJ19" s="6"/>
      <c r="AK19" s="7">
        <v>8</v>
      </c>
      <c r="AL19" s="2">
        <f t="shared" si="2"/>
        <v>120</v>
      </c>
      <c r="AM19">
        <f t="shared" si="3"/>
        <v>120</v>
      </c>
      <c r="AO19"/>
      <c r="AP19"/>
      <c r="AQ19"/>
    </row>
    <row r="20" spans="1:59" ht="12.75" customHeight="1" x14ac:dyDescent="0.2">
      <c r="B20" s="2" t="s">
        <v>98</v>
      </c>
      <c r="C20" s="3"/>
      <c r="D20" s="16" t="s">
        <v>104</v>
      </c>
      <c r="E20" s="3"/>
      <c r="F20" s="5">
        <f t="shared" si="0"/>
        <v>55</v>
      </c>
      <c r="G20" s="55">
        <f t="shared" si="1"/>
        <v>55</v>
      </c>
      <c r="H20" s="48">
        <v>10</v>
      </c>
      <c r="I20" s="49"/>
      <c r="J20" s="48"/>
      <c r="K20" s="49">
        <v>11</v>
      </c>
      <c r="L20" s="9"/>
      <c r="M20" s="7">
        <v>13</v>
      </c>
      <c r="N20" s="6">
        <v>5</v>
      </c>
      <c r="O20" s="7"/>
      <c r="P20" s="6"/>
      <c r="Q20" s="8">
        <v>3</v>
      </c>
      <c r="R20" s="6">
        <v>9</v>
      </c>
      <c r="S20" s="7"/>
      <c r="T20" s="6"/>
      <c r="U20" s="7">
        <v>14</v>
      </c>
      <c r="V20" s="6"/>
      <c r="W20" s="7">
        <v>4</v>
      </c>
      <c r="X20" s="6">
        <v>2</v>
      </c>
      <c r="Y20" s="7"/>
      <c r="Z20" s="6"/>
      <c r="AA20" s="7">
        <v>15</v>
      </c>
      <c r="AB20" s="6"/>
      <c r="AC20" s="7">
        <v>7</v>
      </c>
      <c r="AD20" s="6">
        <v>1</v>
      </c>
      <c r="AE20" s="8"/>
      <c r="AF20" s="6"/>
      <c r="AG20" s="7">
        <v>6</v>
      </c>
      <c r="AH20" s="9">
        <v>12</v>
      </c>
      <c r="AI20" s="7"/>
      <c r="AJ20" s="6"/>
      <c r="AK20" s="7">
        <v>8</v>
      </c>
      <c r="AL20" s="2">
        <f t="shared" si="2"/>
        <v>120</v>
      </c>
      <c r="AM20">
        <f t="shared" si="3"/>
        <v>120</v>
      </c>
      <c r="AO20"/>
      <c r="AP20"/>
      <c r="AQ20"/>
    </row>
    <row r="21" spans="1:59" ht="12.75" customHeight="1" x14ac:dyDescent="0.2">
      <c r="B21" s="2" t="s">
        <v>99</v>
      </c>
      <c r="C21" s="3"/>
      <c r="D21" s="16" t="s">
        <v>104</v>
      </c>
      <c r="E21" s="3"/>
      <c r="F21" s="5">
        <f t="shared" si="0"/>
        <v>55</v>
      </c>
      <c r="G21" s="55">
        <f t="shared" si="1"/>
        <v>55</v>
      </c>
      <c r="H21" s="48">
        <v>2</v>
      </c>
      <c r="I21" s="49"/>
      <c r="J21" s="48"/>
      <c r="K21" s="49">
        <v>14</v>
      </c>
      <c r="L21" s="9"/>
      <c r="M21" s="7">
        <v>12</v>
      </c>
      <c r="N21" s="6">
        <v>13</v>
      </c>
      <c r="O21" s="7"/>
      <c r="P21" s="6"/>
      <c r="Q21" s="8">
        <v>4</v>
      </c>
      <c r="R21" s="6">
        <v>9</v>
      </c>
      <c r="S21" s="7"/>
      <c r="T21" s="6"/>
      <c r="U21" s="7">
        <v>8</v>
      </c>
      <c r="V21" s="6"/>
      <c r="W21" s="7">
        <v>5</v>
      </c>
      <c r="X21" s="6">
        <v>1</v>
      </c>
      <c r="Y21" s="7"/>
      <c r="Z21" s="6"/>
      <c r="AA21" s="7">
        <v>15</v>
      </c>
      <c r="AB21" s="6"/>
      <c r="AC21" s="7">
        <v>11</v>
      </c>
      <c r="AD21" s="6">
        <v>10</v>
      </c>
      <c r="AE21" s="8"/>
      <c r="AF21" s="6">
        <v>3</v>
      </c>
      <c r="AG21" s="7"/>
      <c r="AH21" s="9">
        <v>7</v>
      </c>
      <c r="AI21" s="7"/>
      <c r="AJ21" s="6"/>
      <c r="AK21" s="7">
        <v>6</v>
      </c>
      <c r="AL21" s="2">
        <f>SUM(H21:AK21)</f>
        <v>120</v>
      </c>
      <c r="AM21">
        <f t="shared" si="3"/>
        <v>120</v>
      </c>
      <c r="AO21"/>
      <c r="AP21"/>
      <c r="AQ21"/>
    </row>
    <row r="22" spans="1:59" x14ac:dyDescent="0.2">
      <c r="B22" s="2" t="s">
        <v>85</v>
      </c>
      <c r="C22" s="3"/>
      <c r="D22" s="16" t="s">
        <v>104</v>
      </c>
      <c r="E22" s="3"/>
      <c r="F22" s="5">
        <f t="shared" si="0"/>
        <v>55</v>
      </c>
      <c r="G22" s="55">
        <f t="shared" si="1"/>
        <v>55</v>
      </c>
      <c r="H22" s="48">
        <v>6</v>
      </c>
      <c r="I22" s="49"/>
      <c r="J22" s="48"/>
      <c r="K22" s="49">
        <v>13</v>
      </c>
      <c r="L22" s="9"/>
      <c r="M22" s="7">
        <v>8</v>
      </c>
      <c r="N22" s="6">
        <v>9</v>
      </c>
      <c r="O22" s="7"/>
      <c r="P22" s="6"/>
      <c r="Q22" s="8">
        <v>4</v>
      </c>
      <c r="R22" s="6">
        <v>5</v>
      </c>
      <c r="S22" s="7"/>
      <c r="T22" s="6"/>
      <c r="U22" s="7">
        <v>12</v>
      </c>
      <c r="V22" s="6">
        <v>7</v>
      </c>
      <c r="W22" s="7"/>
      <c r="X22" s="6">
        <v>3</v>
      </c>
      <c r="Y22" s="7"/>
      <c r="Z22" s="6"/>
      <c r="AA22" s="7">
        <v>14</v>
      </c>
      <c r="AB22" s="6"/>
      <c r="AC22" s="7">
        <v>11</v>
      </c>
      <c r="AD22" s="6">
        <v>10</v>
      </c>
      <c r="AE22" s="8"/>
      <c r="AF22" s="6"/>
      <c r="AG22" s="7">
        <v>15</v>
      </c>
      <c r="AH22" s="9"/>
      <c r="AI22" s="7">
        <v>2</v>
      </c>
      <c r="AJ22" s="6">
        <v>1</v>
      </c>
      <c r="AK22" s="7"/>
      <c r="AL22" s="2">
        <f t="shared" si="2"/>
        <v>120</v>
      </c>
      <c r="AM22">
        <f t="shared" si="3"/>
        <v>120</v>
      </c>
      <c r="AO22"/>
      <c r="AP22"/>
      <c r="AQ22"/>
    </row>
    <row r="23" spans="1:59" x14ac:dyDescent="0.2">
      <c r="B23" s="2" t="s">
        <v>97</v>
      </c>
      <c r="C23" s="3"/>
      <c r="D23" s="3">
        <v>18</v>
      </c>
      <c r="E23" s="3"/>
      <c r="F23" s="5">
        <f t="shared" si="0"/>
        <v>52</v>
      </c>
      <c r="G23" s="55">
        <f t="shared" si="1"/>
        <v>52</v>
      </c>
      <c r="H23" s="48">
        <v>5</v>
      </c>
      <c r="I23" s="49"/>
      <c r="J23" s="48"/>
      <c r="K23" s="49">
        <v>11</v>
      </c>
      <c r="L23" s="9"/>
      <c r="M23" s="7">
        <v>14</v>
      </c>
      <c r="N23" s="6">
        <v>3</v>
      </c>
      <c r="O23" s="7"/>
      <c r="P23" s="6"/>
      <c r="Q23" s="8">
        <v>4</v>
      </c>
      <c r="R23" s="6">
        <v>6</v>
      </c>
      <c r="S23" s="7"/>
      <c r="T23" s="6"/>
      <c r="U23" s="7">
        <v>13</v>
      </c>
      <c r="V23" s="6"/>
      <c r="W23" s="7">
        <v>8</v>
      </c>
      <c r="X23" s="6">
        <v>7</v>
      </c>
      <c r="Y23" s="7"/>
      <c r="Z23" s="6"/>
      <c r="AA23" s="7">
        <v>15</v>
      </c>
      <c r="AB23" s="6"/>
      <c r="AC23" s="7">
        <v>10</v>
      </c>
      <c r="AD23" s="6">
        <v>2</v>
      </c>
      <c r="AE23" s="8"/>
      <c r="AF23" s="6">
        <v>1</v>
      </c>
      <c r="AG23" s="7"/>
      <c r="AH23" s="9">
        <v>12</v>
      </c>
      <c r="AI23" s="7"/>
      <c r="AJ23" s="6"/>
      <c r="AK23" s="7">
        <v>9</v>
      </c>
      <c r="AL23" s="2">
        <f t="shared" si="2"/>
        <v>120</v>
      </c>
      <c r="AM23">
        <f t="shared" si="3"/>
        <v>120</v>
      </c>
      <c r="AO23"/>
      <c r="AP23"/>
      <c r="AQ23"/>
    </row>
    <row r="24" spans="1:59" ht="13.5" customHeight="1" x14ac:dyDescent="0.2">
      <c r="B24" s="2" t="s">
        <v>106</v>
      </c>
      <c r="C24" s="3"/>
      <c r="D24" s="16" t="s">
        <v>105</v>
      </c>
      <c r="E24" s="3"/>
      <c r="F24" s="5">
        <f t="shared" si="0"/>
        <v>35</v>
      </c>
      <c r="G24" s="55">
        <f t="shared" si="1"/>
        <v>35</v>
      </c>
      <c r="H24" s="48">
        <v>6</v>
      </c>
      <c r="I24" s="49"/>
      <c r="J24" s="48"/>
      <c r="K24" s="49">
        <v>14</v>
      </c>
      <c r="L24" s="9"/>
      <c r="M24" s="7">
        <v>8</v>
      </c>
      <c r="N24" s="6"/>
      <c r="O24" s="7">
        <v>4</v>
      </c>
      <c r="P24" s="6">
        <v>5</v>
      </c>
      <c r="Q24" s="8"/>
      <c r="R24" s="6">
        <v>11</v>
      </c>
      <c r="S24" s="7"/>
      <c r="T24" s="6">
        <v>3</v>
      </c>
      <c r="U24" s="7"/>
      <c r="V24" s="6">
        <v>2</v>
      </c>
      <c r="W24" s="7"/>
      <c r="X24" s="6">
        <v>1</v>
      </c>
      <c r="Y24" s="7"/>
      <c r="Z24" s="6"/>
      <c r="AA24" s="7">
        <v>13</v>
      </c>
      <c r="AB24" s="6"/>
      <c r="AC24" s="7">
        <v>9</v>
      </c>
      <c r="AD24" s="6"/>
      <c r="AE24" s="8">
        <v>7</v>
      </c>
      <c r="AF24" s="6"/>
      <c r="AG24" s="7">
        <v>10</v>
      </c>
      <c r="AH24" s="9">
        <v>12</v>
      </c>
      <c r="AI24" s="7"/>
      <c r="AJ24" s="6"/>
      <c r="AK24" s="7">
        <v>15</v>
      </c>
      <c r="AL24" s="2">
        <f t="shared" si="2"/>
        <v>120</v>
      </c>
      <c r="AM24">
        <f t="shared" si="3"/>
        <v>120</v>
      </c>
      <c r="AO24"/>
      <c r="AP24"/>
      <c r="AQ24"/>
    </row>
    <row r="25" spans="1:59" ht="13.5" thickBot="1" x14ac:dyDescent="0.25">
      <c r="B25" s="2" t="s">
        <v>96</v>
      </c>
      <c r="C25" s="3"/>
      <c r="D25" s="16" t="s">
        <v>105</v>
      </c>
      <c r="E25" s="3"/>
      <c r="F25" s="5">
        <f t="shared" si="0"/>
        <v>35</v>
      </c>
      <c r="G25" s="55">
        <f t="shared" si="1"/>
        <v>35</v>
      </c>
      <c r="H25" s="50">
        <v>8</v>
      </c>
      <c r="I25" s="51"/>
      <c r="J25" s="48"/>
      <c r="K25" s="49">
        <v>9</v>
      </c>
      <c r="L25" s="9"/>
      <c r="M25" s="7">
        <v>3</v>
      </c>
      <c r="N25" s="6"/>
      <c r="O25" s="7">
        <v>1</v>
      </c>
      <c r="P25" s="6"/>
      <c r="Q25" s="8">
        <v>6</v>
      </c>
      <c r="R25" s="6">
        <v>10</v>
      </c>
      <c r="S25" s="7"/>
      <c r="T25" s="6"/>
      <c r="U25" s="7">
        <v>14</v>
      </c>
      <c r="V25" s="6"/>
      <c r="W25" s="7">
        <v>7</v>
      </c>
      <c r="X25" s="6">
        <v>2</v>
      </c>
      <c r="Y25" s="7"/>
      <c r="Z25" s="6"/>
      <c r="AA25" s="7">
        <v>12</v>
      </c>
      <c r="AB25" s="6"/>
      <c r="AC25" s="7">
        <v>5</v>
      </c>
      <c r="AD25" s="6">
        <v>11</v>
      </c>
      <c r="AE25" s="8"/>
      <c r="AF25" s="6">
        <v>15</v>
      </c>
      <c r="AG25" s="7"/>
      <c r="AH25" s="9"/>
      <c r="AI25" s="7">
        <v>4</v>
      </c>
      <c r="AJ25" s="6"/>
      <c r="AK25" s="7">
        <v>13</v>
      </c>
      <c r="AL25" s="2">
        <f t="shared" si="2"/>
        <v>120</v>
      </c>
      <c r="AM25">
        <f t="shared" si="3"/>
        <v>120</v>
      </c>
      <c r="AO25"/>
      <c r="AP25"/>
      <c r="AQ25"/>
    </row>
    <row r="26" spans="1:59" x14ac:dyDescent="0.2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M26">
        <f t="shared" si="3"/>
        <v>0</v>
      </c>
    </row>
    <row r="27" spans="1:59" x14ac:dyDescent="0.2">
      <c r="B27" s="3" t="s">
        <v>5</v>
      </c>
      <c r="E27" s="21">
        <f>SUM(E6:E26)</f>
        <v>0</v>
      </c>
      <c r="F27" s="21">
        <f>SUM(F6:F26)</f>
        <v>1186</v>
      </c>
      <c r="G27" s="21">
        <f>SUM(G6:G26)</f>
        <v>1186</v>
      </c>
      <c r="H27" s="3">
        <f t="shared" ref="H27:AK27" si="4">SUM(H6:H25)</f>
        <v>101</v>
      </c>
      <c r="I27" s="3">
        <f t="shared" si="4"/>
        <v>24</v>
      </c>
      <c r="J27" s="3">
        <f t="shared" si="4"/>
        <v>10</v>
      </c>
      <c r="K27" s="3">
        <f t="shared" si="4"/>
        <v>232</v>
      </c>
      <c r="L27" s="3">
        <f t="shared" si="4"/>
        <v>4</v>
      </c>
      <c r="M27" s="3">
        <f t="shared" si="4"/>
        <v>197</v>
      </c>
      <c r="N27" s="3">
        <f t="shared" si="4"/>
        <v>139</v>
      </c>
      <c r="O27" s="3">
        <f t="shared" si="4"/>
        <v>13</v>
      </c>
      <c r="P27" s="3">
        <f t="shared" si="4"/>
        <v>76</v>
      </c>
      <c r="Q27" s="3">
        <f t="shared" si="4"/>
        <v>30</v>
      </c>
      <c r="R27" s="3">
        <f t="shared" si="4"/>
        <v>113</v>
      </c>
      <c r="S27" s="3">
        <f t="shared" si="4"/>
        <v>17</v>
      </c>
      <c r="T27" s="3">
        <f t="shared" si="4"/>
        <v>4</v>
      </c>
      <c r="U27" s="3">
        <f t="shared" si="4"/>
        <v>219</v>
      </c>
      <c r="V27" s="3">
        <f t="shared" si="4"/>
        <v>36</v>
      </c>
      <c r="W27" s="3">
        <f t="shared" si="4"/>
        <v>84</v>
      </c>
      <c r="X27" s="3">
        <f t="shared" si="4"/>
        <v>58</v>
      </c>
      <c r="Y27" s="3">
        <f t="shared" si="4"/>
        <v>10</v>
      </c>
      <c r="Z27" s="3">
        <f t="shared" si="4"/>
        <v>0</v>
      </c>
      <c r="AA27" s="3">
        <f t="shared" si="4"/>
        <v>255</v>
      </c>
      <c r="AB27" s="3">
        <f t="shared" si="4"/>
        <v>1</v>
      </c>
      <c r="AC27" s="3">
        <f t="shared" si="4"/>
        <v>177</v>
      </c>
      <c r="AD27" s="3">
        <f t="shared" si="4"/>
        <v>101</v>
      </c>
      <c r="AE27" s="3">
        <f t="shared" si="4"/>
        <v>16</v>
      </c>
      <c r="AF27" s="3">
        <f t="shared" si="4"/>
        <v>26</v>
      </c>
      <c r="AG27" s="3">
        <f t="shared" si="4"/>
        <v>93</v>
      </c>
      <c r="AH27" s="3">
        <f t="shared" si="4"/>
        <v>195</v>
      </c>
      <c r="AI27" s="3">
        <f t="shared" si="4"/>
        <v>6</v>
      </c>
      <c r="AJ27" s="3">
        <f t="shared" si="4"/>
        <v>20</v>
      </c>
      <c r="AK27" s="3">
        <f t="shared" si="4"/>
        <v>143</v>
      </c>
      <c r="AM27">
        <f t="shared" si="3"/>
        <v>2400</v>
      </c>
    </row>
    <row r="28" spans="1:59" x14ac:dyDescent="0.2">
      <c r="B28" s="3" t="s">
        <v>6</v>
      </c>
      <c r="E28" s="22" t="str">
        <f t="shared" ref="E28:AK28" si="5">IF(E27=0,"",AVERAGE(E6:E25))</f>
        <v/>
      </c>
      <c r="F28" s="22">
        <f t="shared" si="5"/>
        <v>59.3</v>
      </c>
      <c r="G28" s="22">
        <f t="shared" si="5"/>
        <v>59.3</v>
      </c>
      <c r="H28" s="22">
        <f t="shared" si="5"/>
        <v>6.3125</v>
      </c>
      <c r="I28" s="22">
        <f t="shared" si="5"/>
        <v>6</v>
      </c>
      <c r="J28" s="22">
        <f t="shared" si="5"/>
        <v>10</v>
      </c>
      <c r="K28" s="22">
        <f t="shared" si="5"/>
        <v>12.210526315789474</v>
      </c>
      <c r="L28" s="22">
        <f t="shared" si="5"/>
        <v>4</v>
      </c>
      <c r="M28" s="22">
        <f t="shared" si="5"/>
        <v>10.368421052631579</v>
      </c>
      <c r="N28" s="22">
        <f t="shared" si="5"/>
        <v>8.6875</v>
      </c>
      <c r="O28" s="22">
        <f t="shared" si="5"/>
        <v>3.25</v>
      </c>
      <c r="P28" s="22">
        <f t="shared" si="5"/>
        <v>7.6</v>
      </c>
      <c r="Q28" s="22">
        <f t="shared" si="5"/>
        <v>3</v>
      </c>
      <c r="R28" s="22">
        <f t="shared" si="5"/>
        <v>7.0625</v>
      </c>
      <c r="S28" s="22">
        <f t="shared" si="5"/>
        <v>4.25</v>
      </c>
      <c r="T28" s="22">
        <f t="shared" si="5"/>
        <v>2</v>
      </c>
      <c r="U28" s="22">
        <f t="shared" si="5"/>
        <v>12.166666666666666</v>
      </c>
      <c r="V28" s="22">
        <f t="shared" si="5"/>
        <v>6</v>
      </c>
      <c r="W28" s="22">
        <f t="shared" si="5"/>
        <v>6</v>
      </c>
      <c r="X28" s="22">
        <f t="shared" si="5"/>
        <v>4.1428571428571432</v>
      </c>
      <c r="Y28" s="22">
        <f t="shared" si="5"/>
        <v>1.6666666666666667</v>
      </c>
      <c r="Z28" s="22" t="str">
        <f t="shared" si="5"/>
        <v/>
      </c>
      <c r="AA28" s="22">
        <f t="shared" si="5"/>
        <v>12.75</v>
      </c>
      <c r="AB28" s="22">
        <f t="shared" si="5"/>
        <v>1</v>
      </c>
      <c r="AC28" s="22">
        <f t="shared" si="5"/>
        <v>9.3157894736842106</v>
      </c>
      <c r="AD28" s="22">
        <f t="shared" si="5"/>
        <v>5.9411764705882355</v>
      </c>
      <c r="AE28" s="22">
        <f t="shared" si="5"/>
        <v>5.333333333333333</v>
      </c>
      <c r="AF28" s="22">
        <f t="shared" si="5"/>
        <v>5.2</v>
      </c>
      <c r="AG28" s="22">
        <f t="shared" si="5"/>
        <v>6.2</v>
      </c>
      <c r="AH28" s="22">
        <f t="shared" si="5"/>
        <v>10.833333333333334</v>
      </c>
      <c r="AI28" s="22">
        <f t="shared" si="5"/>
        <v>3</v>
      </c>
      <c r="AJ28" s="22">
        <f t="shared" si="5"/>
        <v>6.666666666666667</v>
      </c>
      <c r="AK28" s="22">
        <f t="shared" si="5"/>
        <v>8.4117647058823533</v>
      </c>
    </row>
    <row r="29" spans="1:59" x14ac:dyDescent="0.2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9" x14ac:dyDescent="0.2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9" x14ac:dyDescent="0.2">
      <c r="B31" s="2" t="s">
        <v>92</v>
      </c>
    </row>
    <row r="32" spans="1:59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2:59" x14ac:dyDescent="0.2">
      <c r="B33" t="s">
        <v>107</v>
      </c>
      <c r="C33" s="3"/>
      <c r="D33" s="10" t="s">
        <v>102</v>
      </c>
      <c r="E33" s="3"/>
      <c r="F33" s="5">
        <f>G33+E33</f>
        <v>63</v>
      </c>
      <c r="G33" s="55">
        <f>I33+J33+M33+N33+S33+U33+W33+Y33+P33+Z33+AB33+AD33+AG33+AH33+AJ33</f>
        <v>63</v>
      </c>
      <c r="H33" s="48">
        <v>15</v>
      </c>
      <c r="I33" s="49"/>
      <c r="J33" s="48"/>
      <c r="K33" s="49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>
        <f>SUM(H33:AK33)</f>
        <v>120</v>
      </c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2:59" x14ac:dyDescent="0.2">
      <c r="B34" t="s">
        <v>108</v>
      </c>
      <c r="C34" s="3"/>
      <c r="D34" s="16">
        <v>7</v>
      </c>
      <c r="E34" s="3"/>
      <c r="F34" s="5">
        <f>G34+E34</f>
        <v>64</v>
      </c>
      <c r="G34" s="55">
        <f>I34+J34+M34+N34+S34+U34+W34+Y34+P34+Z34+AB34+AD34+AG34+AH34+AJ34</f>
        <v>64</v>
      </c>
      <c r="H34" s="48">
        <v>3</v>
      </c>
      <c r="I34" s="49"/>
      <c r="J34" s="48"/>
      <c r="K34" s="49">
        <v>12</v>
      </c>
      <c r="L34" s="9"/>
      <c r="M34" s="7">
        <v>13</v>
      </c>
      <c r="N34" s="6">
        <v>5</v>
      </c>
      <c r="O34" s="7"/>
      <c r="P34" s="6"/>
      <c r="Q34" s="8">
        <v>2</v>
      </c>
      <c r="R34" s="6">
        <v>4</v>
      </c>
      <c r="S34" s="7"/>
      <c r="T34" s="6"/>
      <c r="U34" s="7">
        <v>14</v>
      </c>
      <c r="V34" s="6"/>
      <c r="W34" s="7">
        <v>6</v>
      </c>
      <c r="X34" s="6"/>
      <c r="Y34" s="7">
        <v>1</v>
      </c>
      <c r="Z34" s="6"/>
      <c r="AA34" s="7">
        <v>15</v>
      </c>
      <c r="AB34" s="6"/>
      <c r="AC34" s="7">
        <v>9</v>
      </c>
      <c r="AD34" s="6">
        <v>7</v>
      </c>
      <c r="AE34" s="8"/>
      <c r="AF34" s="6"/>
      <c r="AG34" s="7">
        <v>8</v>
      </c>
      <c r="AH34" s="9">
        <v>10</v>
      </c>
      <c r="AI34" s="7"/>
      <c r="AJ34" s="6"/>
      <c r="AK34" s="7">
        <v>11</v>
      </c>
      <c r="AL34" s="2">
        <f>SUM(H34:AK34)</f>
        <v>120</v>
      </c>
      <c r="AO34"/>
      <c r="AP34"/>
      <c r="AQ34"/>
    </row>
    <row r="35" spans="2:59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2:59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workbookViewId="0">
      <pane xSplit="3" ySplit="5" topLeftCell="D16" activePane="bottomRight" state="frozen"/>
      <selection activeCell="B1" sqref="B1"/>
      <selection pane="topRight" activeCell="D1" sqref="D1"/>
      <selection pane="bottomLeft" activeCell="B6" sqref="B6"/>
      <selection pane="bottomRight" activeCell="F27" sqref="F27:G28"/>
    </sheetView>
  </sheetViews>
  <sheetFormatPr defaultRowHeight="12.75" outlineLevelCol="1" x14ac:dyDescent="0.2"/>
  <cols>
    <col min="1" max="1" width="3.85546875" style="2" hidden="1" customWidth="1" outlineLevel="1"/>
    <col min="2" max="2" width="8" style="2" customWidth="1" collapsed="1"/>
    <col min="3" max="3" width="3.42578125" style="73" customWidth="1"/>
    <col min="4" max="4" width="4.5703125" style="75" customWidth="1"/>
    <col min="5" max="6" width="6" style="2" bestFit="1" customWidth="1"/>
    <col min="7" max="7" width="5.85546875" style="2" customWidth="1"/>
    <col min="8" max="8" width="4.28515625" style="2" bestFit="1" customWidth="1"/>
    <col min="9" max="9" width="6" style="2" bestFit="1" customWidth="1"/>
    <col min="10" max="10" width="5.140625" style="2" bestFit="1" customWidth="1"/>
    <col min="11" max="12" width="6" style="2" bestFit="1" customWidth="1"/>
    <col min="13" max="13" width="5.140625" style="2" bestFit="1" customWidth="1"/>
    <col min="14" max="14" width="4.28515625" style="2" bestFit="1" customWidth="1"/>
    <col min="15" max="15" width="5.140625" style="2" bestFit="1" customWidth="1"/>
    <col min="16" max="16" width="4" style="2" bestFit="1" customWidth="1"/>
    <col min="17" max="17" width="4.5703125" style="2" bestFit="1" customWidth="1"/>
    <col min="18" max="18" width="4" style="2" customWidth="1"/>
    <col min="19" max="19" width="4.42578125" style="2" bestFit="1" customWidth="1"/>
    <col min="20" max="21" width="5.140625" style="2" bestFit="1" customWidth="1"/>
    <col min="22" max="22" width="4.140625" style="2" customWidth="1"/>
    <col min="23" max="23" width="5.140625" style="2" bestFit="1" customWidth="1"/>
    <col min="24" max="24" width="4.28515625" style="2" bestFit="1" customWidth="1"/>
    <col min="25" max="25" width="6" style="2" bestFit="1" customWidth="1"/>
    <col min="26" max="27" width="5.140625" style="2" bestFit="1" customWidth="1"/>
    <col min="28" max="28" width="4.28515625" style="2" bestFit="1" customWidth="1"/>
    <col min="29" max="29" width="5.140625" style="2" bestFit="1" customWidth="1"/>
    <col min="30" max="30" width="4.5703125" style="2" bestFit="1" customWidth="1"/>
    <col min="31" max="31" width="4.85546875" style="2" bestFit="1" customWidth="1"/>
    <col min="32" max="33" width="5" style="2" bestFit="1" customWidth="1"/>
    <col min="34" max="34" width="4" style="2" bestFit="1" customWidth="1"/>
    <col min="35" max="35" width="5.140625" style="2" bestFit="1" customWidth="1"/>
    <col min="36" max="36" width="4.28515625" style="2" bestFit="1" customWidth="1"/>
    <col min="37" max="37" width="5.42578125" style="2" bestFit="1" customWidth="1"/>
    <col min="38" max="38" width="3.7109375" style="2" hidden="1" customWidth="1" outlineLevel="1"/>
    <col min="39" max="39" width="5.7109375" customWidth="1" collapsed="1"/>
    <col min="40" max="40" width="4.5703125" customWidth="1"/>
    <col min="41" max="41" width="4" bestFit="1" customWidth="1"/>
    <col min="42" max="16384" width="9.140625" style="2"/>
  </cols>
  <sheetData>
    <row r="1" spans="1:42" ht="13.5" thickBot="1" x14ac:dyDescent="0.25">
      <c r="G1" s="67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2" ht="13.5" thickBot="1" x14ac:dyDescent="0.25">
      <c r="G2" s="68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2" ht="13.5" thickBot="1" x14ac:dyDescent="0.25">
      <c r="G3" s="69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2" ht="13.5" thickBot="1" x14ac:dyDescent="0.25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2" s="1" customFormat="1" ht="92.25" thickBot="1" x14ac:dyDescent="0.25">
      <c r="C5" s="78" t="s">
        <v>34</v>
      </c>
      <c r="D5" s="76" t="s">
        <v>33</v>
      </c>
      <c r="E5" s="40" t="s">
        <v>35</v>
      </c>
      <c r="F5" s="40" t="s">
        <v>36</v>
      </c>
      <c r="G5" s="41" t="s">
        <v>37</v>
      </c>
      <c r="H5" s="35" t="s">
        <v>51</v>
      </c>
      <c r="I5" s="36" t="s">
        <v>11</v>
      </c>
      <c r="J5" s="44" t="s">
        <v>57</v>
      </c>
      <c r="K5" s="39" t="s">
        <v>47</v>
      </c>
      <c r="L5" s="35" t="s">
        <v>8</v>
      </c>
      <c r="M5" s="36" t="s">
        <v>45</v>
      </c>
      <c r="N5" s="35" t="s">
        <v>13</v>
      </c>
      <c r="O5" s="36" t="s">
        <v>48</v>
      </c>
      <c r="P5" s="35" t="s">
        <v>53</v>
      </c>
      <c r="Q5" s="36" t="s">
        <v>2</v>
      </c>
      <c r="R5" s="35" t="s">
        <v>59</v>
      </c>
      <c r="S5" s="36" t="s">
        <v>62</v>
      </c>
      <c r="T5" s="35" t="s">
        <v>0</v>
      </c>
      <c r="U5" s="36" t="s">
        <v>43</v>
      </c>
      <c r="V5" s="35" t="s">
        <v>58</v>
      </c>
      <c r="W5" s="36" t="s">
        <v>50</v>
      </c>
      <c r="X5" s="35" t="s">
        <v>1</v>
      </c>
      <c r="Y5" s="36" t="s">
        <v>61</v>
      </c>
      <c r="Z5" s="35" t="s">
        <v>46</v>
      </c>
      <c r="AA5" s="36" t="s">
        <v>52</v>
      </c>
      <c r="AB5" s="35" t="s">
        <v>7</v>
      </c>
      <c r="AC5" s="36" t="s">
        <v>9</v>
      </c>
      <c r="AD5" s="35" t="s">
        <v>65</v>
      </c>
      <c r="AE5" s="36" t="s">
        <v>56</v>
      </c>
      <c r="AF5" s="38" t="s">
        <v>44</v>
      </c>
      <c r="AG5" s="39" t="s">
        <v>10</v>
      </c>
      <c r="AH5" s="35" t="s">
        <v>3</v>
      </c>
      <c r="AI5" s="36" t="s">
        <v>49</v>
      </c>
      <c r="AJ5" s="35" t="s">
        <v>55</v>
      </c>
      <c r="AK5" s="36" t="s">
        <v>60</v>
      </c>
      <c r="AM5" s="15"/>
      <c r="AN5"/>
      <c r="AO5"/>
    </row>
    <row r="6" spans="1:42" ht="12.75" customHeight="1" thickBot="1" x14ac:dyDescent="0.25">
      <c r="B6" s="2" t="s">
        <v>93</v>
      </c>
      <c r="C6" s="82" t="s">
        <v>116</v>
      </c>
      <c r="D6" s="83" t="s">
        <v>120</v>
      </c>
      <c r="E6" s="15">
        <v>63</v>
      </c>
      <c r="F6" s="5">
        <f t="shared" ref="F6:F25" si="0">G6+E6</f>
        <v>158</v>
      </c>
      <c r="G6" s="71">
        <f t="shared" ref="G6:G25" si="1">I6+J6+L6+O6+P6+R6+U6+V6+X6+Z6+AC6+AE6+AG6+AI6+AK6</f>
        <v>95</v>
      </c>
      <c r="H6" s="64"/>
      <c r="I6" s="65">
        <v>9</v>
      </c>
      <c r="J6" s="46">
        <v>5</v>
      </c>
      <c r="K6" s="47"/>
      <c r="L6" s="17"/>
      <c r="M6" s="18">
        <v>2</v>
      </c>
      <c r="N6" s="19"/>
      <c r="O6" s="18">
        <v>10</v>
      </c>
      <c r="P6" s="19">
        <v>4</v>
      </c>
      <c r="Q6" s="20"/>
      <c r="R6" s="19">
        <v>3</v>
      </c>
      <c r="S6" s="18"/>
      <c r="T6" s="19">
        <v>11</v>
      </c>
      <c r="U6" s="18"/>
      <c r="V6" s="19"/>
      <c r="W6" s="18">
        <v>12</v>
      </c>
      <c r="X6" s="19">
        <v>6</v>
      </c>
      <c r="Y6" s="18"/>
      <c r="Z6" s="19">
        <v>14</v>
      </c>
      <c r="AA6" s="18"/>
      <c r="AB6" s="19"/>
      <c r="AC6" s="18">
        <v>7</v>
      </c>
      <c r="AD6" s="19"/>
      <c r="AE6" s="20">
        <v>15</v>
      </c>
      <c r="AF6" s="19"/>
      <c r="AG6" s="18">
        <v>8</v>
      </c>
      <c r="AH6" s="17"/>
      <c r="AI6" s="18">
        <v>1</v>
      </c>
      <c r="AJ6" s="19"/>
      <c r="AK6" s="18">
        <v>13</v>
      </c>
      <c r="AL6" s="1">
        <f t="shared" ref="AL6:AL25" si="2">SUM(H6:AK6)</f>
        <v>120</v>
      </c>
    </row>
    <row r="7" spans="1:42" s="1" customFormat="1" ht="12.75" customHeight="1" thickBot="1" x14ac:dyDescent="0.25">
      <c r="A7" s="2"/>
      <c r="B7" s="2" t="s">
        <v>111</v>
      </c>
      <c r="C7" s="84">
        <v>2</v>
      </c>
      <c r="D7" s="4" t="s">
        <v>121</v>
      </c>
      <c r="E7" s="5">
        <v>73</v>
      </c>
      <c r="F7" s="5">
        <f t="shared" si="0"/>
        <v>154</v>
      </c>
      <c r="G7" s="56">
        <f t="shared" si="1"/>
        <v>81</v>
      </c>
      <c r="H7" s="48"/>
      <c r="I7" s="49">
        <v>6</v>
      </c>
      <c r="J7" s="48">
        <v>8</v>
      </c>
      <c r="K7" s="49"/>
      <c r="L7" s="9"/>
      <c r="M7" s="7">
        <v>1</v>
      </c>
      <c r="N7" s="6"/>
      <c r="O7" s="7">
        <v>14</v>
      </c>
      <c r="P7" s="6"/>
      <c r="Q7" s="8">
        <v>2</v>
      </c>
      <c r="R7" s="6">
        <v>3</v>
      </c>
      <c r="S7" s="7"/>
      <c r="T7" s="6">
        <v>15</v>
      </c>
      <c r="U7" s="7"/>
      <c r="V7" s="6"/>
      <c r="W7" s="7">
        <v>10</v>
      </c>
      <c r="X7" s="6">
        <v>7</v>
      </c>
      <c r="Y7" s="7"/>
      <c r="Z7" s="6">
        <v>13</v>
      </c>
      <c r="AA7" s="7"/>
      <c r="AB7" s="6"/>
      <c r="AC7" s="7">
        <v>12</v>
      </c>
      <c r="AD7" s="6"/>
      <c r="AE7" s="8">
        <v>9</v>
      </c>
      <c r="AF7" s="6">
        <v>11</v>
      </c>
      <c r="AG7" s="7"/>
      <c r="AH7" s="9"/>
      <c r="AI7" s="7">
        <v>4</v>
      </c>
      <c r="AJ7" s="6"/>
      <c r="AK7" s="7">
        <v>5</v>
      </c>
      <c r="AL7" s="2">
        <f t="shared" si="2"/>
        <v>120</v>
      </c>
      <c r="AM7"/>
      <c r="AN7"/>
      <c r="AO7"/>
      <c r="AP7" s="2"/>
    </row>
    <row r="8" spans="1:42" ht="12.75" customHeight="1" thickBot="1" x14ac:dyDescent="0.25">
      <c r="A8" s="2">
        <v>1</v>
      </c>
      <c r="B8" s="2" t="s">
        <v>101</v>
      </c>
      <c r="C8" s="84">
        <v>7</v>
      </c>
      <c r="D8" s="4">
        <v>17</v>
      </c>
      <c r="E8" s="5">
        <v>64</v>
      </c>
      <c r="F8" s="5">
        <f t="shared" si="0"/>
        <v>135</v>
      </c>
      <c r="G8" s="56">
        <f t="shared" si="1"/>
        <v>71</v>
      </c>
      <c r="H8" s="48"/>
      <c r="I8" s="49">
        <v>8</v>
      </c>
      <c r="J8" s="48"/>
      <c r="K8" s="49">
        <v>5</v>
      </c>
      <c r="L8" s="9"/>
      <c r="M8" s="7">
        <v>1</v>
      </c>
      <c r="N8" s="6"/>
      <c r="O8" s="7">
        <v>14</v>
      </c>
      <c r="P8" s="6"/>
      <c r="Q8" s="8">
        <v>2</v>
      </c>
      <c r="R8" s="6"/>
      <c r="S8" s="7">
        <v>7</v>
      </c>
      <c r="T8" s="6">
        <v>9</v>
      </c>
      <c r="U8" s="7"/>
      <c r="V8" s="6"/>
      <c r="W8" s="7">
        <v>12</v>
      </c>
      <c r="X8" s="6"/>
      <c r="Y8" s="7">
        <v>3</v>
      </c>
      <c r="Z8" s="6">
        <v>15</v>
      </c>
      <c r="AA8" s="7"/>
      <c r="AB8" s="6"/>
      <c r="AC8" s="7">
        <v>13</v>
      </c>
      <c r="AD8" s="6"/>
      <c r="AE8" s="8">
        <v>11</v>
      </c>
      <c r="AF8" s="6">
        <v>6</v>
      </c>
      <c r="AG8" s="7"/>
      <c r="AH8" s="9">
        <v>4</v>
      </c>
      <c r="AI8" s="7"/>
      <c r="AJ8" s="6"/>
      <c r="AK8" s="7">
        <v>10</v>
      </c>
      <c r="AL8" s="2">
        <f t="shared" si="2"/>
        <v>120</v>
      </c>
    </row>
    <row r="9" spans="1:42" ht="12.75" customHeight="1" x14ac:dyDescent="0.2">
      <c r="B9" s="2" t="s">
        <v>88</v>
      </c>
      <c r="C9" s="84">
        <v>3</v>
      </c>
      <c r="D9" s="4" t="s">
        <v>114</v>
      </c>
      <c r="E9" s="5">
        <v>69</v>
      </c>
      <c r="F9" s="5">
        <f t="shared" si="0"/>
        <v>144</v>
      </c>
      <c r="G9" s="57">
        <f t="shared" si="1"/>
        <v>75</v>
      </c>
      <c r="H9" s="48">
        <v>4</v>
      </c>
      <c r="I9" s="49"/>
      <c r="J9" s="48">
        <v>8</v>
      </c>
      <c r="K9" s="49"/>
      <c r="L9" s="9"/>
      <c r="M9" s="7">
        <v>6</v>
      </c>
      <c r="N9" s="6"/>
      <c r="O9" s="7">
        <v>9</v>
      </c>
      <c r="P9" s="6">
        <v>2</v>
      </c>
      <c r="Q9" s="8"/>
      <c r="R9" s="6">
        <v>1</v>
      </c>
      <c r="S9" s="7"/>
      <c r="T9" s="6">
        <v>14</v>
      </c>
      <c r="U9" s="7"/>
      <c r="V9" s="6"/>
      <c r="W9" s="7">
        <v>11</v>
      </c>
      <c r="X9" s="6">
        <v>5</v>
      </c>
      <c r="Y9" s="7"/>
      <c r="Z9" s="6">
        <v>15</v>
      </c>
      <c r="AA9" s="7"/>
      <c r="AB9" s="6"/>
      <c r="AC9" s="7">
        <v>12</v>
      </c>
      <c r="AD9" s="6"/>
      <c r="AE9" s="8">
        <v>13</v>
      </c>
      <c r="AF9" s="6">
        <v>10</v>
      </c>
      <c r="AG9" s="7"/>
      <c r="AH9" s="9"/>
      <c r="AI9" s="7">
        <v>7</v>
      </c>
      <c r="AJ9" s="6"/>
      <c r="AK9" s="7">
        <v>3</v>
      </c>
      <c r="AL9" s="2">
        <f t="shared" si="2"/>
        <v>120</v>
      </c>
    </row>
    <row r="10" spans="1:42" ht="12.75" customHeight="1" x14ac:dyDescent="0.2">
      <c r="B10" s="2" t="s">
        <v>97</v>
      </c>
      <c r="C10" s="84">
        <v>18</v>
      </c>
      <c r="D10" s="4">
        <v>18</v>
      </c>
      <c r="E10" s="3">
        <v>52</v>
      </c>
      <c r="F10" s="5">
        <f t="shared" si="0"/>
        <v>129</v>
      </c>
      <c r="G10" s="55">
        <f t="shared" si="1"/>
        <v>77</v>
      </c>
      <c r="H10" s="48"/>
      <c r="I10" s="49">
        <v>8</v>
      </c>
      <c r="J10" s="48">
        <v>4</v>
      </c>
      <c r="K10" s="49"/>
      <c r="L10" s="9"/>
      <c r="M10" s="7">
        <v>5</v>
      </c>
      <c r="N10" s="6"/>
      <c r="O10" s="7">
        <v>10</v>
      </c>
      <c r="P10" s="6"/>
      <c r="Q10" s="8">
        <v>2</v>
      </c>
      <c r="R10" s="6"/>
      <c r="S10" s="7">
        <v>3</v>
      </c>
      <c r="T10" s="6">
        <v>12</v>
      </c>
      <c r="U10" s="7"/>
      <c r="V10" s="6"/>
      <c r="W10" s="7">
        <v>14</v>
      </c>
      <c r="X10" s="6">
        <v>9</v>
      </c>
      <c r="Y10" s="7"/>
      <c r="Z10" s="6">
        <v>13</v>
      </c>
      <c r="AA10" s="7"/>
      <c r="AB10" s="6"/>
      <c r="AC10" s="7">
        <v>11</v>
      </c>
      <c r="AD10" s="6"/>
      <c r="AE10" s="8">
        <v>15</v>
      </c>
      <c r="AF10" s="6">
        <v>7</v>
      </c>
      <c r="AG10" s="7"/>
      <c r="AH10" s="9"/>
      <c r="AI10" s="7">
        <v>1</v>
      </c>
      <c r="AJ10" s="6"/>
      <c r="AK10" s="7">
        <v>6</v>
      </c>
      <c r="AL10" s="2">
        <f t="shared" si="2"/>
        <v>120</v>
      </c>
    </row>
    <row r="11" spans="1:42" ht="12.75" customHeight="1" x14ac:dyDescent="0.2">
      <c r="B11" s="2" t="s">
        <v>91</v>
      </c>
      <c r="C11" s="84" t="s">
        <v>113</v>
      </c>
      <c r="D11" s="4" t="s">
        <v>122</v>
      </c>
      <c r="E11" s="3">
        <v>58</v>
      </c>
      <c r="F11" s="5">
        <f t="shared" si="0"/>
        <v>151</v>
      </c>
      <c r="G11" s="55">
        <f t="shared" si="1"/>
        <v>93</v>
      </c>
      <c r="H11" s="48"/>
      <c r="I11" s="49">
        <v>7</v>
      </c>
      <c r="J11" s="48">
        <v>4</v>
      </c>
      <c r="K11" s="49"/>
      <c r="L11" s="9"/>
      <c r="M11" s="7">
        <v>1</v>
      </c>
      <c r="N11" s="6"/>
      <c r="O11" s="7">
        <v>14</v>
      </c>
      <c r="P11" s="6"/>
      <c r="Q11" s="8">
        <v>2</v>
      </c>
      <c r="R11" s="6">
        <v>5</v>
      </c>
      <c r="S11" s="7"/>
      <c r="T11" s="6">
        <v>10</v>
      </c>
      <c r="U11" s="7"/>
      <c r="V11" s="6"/>
      <c r="W11" s="7">
        <v>11</v>
      </c>
      <c r="X11" s="6">
        <v>8</v>
      </c>
      <c r="Y11" s="7"/>
      <c r="Z11" s="6">
        <v>12</v>
      </c>
      <c r="AA11" s="7"/>
      <c r="AB11" s="6"/>
      <c r="AC11" s="7">
        <v>13</v>
      </c>
      <c r="AD11" s="6"/>
      <c r="AE11" s="8">
        <v>15</v>
      </c>
      <c r="AF11" s="6">
        <v>3</v>
      </c>
      <c r="AG11" s="7"/>
      <c r="AH11" s="9"/>
      <c r="AI11" s="7">
        <v>6</v>
      </c>
      <c r="AJ11" s="6"/>
      <c r="AK11" s="7">
        <v>9</v>
      </c>
      <c r="AL11" s="2">
        <f t="shared" si="2"/>
        <v>120</v>
      </c>
    </row>
    <row r="12" spans="1:42" ht="12.75" customHeight="1" x14ac:dyDescent="0.2">
      <c r="B12" s="2" t="s">
        <v>86</v>
      </c>
      <c r="C12" s="84">
        <v>11</v>
      </c>
      <c r="D12" s="83">
        <v>4</v>
      </c>
      <c r="E12" s="3">
        <v>59</v>
      </c>
      <c r="F12" s="5">
        <f t="shared" si="0"/>
        <v>155</v>
      </c>
      <c r="G12" s="80">
        <f t="shared" si="1"/>
        <v>96</v>
      </c>
      <c r="H12" s="48"/>
      <c r="I12" s="49">
        <v>9</v>
      </c>
      <c r="J12" s="48">
        <v>5</v>
      </c>
      <c r="K12" s="49"/>
      <c r="L12" s="9"/>
      <c r="M12" s="7">
        <v>1</v>
      </c>
      <c r="N12" s="6"/>
      <c r="O12" s="7">
        <v>13</v>
      </c>
      <c r="P12" s="6"/>
      <c r="Q12" s="8">
        <v>2</v>
      </c>
      <c r="R12" s="6">
        <v>7</v>
      </c>
      <c r="S12" s="7"/>
      <c r="T12" s="6">
        <v>11</v>
      </c>
      <c r="U12" s="7"/>
      <c r="V12" s="6">
        <v>3</v>
      </c>
      <c r="W12" s="7"/>
      <c r="X12" s="6">
        <v>12</v>
      </c>
      <c r="Y12" s="7"/>
      <c r="Z12" s="6">
        <v>14</v>
      </c>
      <c r="AA12" s="7"/>
      <c r="AB12" s="6">
        <v>4</v>
      </c>
      <c r="AC12" s="7"/>
      <c r="AD12" s="6"/>
      <c r="AE12" s="8">
        <v>15</v>
      </c>
      <c r="AF12" s="6">
        <v>6</v>
      </c>
      <c r="AG12" s="7"/>
      <c r="AH12" s="9"/>
      <c r="AI12" s="7">
        <v>10</v>
      </c>
      <c r="AJ12" s="6"/>
      <c r="AK12" s="7">
        <v>8</v>
      </c>
      <c r="AL12" s="2">
        <f t="shared" si="2"/>
        <v>120</v>
      </c>
    </row>
    <row r="13" spans="1:42" ht="12.75" customHeight="1" x14ac:dyDescent="0.2">
      <c r="A13" s="2" t="s">
        <v>95</v>
      </c>
      <c r="B13" s="2" t="s">
        <v>112</v>
      </c>
      <c r="C13" s="84" t="s">
        <v>118</v>
      </c>
      <c r="D13" s="83">
        <v>20</v>
      </c>
      <c r="E13" s="3">
        <v>35</v>
      </c>
      <c r="F13" s="5">
        <f t="shared" si="0"/>
        <v>123</v>
      </c>
      <c r="G13" s="55">
        <f t="shared" si="1"/>
        <v>88</v>
      </c>
      <c r="H13" s="48"/>
      <c r="I13" s="49">
        <v>1</v>
      </c>
      <c r="J13" s="48">
        <v>8</v>
      </c>
      <c r="K13" s="49"/>
      <c r="L13" s="9">
        <v>6</v>
      </c>
      <c r="M13" s="7"/>
      <c r="N13" s="6"/>
      <c r="O13" s="7">
        <v>12</v>
      </c>
      <c r="P13" s="6"/>
      <c r="Q13" s="8">
        <v>2</v>
      </c>
      <c r="R13" s="6">
        <v>5</v>
      </c>
      <c r="S13" s="7"/>
      <c r="T13" s="6">
        <v>11</v>
      </c>
      <c r="U13" s="7"/>
      <c r="V13" s="6"/>
      <c r="W13" s="7">
        <v>10</v>
      </c>
      <c r="X13" s="6">
        <v>7</v>
      </c>
      <c r="Y13" s="7"/>
      <c r="Z13" s="6">
        <v>15</v>
      </c>
      <c r="AA13" s="7"/>
      <c r="AB13" s="6"/>
      <c r="AC13" s="7">
        <v>14</v>
      </c>
      <c r="AD13" s="6"/>
      <c r="AE13" s="8">
        <v>13</v>
      </c>
      <c r="AF13" s="6">
        <v>9</v>
      </c>
      <c r="AG13" s="7"/>
      <c r="AH13" s="9"/>
      <c r="AI13" s="7">
        <v>3</v>
      </c>
      <c r="AJ13" s="6"/>
      <c r="AK13" s="7">
        <v>4</v>
      </c>
      <c r="AL13" s="2">
        <f t="shared" si="2"/>
        <v>120</v>
      </c>
    </row>
    <row r="14" spans="1:42" ht="12.75" customHeight="1" x14ac:dyDescent="0.2">
      <c r="B14" s="2" t="s">
        <v>84</v>
      </c>
      <c r="C14" s="84" t="s">
        <v>115</v>
      </c>
      <c r="D14" s="83">
        <v>10</v>
      </c>
      <c r="E14" s="3">
        <v>63</v>
      </c>
      <c r="F14" s="5">
        <f t="shared" si="0"/>
        <v>145</v>
      </c>
      <c r="G14" s="55">
        <f t="shared" si="1"/>
        <v>82</v>
      </c>
      <c r="H14" s="48"/>
      <c r="I14" s="49">
        <v>7</v>
      </c>
      <c r="J14" s="48">
        <v>4</v>
      </c>
      <c r="K14" s="49"/>
      <c r="L14" s="9"/>
      <c r="M14" s="7">
        <v>1</v>
      </c>
      <c r="N14" s="6"/>
      <c r="O14" s="7">
        <v>9</v>
      </c>
      <c r="P14" s="6"/>
      <c r="Q14" s="8">
        <v>3</v>
      </c>
      <c r="R14" s="6">
        <v>6</v>
      </c>
      <c r="S14" s="7"/>
      <c r="T14" s="6">
        <v>8</v>
      </c>
      <c r="U14" s="7"/>
      <c r="V14" s="6"/>
      <c r="W14" s="7">
        <v>13</v>
      </c>
      <c r="X14" s="6">
        <v>10</v>
      </c>
      <c r="Y14" s="7"/>
      <c r="Z14" s="6">
        <v>15</v>
      </c>
      <c r="AA14" s="7"/>
      <c r="AB14" s="6"/>
      <c r="AC14" s="7">
        <v>12</v>
      </c>
      <c r="AD14" s="6"/>
      <c r="AE14" s="8">
        <v>14</v>
      </c>
      <c r="AF14" s="6">
        <v>11</v>
      </c>
      <c r="AG14" s="7"/>
      <c r="AH14" s="9"/>
      <c r="AI14" s="7">
        <v>5</v>
      </c>
      <c r="AJ14" s="6">
        <v>2</v>
      </c>
      <c r="AK14" s="7"/>
      <c r="AL14" s="2">
        <f t="shared" si="2"/>
        <v>120</v>
      </c>
    </row>
    <row r="15" spans="1:42" ht="12.75" customHeight="1" x14ac:dyDescent="0.2">
      <c r="A15" s="2">
        <v>2</v>
      </c>
      <c r="B15" s="1" t="s">
        <v>100</v>
      </c>
      <c r="C15" s="84">
        <v>6</v>
      </c>
      <c r="D15" s="4" t="s">
        <v>123</v>
      </c>
      <c r="E15" s="3">
        <v>65</v>
      </c>
      <c r="F15" s="5">
        <f t="shared" si="0"/>
        <v>141</v>
      </c>
      <c r="G15" s="55">
        <f t="shared" si="1"/>
        <v>76</v>
      </c>
      <c r="H15" s="48"/>
      <c r="I15" s="49">
        <v>6</v>
      </c>
      <c r="J15" s="48">
        <v>7</v>
      </c>
      <c r="K15" s="49"/>
      <c r="L15" s="9"/>
      <c r="M15" s="7">
        <v>2</v>
      </c>
      <c r="N15" s="6"/>
      <c r="O15" s="7">
        <v>11</v>
      </c>
      <c r="P15" s="6"/>
      <c r="Q15" s="8">
        <v>5</v>
      </c>
      <c r="R15" s="6">
        <v>4</v>
      </c>
      <c r="S15" s="7"/>
      <c r="T15" s="6">
        <v>12</v>
      </c>
      <c r="U15" s="7"/>
      <c r="V15" s="6"/>
      <c r="W15" s="7">
        <v>9</v>
      </c>
      <c r="X15" s="6">
        <v>8</v>
      </c>
      <c r="Y15" s="7"/>
      <c r="Z15" s="6">
        <v>10</v>
      </c>
      <c r="AA15" s="7"/>
      <c r="AB15" s="6"/>
      <c r="AC15" s="7">
        <v>14</v>
      </c>
      <c r="AD15" s="6"/>
      <c r="AE15" s="8">
        <v>15</v>
      </c>
      <c r="AF15" s="6">
        <v>13</v>
      </c>
      <c r="AG15" s="7"/>
      <c r="AH15" s="9">
        <v>3</v>
      </c>
      <c r="AI15" s="7"/>
      <c r="AJ15" s="6"/>
      <c r="AK15" s="7">
        <v>1</v>
      </c>
      <c r="AL15" s="2">
        <f t="shared" si="2"/>
        <v>120</v>
      </c>
    </row>
    <row r="16" spans="1:42" ht="12.75" customHeight="1" x14ac:dyDescent="0.2">
      <c r="B16" s="2" t="s">
        <v>96</v>
      </c>
      <c r="C16" s="84" t="s">
        <v>118</v>
      </c>
      <c r="D16" s="83">
        <v>19</v>
      </c>
      <c r="E16" s="3">
        <v>35</v>
      </c>
      <c r="F16" s="5">
        <f t="shared" si="0"/>
        <v>124</v>
      </c>
      <c r="G16" s="55">
        <f t="shared" si="1"/>
        <v>89</v>
      </c>
      <c r="H16" s="48"/>
      <c r="I16" s="49">
        <v>6</v>
      </c>
      <c r="J16" s="48">
        <v>2</v>
      </c>
      <c r="K16" s="49"/>
      <c r="L16" s="9"/>
      <c r="M16" s="7">
        <v>1</v>
      </c>
      <c r="N16" s="6"/>
      <c r="O16" s="7">
        <v>11</v>
      </c>
      <c r="P16" s="6"/>
      <c r="Q16" s="8">
        <v>3</v>
      </c>
      <c r="R16" s="6">
        <v>4</v>
      </c>
      <c r="S16" s="7"/>
      <c r="T16" s="6">
        <v>8</v>
      </c>
      <c r="U16" s="7"/>
      <c r="V16" s="6"/>
      <c r="W16" s="7">
        <v>14</v>
      </c>
      <c r="X16" s="6">
        <v>10</v>
      </c>
      <c r="Y16" s="7"/>
      <c r="Z16" s="6">
        <v>12</v>
      </c>
      <c r="AA16" s="7"/>
      <c r="AB16" s="6"/>
      <c r="AC16" s="7">
        <v>13</v>
      </c>
      <c r="AD16" s="6"/>
      <c r="AE16" s="8">
        <v>15</v>
      </c>
      <c r="AF16" s="6">
        <v>5</v>
      </c>
      <c r="AG16" s="7"/>
      <c r="AH16" s="9"/>
      <c r="AI16" s="7">
        <v>7</v>
      </c>
      <c r="AJ16" s="6"/>
      <c r="AK16" s="7">
        <v>9</v>
      </c>
      <c r="AL16" s="2">
        <f t="shared" si="2"/>
        <v>120</v>
      </c>
    </row>
    <row r="17" spans="1:57" ht="12.75" customHeight="1" x14ac:dyDescent="0.2">
      <c r="B17" s="2" t="s">
        <v>90</v>
      </c>
      <c r="C17" s="84">
        <v>4</v>
      </c>
      <c r="D17" s="83">
        <v>1</v>
      </c>
      <c r="E17" s="3">
        <v>68</v>
      </c>
      <c r="F17" s="5">
        <f t="shared" si="0"/>
        <v>161</v>
      </c>
      <c r="G17" s="55">
        <f t="shared" si="1"/>
        <v>93</v>
      </c>
      <c r="H17" s="48"/>
      <c r="I17" s="49">
        <v>3</v>
      </c>
      <c r="J17" s="48">
        <v>11</v>
      </c>
      <c r="K17" s="49"/>
      <c r="L17" s="9">
        <v>7</v>
      </c>
      <c r="M17" s="7"/>
      <c r="N17" s="6"/>
      <c r="O17" s="7">
        <v>13</v>
      </c>
      <c r="P17" s="6">
        <v>1</v>
      </c>
      <c r="Q17" s="8"/>
      <c r="R17" s="6">
        <v>6</v>
      </c>
      <c r="S17" s="7"/>
      <c r="T17" s="6">
        <v>5</v>
      </c>
      <c r="U17" s="7"/>
      <c r="V17" s="6"/>
      <c r="W17" s="7">
        <v>10</v>
      </c>
      <c r="X17" s="6">
        <v>8</v>
      </c>
      <c r="Y17" s="7"/>
      <c r="Z17" s="6">
        <v>14</v>
      </c>
      <c r="AA17" s="7"/>
      <c r="AB17" s="6"/>
      <c r="AC17" s="7">
        <v>9</v>
      </c>
      <c r="AD17" s="6"/>
      <c r="AE17" s="8">
        <v>15</v>
      </c>
      <c r="AF17" s="6">
        <v>12</v>
      </c>
      <c r="AG17" s="7"/>
      <c r="AH17" s="9"/>
      <c r="AI17" s="7">
        <v>2</v>
      </c>
      <c r="AJ17" s="6"/>
      <c r="AK17" s="7">
        <v>4</v>
      </c>
      <c r="AL17" s="2">
        <f t="shared" si="2"/>
        <v>120</v>
      </c>
      <c r="AP17" s="1"/>
    </row>
    <row r="18" spans="1:57" ht="12.75" customHeight="1" x14ac:dyDescent="0.2">
      <c r="B18" s="2" t="s">
        <v>98</v>
      </c>
      <c r="C18" s="84" t="s">
        <v>117</v>
      </c>
      <c r="D18" s="83" t="s">
        <v>123</v>
      </c>
      <c r="E18" s="3">
        <v>55</v>
      </c>
      <c r="F18" s="5">
        <f t="shared" si="0"/>
        <v>141</v>
      </c>
      <c r="G18" s="55">
        <f t="shared" si="1"/>
        <v>86</v>
      </c>
      <c r="H18" s="48"/>
      <c r="I18" s="49">
        <v>6</v>
      </c>
      <c r="J18" s="48">
        <v>3</v>
      </c>
      <c r="K18" s="49"/>
      <c r="L18" s="9"/>
      <c r="M18" s="7">
        <v>1</v>
      </c>
      <c r="N18" s="6"/>
      <c r="O18" s="7">
        <v>14</v>
      </c>
      <c r="P18" s="6"/>
      <c r="Q18" s="8">
        <v>5</v>
      </c>
      <c r="R18" s="6">
        <v>2</v>
      </c>
      <c r="S18" s="7"/>
      <c r="T18" s="6">
        <v>7</v>
      </c>
      <c r="U18" s="7"/>
      <c r="V18" s="6"/>
      <c r="W18" s="7">
        <v>12</v>
      </c>
      <c r="X18" s="6">
        <v>8</v>
      </c>
      <c r="Y18" s="7"/>
      <c r="Z18" s="6">
        <v>13</v>
      </c>
      <c r="AA18" s="7"/>
      <c r="AB18" s="6"/>
      <c r="AC18" s="7">
        <v>4</v>
      </c>
      <c r="AD18" s="6"/>
      <c r="AE18" s="8">
        <v>15</v>
      </c>
      <c r="AF18" s="6">
        <v>9</v>
      </c>
      <c r="AG18" s="7"/>
      <c r="AH18" s="9"/>
      <c r="AI18" s="7">
        <v>10</v>
      </c>
      <c r="AJ18" s="6"/>
      <c r="AK18" s="7">
        <v>11</v>
      </c>
      <c r="AL18" s="2">
        <f t="shared" si="2"/>
        <v>120</v>
      </c>
    </row>
    <row r="19" spans="1:57" ht="12.75" customHeight="1" x14ac:dyDescent="0.2">
      <c r="B19" s="2" t="s">
        <v>94</v>
      </c>
      <c r="C19" s="84">
        <v>14</v>
      </c>
      <c r="D19" s="4" t="s">
        <v>122</v>
      </c>
      <c r="E19" s="3">
        <v>57</v>
      </c>
      <c r="F19" s="5">
        <f t="shared" si="0"/>
        <v>150</v>
      </c>
      <c r="G19" s="55">
        <f t="shared" si="1"/>
        <v>93</v>
      </c>
      <c r="H19" s="48"/>
      <c r="I19" s="49">
        <v>6</v>
      </c>
      <c r="J19" s="48">
        <v>13</v>
      </c>
      <c r="K19" s="49"/>
      <c r="L19" s="9">
        <v>4</v>
      </c>
      <c r="M19" s="7"/>
      <c r="N19" s="6"/>
      <c r="O19" s="7">
        <v>10</v>
      </c>
      <c r="P19" s="6"/>
      <c r="Q19" s="8">
        <v>1</v>
      </c>
      <c r="R19" s="6">
        <v>12</v>
      </c>
      <c r="S19" s="7"/>
      <c r="T19" s="6">
        <v>15</v>
      </c>
      <c r="U19" s="7"/>
      <c r="V19" s="6"/>
      <c r="W19" s="7">
        <v>11</v>
      </c>
      <c r="X19" s="6">
        <v>8</v>
      </c>
      <c r="Y19" s="7"/>
      <c r="Z19" s="6">
        <v>14</v>
      </c>
      <c r="AA19" s="7"/>
      <c r="AB19" s="6"/>
      <c r="AC19" s="7">
        <v>9</v>
      </c>
      <c r="AD19" s="6"/>
      <c r="AE19" s="8">
        <v>7</v>
      </c>
      <c r="AF19" s="6"/>
      <c r="AG19" s="7">
        <v>2</v>
      </c>
      <c r="AH19" s="9"/>
      <c r="AI19" s="7">
        <v>5</v>
      </c>
      <c r="AJ19" s="6"/>
      <c r="AK19" s="7">
        <v>3</v>
      </c>
      <c r="AL19" s="2">
        <f t="shared" si="2"/>
        <v>120</v>
      </c>
    </row>
    <row r="20" spans="1:57" ht="12.75" customHeight="1" x14ac:dyDescent="0.2">
      <c r="B20" s="2" t="s">
        <v>99</v>
      </c>
      <c r="C20" s="84" t="s">
        <v>117</v>
      </c>
      <c r="D20" s="4">
        <v>16</v>
      </c>
      <c r="E20" s="3">
        <v>55</v>
      </c>
      <c r="F20" s="5">
        <f t="shared" si="0"/>
        <v>137</v>
      </c>
      <c r="G20" s="55">
        <f t="shared" si="1"/>
        <v>82</v>
      </c>
      <c r="H20" s="48">
        <v>1</v>
      </c>
      <c r="I20" s="49"/>
      <c r="J20" s="48">
        <v>8</v>
      </c>
      <c r="K20" s="49"/>
      <c r="L20" s="9"/>
      <c r="M20" s="7">
        <v>7</v>
      </c>
      <c r="N20" s="6"/>
      <c r="O20" s="7">
        <v>13</v>
      </c>
      <c r="P20" s="6">
        <v>4</v>
      </c>
      <c r="Q20" s="8"/>
      <c r="R20" s="6"/>
      <c r="S20" s="7">
        <v>5</v>
      </c>
      <c r="T20" s="6">
        <v>11</v>
      </c>
      <c r="U20" s="7"/>
      <c r="V20" s="6"/>
      <c r="W20" s="7">
        <v>12</v>
      </c>
      <c r="X20" s="6">
        <v>9</v>
      </c>
      <c r="Y20" s="7"/>
      <c r="Z20" s="6">
        <v>14</v>
      </c>
      <c r="AA20" s="7"/>
      <c r="AB20" s="6"/>
      <c r="AC20" s="7">
        <v>10</v>
      </c>
      <c r="AD20" s="6"/>
      <c r="AE20" s="8">
        <v>15</v>
      </c>
      <c r="AF20" s="6">
        <v>2</v>
      </c>
      <c r="AG20" s="7"/>
      <c r="AH20" s="9"/>
      <c r="AI20" s="7">
        <v>3</v>
      </c>
      <c r="AJ20" s="6"/>
      <c r="AK20" s="7">
        <v>6</v>
      </c>
      <c r="AL20" s="2">
        <f t="shared" si="2"/>
        <v>120</v>
      </c>
    </row>
    <row r="21" spans="1:57" ht="12.75" customHeight="1" x14ac:dyDescent="0.2">
      <c r="A21" s="2" t="s">
        <v>95</v>
      </c>
      <c r="B21" s="2" t="s">
        <v>77</v>
      </c>
      <c r="C21" s="84">
        <v>1</v>
      </c>
      <c r="D21" s="4" t="s">
        <v>120</v>
      </c>
      <c r="E21" s="3">
        <v>74</v>
      </c>
      <c r="F21" s="5">
        <f t="shared" si="0"/>
        <v>158</v>
      </c>
      <c r="G21" s="55">
        <f t="shared" si="1"/>
        <v>84</v>
      </c>
      <c r="H21" s="48"/>
      <c r="I21" s="49">
        <v>6</v>
      </c>
      <c r="J21" s="48">
        <v>2</v>
      </c>
      <c r="K21" s="49"/>
      <c r="L21" s="9"/>
      <c r="M21" s="7">
        <v>4</v>
      </c>
      <c r="N21" s="6"/>
      <c r="O21" s="7">
        <v>13</v>
      </c>
      <c r="P21" s="6">
        <v>3</v>
      </c>
      <c r="Q21" s="8"/>
      <c r="R21" s="6">
        <v>7</v>
      </c>
      <c r="S21" s="7"/>
      <c r="T21" s="6">
        <v>12</v>
      </c>
      <c r="U21" s="7"/>
      <c r="V21" s="6"/>
      <c r="W21" s="7">
        <v>9</v>
      </c>
      <c r="X21" s="6">
        <v>1</v>
      </c>
      <c r="Y21" s="7"/>
      <c r="Z21" s="6">
        <v>14</v>
      </c>
      <c r="AA21" s="7"/>
      <c r="AB21" s="6"/>
      <c r="AC21" s="7">
        <v>10</v>
      </c>
      <c r="AD21" s="6"/>
      <c r="AE21" s="8">
        <v>15</v>
      </c>
      <c r="AF21" s="6">
        <v>11</v>
      </c>
      <c r="AG21" s="7"/>
      <c r="AH21" s="9"/>
      <c r="AI21" s="7">
        <v>5</v>
      </c>
      <c r="AJ21" s="6"/>
      <c r="AK21" s="7">
        <v>8</v>
      </c>
      <c r="AL21" s="2">
        <f t="shared" si="2"/>
        <v>120</v>
      </c>
    </row>
    <row r="22" spans="1:57" x14ac:dyDescent="0.2">
      <c r="B22" s="2" t="s">
        <v>85</v>
      </c>
      <c r="C22" s="84" t="s">
        <v>119</v>
      </c>
      <c r="D22" s="83" t="s">
        <v>121</v>
      </c>
      <c r="E22" s="3">
        <v>55</v>
      </c>
      <c r="F22" s="5">
        <f t="shared" si="0"/>
        <v>154</v>
      </c>
      <c r="G22" s="70">
        <f>I22+J22+L22+O22+P22+R22+U22+V22+X22+Z22+AC22+AE22+AG22+AI22+AK22</f>
        <v>99</v>
      </c>
      <c r="H22" s="48">
        <v>1</v>
      </c>
      <c r="I22" s="49"/>
      <c r="J22" s="48">
        <v>8</v>
      </c>
      <c r="K22" s="49"/>
      <c r="L22" s="9"/>
      <c r="M22" s="7">
        <v>3</v>
      </c>
      <c r="N22" s="6"/>
      <c r="O22" s="7">
        <v>13</v>
      </c>
      <c r="P22" s="6">
        <v>2</v>
      </c>
      <c r="Q22" s="8"/>
      <c r="R22" s="6">
        <v>11</v>
      </c>
      <c r="S22" s="7"/>
      <c r="T22" s="6">
        <v>7</v>
      </c>
      <c r="U22" s="7"/>
      <c r="V22" s="6"/>
      <c r="W22" s="7">
        <v>4</v>
      </c>
      <c r="X22" s="6">
        <v>10</v>
      </c>
      <c r="Y22" s="7"/>
      <c r="Z22" s="6">
        <v>15</v>
      </c>
      <c r="AA22" s="7"/>
      <c r="AB22" s="6"/>
      <c r="AC22" s="7">
        <v>12</v>
      </c>
      <c r="AD22" s="6"/>
      <c r="AE22" s="8">
        <v>14</v>
      </c>
      <c r="AF22" s="6">
        <v>6</v>
      </c>
      <c r="AG22" s="7"/>
      <c r="AH22" s="9"/>
      <c r="AI22" s="7">
        <v>5</v>
      </c>
      <c r="AJ22" s="6"/>
      <c r="AK22" s="7">
        <v>9</v>
      </c>
      <c r="AL22" s="2">
        <f t="shared" si="2"/>
        <v>120</v>
      </c>
    </row>
    <row r="23" spans="1:57" x14ac:dyDescent="0.2">
      <c r="A23" s="2">
        <v>4</v>
      </c>
      <c r="B23" s="2" t="s">
        <v>110</v>
      </c>
      <c r="C23" s="84" t="s">
        <v>113</v>
      </c>
      <c r="D23" s="4" t="s">
        <v>114</v>
      </c>
      <c r="E23" s="3">
        <v>58</v>
      </c>
      <c r="F23" s="5">
        <f t="shared" si="0"/>
        <v>144</v>
      </c>
      <c r="G23" s="55">
        <f t="shared" si="1"/>
        <v>86</v>
      </c>
      <c r="H23" s="48"/>
      <c r="I23" s="49">
        <v>2</v>
      </c>
      <c r="J23" s="48">
        <v>12</v>
      </c>
      <c r="K23" s="49"/>
      <c r="L23" s="9">
        <v>5</v>
      </c>
      <c r="M23" s="7"/>
      <c r="N23" s="6"/>
      <c r="O23" s="7">
        <v>14</v>
      </c>
      <c r="P23" s="6">
        <v>11</v>
      </c>
      <c r="Q23" s="8"/>
      <c r="R23" s="6"/>
      <c r="S23" s="7">
        <v>1</v>
      </c>
      <c r="T23" s="6"/>
      <c r="U23" s="7">
        <v>4</v>
      </c>
      <c r="V23" s="6"/>
      <c r="W23" s="7">
        <v>15</v>
      </c>
      <c r="X23" s="6">
        <v>7</v>
      </c>
      <c r="Y23" s="7"/>
      <c r="Z23" s="6">
        <v>13</v>
      </c>
      <c r="AA23" s="7"/>
      <c r="AB23" s="6"/>
      <c r="AC23" s="7">
        <v>8</v>
      </c>
      <c r="AD23" s="6"/>
      <c r="AE23" s="8">
        <v>10</v>
      </c>
      <c r="AF23" s="6">
        <v>6</v>
      </c>
      <c r="AG23" s="7"/>
      <c r="AH23" s="9">
        <v>3</v>
      </c>
      <c r="AI23" s="7"/>
      <c r="AJ23" s="6">
        <v>9</v>
      </c>
      <c r="AK23" s="7"/>
      <c r="AL23" s="2">
        <f t="shared" si="2"/>
        <v>120</v>
      </c>
    </row>
    <row r="24" spans="1:57" ht="13.5" customHeight="1" x14ac:dyDescent="0.2">
      <c r="B24" s="2" t="s">
        <v>89</v>
      </c>
      <c r="C24" s="84">
        <v>10</v>
      </c>
      <c r="D24" s="83">
        <v>9</v>
      </c>
      <c r="E24" s="3">
        <v>62</v>
      </c>
      <c r="F24" s="5">
        <f t="shared" si="0"/>
        <v>149</v>
      </c>
      <c r="G24" s="55">
        <f t="shared" si="1"/>
        <v>87</v>
      </c>
      <c r="H24" s="48">
        <v>1</v>
      </c>
      <c r="I24" s="49"/>
      <c r="J24" s="48">
        <v>12</v>
      </c>
      <c r="K24" s="49"/>
      <c r="L24" s="9"/>
      <c r="M24" s="7">
        <v>2</v>
      </c>
      <c r="N24" s="6"/>
      <c r="O24" s="7">
        <v>3</v>
      </c>
      <c r="P24" s="6">
        <v>4</v>
      </c>
      <c r="Q24" s="8"/>
      <c r="R24" s="6">
        <v>11</v>
      </c>
      <c r="S24" s="7"/>
      <c r="T24" s="6">
        <v>10</v>
      </c>
      <c r="U24" s="7"/>
      <c r="V24" s="6">
        <v>5</v>
      </c>
      <c r="W24" s="7"/>
      <c r="X24" s="6">
        <v>9</v>
      </c>
      <c r="Y24" s="7"/>
      <c r="Z24" s="6">
        <v>14</v>
      </c>
      <c r="AA24" s="7"/>
      <c r="AB24" s="6"/>
      <c r="AC24" s="7">
        <v>15</v>
      </c>
      <c r="AD24" s="6"/>
      <c r="AE24" s="8">
        <v>8</v>
      </c>
      <c r="AF24" s="6">
        <v>13</v>
      </c>
      <c r="AG24" s="7"/>
      <c r="AH24" s="9">
        <v>7</v>
      </c>
      <c r="AI24" s="7"/>
      <c r="AJ24" s="6"/>
      <c r="AK24" s="7">
        <v>6</v>
      </c>
      <c r="AL24" s="2">
        <f t="shared" si="2"/>
        <v>120</v>
      </c>
    </row>
    <row r="25" spans="1:57" ht="13.5" thickBot="1" x14ac:dyDescent="0.25">
      <c r="B25" s="2" t="s">
        <v>82</v>
      </c>
      <c r="C25" s="84">
        <v>5</v>
      </c>
      <c r="D25" s="4">
        <v>13</v>
      </c>
      <c r="E25" s="3">
        <v>66</v>
      </c>
      <c r="F25" s="5">
        <f t="shared" si="0"/>
        <v>143</v>
      </c>
      <c r="G25" s="55">
        <f t="shared" si="1"/>
        <v>77</v>
      </c>
      <c r="H25" s="50"/>
      <c r="I25" s="51">
        <v>6</v>
      </c>
      <c r="J25" s="48">
        <v>10</v>
      </c>
      <c r="K25" s="49"/>
      <c r="L25" s="9"/>
      <c r="M25" s="7">
        <v>7</v>
      </c>
      <c r="N25" s="6"/>
      <c r="O25" s="7">
        <v>12</v>
      </c>
      <c r="P25" s="6">
        <v>5</v>
      </c>
      <c r="Q25" s="8"/>
      <c r="R25" s="6">
        <v>13</v>
      </c>
      <c r="S25" s="7"/>
      <c r="T25" s="6">
        <v>8</v>
      </c>
      <c r="U25" s="7"/>
      <c r="V25" s="6"/>
      <c r="W25" s="7">
        <v>14</v>
      </c>
      <c r="X25" s="6">
        <v>11</v>
      </c>
      <c r="Y25" s="7"/>
      <c r="Z25" s="6">
        <v>15</v>
      </c>
      <c r="AA25" s="7"/>
      <c r="AB25" s="6"/>
      <c r="AC25" s="7">
        <v>3</v>
      </c>
      <c r="AD25" s="6">
        <v>1</v>
      </c>
      <c r="AE25" s="8"/>
      <c r="AF25" s="6">
        <v>9</v>
      </c>
      <c r="AG25" s="7"/>
      <c r="AH25" s="9">
        <v>4</v>
      </c>
      <c r="AI25" s="7"/>
      <c r="AJ25" s="6"/>
      <c r="AK25" s="7">
        <v>2</v>
      </c>
      <c r="AL25" s="2">
        <f t="shared" si="2"/>
        <v>120</v>
      </c>
    </row>
    <row r="26" spans="1:57" x14ac:dyDescent="0.2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57" x14ac:dyDescent="0.2">
      <c r="B27" s="3" t="s">
        <v>5</v>
      </c>
      <c r="E27" s="21">
        <f>SUM(E6:E26)</f>
        <v>1186</v>
      </c>
      <c r="F27" s="21">
        <f>SUM(F6:F26)</f>
        <v>2896</v>
      </c>
      <c r="G27" s="21">
        <f>SUM(G6:G26)</f>
        <v>1710</v>
      </c>
      <c r="H27" s="3">
        <f t="shared" ref="H27:AK27" si="3">SUM(H6:H25)</f>
        <v>7</v>
      </c>
      <c r="I27" s="3">
        <f t="shared" si="3"/>
        <v>96</v>
      </c>
      <c r="J27" s="3">
        <f t="shared" si="3"/>
        <v>134</v>
      </c>
      <c r="K27" s="3">
        <f t="shared" si="3"/>
        <v>5</v>
      </c>
      <c r="L27" s="3">
        <f t="shared" si="3"/>
        <v>22</v>
      </c>
      <c r="M27" s="3">
        <f t="shared" si="3"/>
        <v>45</v>
      </c>
      <c r="N27" s="3">
        <f t="shared" si="3"/>
        <v>0</v>
      </c>
      <c r="O27" s="3">
        <f t="shared" si="3"/>
        <v>232</v>
      </c>
      <c r="P27" s="3">
        <f t="shared" si="3"/>
        <v>36</v>
      </c>
      <c r="Q27" s="3">
        <f t="shared" si="3"/>
        <v>29</v>
      </c>
      <c r="R27" s="3">
        <f t="shared" si="3"/>
        <v>100</v>
      </c>
      <c r="S27" s="3">
        <f t="shared" si="3"/>
        <v>16</v>
      </c>
      <c r="T27" s="3">
        <f t="shared" si="3"/>
        <v>196</v>
      </c>
      <c r="U27" s="3">
        <f t="shared" si="3"/>
        <v>4</v>
      </c>
      <c r="V27" s="3">
        <f t="shared" si="3"/>
        <v>8</v>
      </c>
      <c r="W27" s="3">
        <f t="shared" si="3"/>
        <v>203</v>
      </c>
      <c r="X27" s="3">
        <f t="shared" si="3"/>
        <v>153</v>
      </c>
      <c r="Y27" s="3">
        <f t="shared" si="3"/>
        <v>3</v>
      </c>
      <c r="Z27" s="3">
        <f t="shared" si="3"/>
        <v>274</v>
      </c>
      <c r="AA27" s="3">
        <f t="shared" si="3"/>
        <v>0</v>
      </c>
      <c r="AB27" s="3">
        <f t="shared" si="3"/>
        <v>4</v>
      </c>
      <c r="AC27" s="3">
        <f t="shared" si="3"/>
        <v>201</v>
      </c>
      <c r="AD27" s="3">
        <f t="shared" si="3"/>
        <v>1</v>
      </c>
      <c r="AE27" s="3">
        <f t="shared" si="3"/>
        <v>249</v>
      </c>
      <c r="AF27" s="3">
        <f t="shared" si="3"/>
        <v>149</v>
      </c>
      <c r="AG27" s="3">
        <f t="shared" si="3"/>
        <v>10</v>
      </c>
      <c r="AH27" s="3">
        <f t="shared" si="3"/>
        <v>21</v>
      </c>
      <c r="AI27" s="3">
        <f t="shared" si="3"/>
        <v>74</v>
      </c>
      <c r="AJ27" s="3">
        <f t="shared" si="3"/>
        <v>11</v>
      </c>
      <c r="AK27" s="3">
        <f t="shared" si="3"/>
        <v>117</v>
      </c>
    </row>
    <row r="28" spans="1:57" x14ac:dyDescent="0.2">
      <c r="B28" s="3" t="s">
        <v>6</v>
      </c>
      <c r="E28" s="22">
        <f t="shared" ref="E28:AK28" si="4">IF(E27=0,"",AVERAGE(E6:E25))</f>
        <v>59.3</v>
      </c>
      <c r="F28" s="22">
        <f t="shared" si="4"/>
        <v>144.80000000000001</v>
      </c>
      <c r="G28" s="22">
        <f t="shared" si="4"/>
        <v>85.5</v>
      </c>
      <c r="H28" s="22">
        <f t="shared" si="4"/>
        <v>1.75</v>
      </c>
      <c r="I28" s="22">
        <f t="shared" si="4"/>
        <v>6</v>
      </c>
      <c r="J28" s="22">
        <f t="shared" si="4"/>
        <v>7.0526315789473681</v>
      </c>
      <c r="K28" s="22">
        <f t="shared" si="4"/>
        <v>5</v>
      </c>
      <c r="L28" s="22">
        <f t="shared" si="4"/>
        <v>5.5</v>
      </c>
      <c r="M28" s="22">
        <f t="shared" si="4"/>
        <v>2.8125</v>
      </c>
      <c r="N28" s="22" t="str">
        <f t="shared" si="4"/>
        <v/>
      </c>
      <c r="O28" s="22">
        <f t="shared" si="4"/>
        <v>11.6</v>
      </c>
      <c r="P28" s="22">
        <f t="shared" si="4"/>
        <v>4</v>
      </c>
      <c r="Q28" s="22">
        <f t="shared" si="4"/>
        <v>2.6363636363636362</v>
      </c>
      <c r="R28" s="22">
        <f t="shared" si="4"/>
        <v>6.25</v>
      </c>
      <c r="S28" s="22">
        <f t="shared" si="4"/>
        <v>4</v>
      </c>
      <c r="T28" s="22">
        <f t="shared" si="4"/>
        <v>10.315789473684211</v>
      </c>
      <c r="U28" s="22">
        <f t="shared" si="4"/>
        <v>4</v>
      </c>
      <c r="V28" s="22">
        <f t="shared" si="4"/>
        <v>4</v>
      </c>
      <c r="W28" s="22">
        <f t="shared" si="4"/>
        <v>11.277777777777779</v>
      </c>
      <c r="X28" s="22">
        <f t="shared" si="4"/>
        <v>8.0526315789473681</v>
      </c>
      <c r="Y28" s="22">
        <f t="shared" si="4"/>
        <v>3</v>
      </c>
      <c r="Z28" s="22">
        <f t="shared" si="4"/>
        <v>13.7</v>
      </c>
      <c r="AA28" s="22" t="str">
        <f t="shared" si="4"/>
        <v/>
      </c>
      <c r="AB28" s="22">
        <f t="shared" si="4"/>
        <v>4</v>
      </c>
      <c r="AC28" s="22">
        <f t="shared" si="4"/>
        <v>10.578947368421053</v>
      </c>
      <c r="AD28" s="22">
        <f t="shared" si="4"/>
        <v>1</v>
      </c>
      <c r="AE28" s="22">
        <f t="shared" si="4"/>
        <v>13.105263157894736</v>
      </c>
      <c r="AF28" s="22">
        <f t="shared" si="4"/>
        <v>8.2777777777777786</v>
      </c>
      <c r="AG28" s="22">
        <f t="shared" si="4"/>
        <v>5</v>
      </c>
      <c r="AH28" s="22">
        <f t="shared" si="4"/>
        <v>4.2</v>
      </c>
      <c r="AI28" s="22">
        <f t="shared" si="4"/>
        <v>4.9333333333333336</v>
      </c>
      <c r="AJ28" s="22">
        <f t="shared" si="4"/>
        <v>5.5</v>
      </c>
      <c r="AK28" s="22">
        <f t="shared" si="4"/>
        <v>6.5</v>
      </c>
    </row>
    <row r="29" spans="1:57" x14ac:dyDescent="0.2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7" x14ac:dyDescent="0.2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7" x14ac:dyDescent="0.2">
      <c r="B31" s="2" t="s">
        <v>92</v>
      </c>
    </row>
    <row r="32" spans="1:57" x14ac:dyDescent="0.2">
      <c r="B32"/>
      <c r="C32" s="74"/>
      <c r="D32" s="77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x14ac:dyDescent="0.2">
      <c r="B33" t="s">
        <v>107</v>
      </c>
      <c r="C33" s="72"/>
      <c r="D33" s="10" t="s">
        <v>102</v>
      </c>
      <c r="E33" s="3">
        <v>63</v>
      </c>
      <c r="F33" s="5">
        <f>G33+E33</f>
        <v>98</v>
      </c>
      <c r="G33" s="55">
        <f>I33+J33+L33+O33+P33+R33+U33+V33+X33+Z33+AC33+AE33+AG33+AI33</f>
        <v>35</v>
      </c>
      <c r="H33" s="48">
        <v>15</v>
      </c>
      <c r="I33" s="49"/>
      <c r="J33" s="48"/>
      <c r="K33" s="49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x14ac:dyDescent="0.2">
      <c r="B34" t="s">
        <v>108</v>
      </c>
      <c r="C34" s="72"/>
      <c r="D34" s="66">
        <v>7</v>
      </c>
      <c r="E34" s="3">
        <v>64</v>
      </c>
      <c r="F34" s="5">
        <f>G34+E34</f>
        <v>144</v>
      </c>
      <c r="G34" s="55">
        <f>I34+J34+L34+O34+P34+R34+U34+V34+X34+Z34+AC34+AE34+AG34+AI34</f>
        <v>80</v>
      </c>
      <c r="H34" s="48"/>
      <c r="I34" s="49">
        <v>6</v>
      </c>
      <c r="J34" s="48">
        <v>2</v>
      </c>
      <c r="K34" s="49"/>
      <c r="L34" s="9"/>
      <c r="M34" s="7">
        <v>1</v>
      </c>
      <c r="N34" s="6"/>
      <c r="O34" s="7">
        <v>11</v>
      </c>
      <c r="P34" s="6"/>
      <c r="Q34" s="8">
        <v>3</v>
      </c>
      <c r="R34" s="6">
        <v>4</v>
      </c>
      <c r="S34" s="7"/>
      <c r="T34" s="6">
        <v>8</v>
      </c>
      <c r="U34" s="7"/>
      <c r="V34" s="6"/>
      <c r="W34" s="7">
        <v>14</v>
      </c>
      <c r="X34" s="6">
        <v>10</v>
      </c>
      <c r="Y34" s="7"/>
      <c r="Z34" s="6">
        <v>12</v>
      </c>
      <c r="AA34" s="7"/>
      <c r="AB34" s="6"/>
      <c r="AC34" s="7">
        <v>13</v>
      </c>
      <c r="AD34" s="6"/>
      <c r="AE34" s="8">
        <v>15</v>
      </c>
      <c r="AF34" s="6">
        <v>5</v>
      </c>
      <c r="AG34" s="7"/>
      <c r="AH34" s="9"/>
      <c r="AI34" s="7">
        <v>7</v>
      </c>
      <c r="AJ34" s="6"/>
      <c r="AK34" s="7">
        <v>9</v>
      </c>
    </row>
    <row r="35" spans="2:57" x14ac:dyDescent="0.2">
      <c r="B35"/>
      <c r="C35" s="74"/>
      <c r="D35" s="77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x14ac:dyDescent="0.2">
      <c r="B36"/>
      <c r="C36" s="74"/>
      <c r="D36" s="77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</sheetData>
  <pageMargins left="0.48" right="0.12" top="1" bottom="1" header="0.5" footer="0.5"/>
  <pageSetup scale="72" orientation="landscape" horizontalDpi="360" verticalDpi="360" r:id="rId1"/>
  <headerFooter alignWithMargins="0">
    <oddFooter>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zoomScale="75" workbookViewId="0">
      <pane xSplit="3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F34" sqref="F34"/>
    </sheetView>
  </sheetViews>
  <sheetFormatPr defaultRowHeight="12.75" outlineLevelCol="1" x14ac:dyDescent="0.2"/>
  <cols>
    <col min="1" max="1" width="3.85546875" style="24" hidden="1" customWidth="1" outlineLevel="1"/>
    <col min="2" max="2" width="10.140625" style="24" customWidth="1" collapsed="1"/>
    <col min="3" max="3" width="3.42578125" style="94" customWidth="1"/>
    <col min="4" max="4" width="4.5703125" style="95" customWidth="1"/>
    <col min="5" max="6" width="6.7109375" style="24" bestFit="1" customWidth="1"/>
    <col min="7" max="7" width="9.140625" style="24"/>
    <col min="8" max="8" width="4.28515625" style="24" bestFit="1" customWidth="1"/>
    <col min="9" max="9" width="6" style="24" bestFit="1" customWidth="1"/>
    <col min="10" max="10" width="5.140625" style="24" bestFit="1" customWidth="1"/>
    <col min="11" max="12" width="6" style="24" bestFit="1" customWidth="1"/>
    <col min="13" max="13" width="5.7109375" style="24" bestFit="1" customWidth="1"/>
    <col min="14" max="14" width="4.28515625" style="24" bestFit="1" customWidth="1"/>
    <col min="15" max="16" width="4.7109375" style="24" bestFit="1" customWidth="1"/>
    <col min="17" max="17" width="4.5703125" style="24" bestFit="1" customWidth="1"/>
    <col min="18" max="18" width="5.85546875" style="24" customWidth="1"/>
    <col min="19" max="19" width="4.42578125" style="24" bestFit="1" customWidth="1"/>
    <col min="20" max="20" width="5.140625" style="24" bestFit="1" customWidth="1"/>
    <col min="21" max="21" width="5.7109375" style="24" bestFit="1" customWidth="1"/>
    <col min="22" max="22" width="4.7109375" style="24" bestFit="1" customWidth="1"/>
    <col min="23" max="23" width="5.140625" style="24" bestFit="1" customWidth="1"/>
    <col min="24" max="24" width="4.28515625" style="24" bestFit="1" customWidth="1"/>
    <col min="25" max="25" width="6" style="24" bestFit="1" customWidth="1"/>
    <col min="26" max="27" width="5.140625" style="24" bestFit="1" customWidth="1"/>
    <col min="28" max="28" width="4.28515625" style="24" bestFit="1" customWidth="1"/>
    <col min="29" max="29" width="5.7109375" style="24" bestFit="1" customWidth="1"/>
    <col min="30" max="30" width="4.5703125" style="24" bestFit="1" customWidth="1"/>
    <col min="31" max="31" width="4.85546875" style="24" bestFit="1" customWidth="1"/>
    <col min="32" max="32" width="5" style="24" bestFit="1" customWidth="1"/>
    <col min="33" max="33" width="5.7109375" style="24" bestFit="1" customWidth="1"/>
    <col min="34" max="34" width="4.7109375" style="24" bestFit="1" customWidth="1"/>
    <col min="35" max="35" width="5.140625" style="24" bestFit="1" customWidth="1"/>
    <col min="36" max="36" width="4.28515625" style="24" bestFit="1" customWidth="1"/>
    <col min="37" max="37" width="5.42578125" style="24" bestFit="1" customWidth="1"/>
    <col min="38" max="38" width="3.7109375" style="24" hidden="1" customWidth="1" outlineLevel="1"/>
    <col min="39" max="39" width="5.7109375" style="98" customWidth="1" collapsed="1"/>
    <col min="40" max="40" width="4.5703125" style="98" customWidth="1"/>
    <col min="41" max="41" width="4" style="98" bestFit="1" customWidth="1"/>
    <col min="42" max="16384" width="9.140625" style="24"/>
  </cols>
  <sheetData>
    <row r="1" spans="1:42" ht="13.5" thickBot="1" x14ac:dyDescent="0.25">
      <c r="G1" s="96"/>
      <c r="H1" s="97" t="s">
        <v>38</v>
      </c>
      <c r="I1" s="28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42" ht="13.5" thickBot="1" x14ac:dyDescent="0.25">
      <c r="G2" s="91"/>
      <c r="H2" s="97" t="s">
        <v>38</v>
      </c>
      <c r="I2" s="28" t="s">
        <v>40</v>
      </c>
      <c r="J2" s="28"/>
      <c r="K2" s="28"/>
      <c r="L2" s="28"/>
      <c r="M2" s="97" t="s">
        <v>38</v>
      </c>
      <c r="N2" s="28" t="s">
        <v>42</v>
      </c>
      <c r="O2" s="28"/>
      <c r="P2" s="28"/>
      <c r="Q2" s="28"/>
      <c r="R2" s="28" t="s">
        <v>14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42" ht="13.5" thickBot="1" x14ac:dyDescent="0.25">
      <c r="G3" s="92"/>
      <c r="H3" s="97" t="s">
        <v>38</v>
      </c>
      <c r="I3" s="28" t="s">
        <v>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42" ht="13.5" thickBot="1" x14ac:dyDescent="0.25">
      <c r="H4" s="9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42" s="28" customFormat="1" ht="129.75" thickBot="1" x14ac:dyDescent="0.25">
      <c r="C5" s="99" t="s">
        <v>128</v>
      </c>
      <c r="D5" s="100" t="s">
        <v>33</v>
      </c>
      <c r="E5" s="101" t="s">
        <v>35</v>
      </c>
      <c r="F5" s="101" t="s">
        <v>36</v>
      </c>
      <c r="G5" s="102" t="s">
        <v>37</v>
      </c>
      <c r="H5" s="103" t="s">
        <v>65</v>
      </c>
      <c r="I5" s="104" t="s">
        <v>47</v>
      </c>
      <c r="J5" s="105" t="s">
        <v>59</v>
      </c>
      <c r="K5" s="106" t="s">
        <v>57</v>
      </c>
      <c r="L5" s="103" t="s">
        <v>61</v>
      </c>
      <c r="M5" s="104" t="s">
        <v>49</v>
      </c>
      <c r="N5" s="103" t="s">
        <v>53</v>
      </c>
      <c r="O5" s="104" t="s">
        <v>3</v>
      </c>
      <c r="P5" s="103" t="s">
        <v>43</v>
      </c>
      <c r="Q5" s="104" t="s">
        <v>10</v>
      </c>
      <c r="R5" s="103" t="s">
        <v>44</v>
      </c>
      <c r="S5" s="104" t="s">
        <v>1</v>
      </c>
      <c r="T5" s="103" t="s">
        <v>45</v>
      </c>
      <c r="U5" s="104" t="s">
        <v>52</v>
      </c>
      <c r="V5" s="103" t="s">
        <v>55</v>
      </c>
      <c r="W5" s="104" t="s">
        <v>54</v>
      </c>
      <c r="X5" s="103" t="s">
        <v>56</v>
      </c>
      <c r="Y5" s="104" t="s">
        <v>46</v>
      </c>
      <c r="Z5" s="103" t="s">
        <v>51</v>
      </c>
      <c r="AA5" s="104" t="s">
        <v>8</v>
      </c>
      <c r="AB5" s="103" t="s">
        <v>62</v>
      </c>
      <c r="AC5" s="104" t="s">
        <v>58</v>
      </c>
      <c r="AD5" s="103" t="s">
        <v>50</v>
      </c>
      <c r="AE5" s="104" t="s">
        <v>0</v>
      </c>
      <c r="AF5" s="107" t="s">
        <v>2</v>
      </c>
      <c r="AG5" s="106" t="s">
        <v>11</v>
      </c>
      <c r="AH5" s="107" t="s">
        <v>9</v>
      </c>
      <c r="AI5" s="105" t="s">
        <v>13</v>
      </c>
      <c r="AJ5" s="108"/>
      <c r="AK5" s="109"/>
      <c r="AM5" s="110"/>
      <c r="AN5" s="98"/>
      <c r="AO5" s="98"/>
    </row>
    <row r="6" spans="1:42" ht="12.75" customHeight="1" x14ac:dyDescent="0.2">
      <c r="B6" s="24" t="s">
        <v>98</v>
      </c>
      <c r="C6" s="111" t="s">
        <v>123</v>
      </c>
      <c r="D6" s="111" t="s">
        <v>124</v>
      </c>
      <c r="E6" s="110">
        <v>141</v>
      </c>
      <c r="F6" s="30">
        <f t="shared" ref="F6:F25" si="0">G6+E6</f>
        <v>236</v>
      </c>
      <c r="G6" s="70">
        <f t="shared" ref="G6:G25" si="1">I6+J6+M6+N6+Q6+S6+U6+W6+X6+Z6+AC6+AE6+AG6+AH6</f>
        <v>95</v>
      </c>
      <c r="H6" s="113"/>
      <c r="I6" s="114">
        <v>15</v>
      </c>
      <c r="J6" s="113"/>
      <c r="K6" s="114">
        <v>8</v>
      </c>
      <c r="L6" s="115"/>
      <c r="M6" s="116">
        <v>14</v>
      </c>
      <c r="N6" s="117">
        <v>9</v>
      </c>
      <c r="O6" s="116"/>
      <c r="P6" s="117"/>
      <c r="Q6" s="118">
        <v>5</v>
      </c>
      <c r="R6" s="117"/>
      <c r="S6" s="116">
        <v>6</v>
      </c>
      <c r="T6" s="117"/>
      <c r="U6" s="116">
        <v>10</v>
      </c>
      <c r="V6" s="117"/>
      <c r="W6" s="116">
        <v>7</v>
      </c>
      <c r="X6" s="117"/>
      <c r="Y6" s="116">
        <v>13</v>
      </c>
      <c r="Z6" s="117"/>
      <c r="AA6" s="116">
        <v>3</v>
      </c>
      <c r="AB6" s="117"/>
      <c r="AC6" s="116">
        <v>11</v>
      </c>
      <c r="AD6" s="117"/>
      <c r="AE6" s="118">
        <v>2</v>
      </c>
      <c r="AF6" s="117"/>
      <c r="AG6" s="116">
        <v>12</v>
      </c>
      <c r="AH6" s="115">
        <v>4</v>
      </c>
      <c r="AI6" s="118"/>
      <c r="AJ6" s="119"/>
      <c r="AK6" s="120"/>
      <c r="AL6" s="24">
        <f t="shared" ref="AL6:AL25" si="2">SUM(H6:AK6)</f>
        <v>119</v>
      </c>
    </row>
    <row r="7" spans="1:42" s="28" customFormat="1" ht="12.75" customHeight="1" x14ac:dyDescent="0.2">
      <c r="A7" s="24">
        <v>3</v>
      </c>
      <c r="B7" s="24" t="s">
        <v>77</v>
      </c>
      <c r="C7" s="121" t="s">
        <v>120</v>
      </c>
      <c r="D7" s="121">
        <v>1</v>
      </c>
      <c r="E7" s="30">
        <v>158</v>
      </c>
      <c r="F7" s="30">
        <f t="shared" si="0"/>
        <v>251</v>
      </c>
      <c r="G7" s="86">
        <f>I7+J7+M7+N7+Q7+S7+U7+W7+X7+Z7+AC7+AE7+AG7+AH7</f>
        <v>93</v>
      </c>
      <c r="H7" s="122"/>
      <c r="I7" s="123">
        <v>11</v>
      </c>
      <c r="J7" s="122">
        <v>6</v>
      </c>
      <c r="K7" s="123"/>
      <c r="L7" s="124"/>
      <c r="M7" s="125">
        <v>15</v>
      </c>
      <c r="N7" s="126"/>
      <c r="O7" s="125">
        <v>5</v>
      </c>
      <c r="P7" s="126"/>
      <c r="Q7" s="30">
        <v>7</v>
      </c>
      <c r="R7" s="126"/>
      <c r="S7" s="125">
        <v>10</v>
      </c>
      <c r="T7" s="126"/>
      <c r="U7" s="125">
        <v>9</v>
      </c>
      <c r="V7" s="126">
        <v>8</v>
      </c>
      <c r="W7" s="125"/>
      <c r="X7" s="126"/>
      <c r="Y7" s="125">
        <v>13</v>
      </c>
      <c r="Z7" s="126">
        <v>4</v>
      </c>
      <c r="AA7" s="125"/>
      <c r="AB7" s="126"/>
      <c r="AC7" s="125">
        <v>14</v>
      </c>
      <c r="AD7" s="126"/>
      <c r="AE7" s="30">
        <v>3</v>
      </c>
      <c r="AF7" s="126"/>
      <c r="AG7" s="125">
        <v>12</v>
      </c>
      <c r="AH7" s="124">
        <v>2</v>
      </c>
      <c r="AI7" s="30"/>
      <c r="AJ7" s="122"/>
      <c r="AK7" s="123"/>
      <c r="AL7" s="24">
        <f>SUM(H7:AK7)</f>
        <v>119</v>
      </c>
      <c r="AM7" s="98"/>
      <c r="AN7" s="98"/>
      <c r="AO7" s="98"/>
      <c r="AP7" s="24"/>
    </row>
    <row r="8" spans="1:42" ht="12.75" customHeight="1" x14ac:dyDescent="0.2">
      <c r="A8" s="24">
        <v>4</v>
      </c>
      <c r="B8" s="24" t="s">
        <v>110</v>
      </c>
      <c r="C8" s="121" t="s">
        <v>114</v>
      </c>
      <c r="D8" s="121" t="s">
        <v>124</v>
      </c>
      <c r="E8" s="30">
        <v>144</v>
      </c>
      <c r="F8" s="30">
        <f t="shared" si="0"/>
        <v>236</v>
      </c>
      <c r="G8" s="87">
        <f t="shared" si="1"/>
        <v>92</v>
      </c>
      <c r="H8" s="122"/>
      <c r="I8" s="123">
        <v>15</v>
      </c>
      <c r="J8" s="122"/>
      <c r="K8" s="123">
        <v>9</v>
      </c>
      <c r="L8" s="124"/>
      <c r="M8" s="125">
        <v>14</v>
      </c>
      <c r="N8" s="126">
        <v>3</v>
      </c>
      <c r="O8" s="125"/>
      <c r="P8" s="126"/>
      <c r="Q8" s="30">
        <v>8</v>
      </c>
      <c r="R8" s="126"/>
      <c r="S8" s="125">
        <v>7</v>
      </c>
      <c r="T8" s="126"/>
      <c r="U8" s="125">
        <v>12</v>
      </c>
      <c r="V8" s="126">
        <v>5</v>
      </c>
      <c r="W8" s="125"/>
      <c r="X8" s="126"/>
      <c r="Y8" s="125">
        <v>13</v>
      </c>
      <c r="Z8" s="126">
        <v>4</v>
      </c>
      <c r="AA8" s="125"/>
      <c r="AB8" s="126"/>
      <c r="AC8" s="125">
        <v>11</v>
      </c>
      <c r="AD8" s="126"/>
      <c r="AE8" s="30">
        <v>2</v>
      </c>
      <c r="AF8" s="126"/>
      <c r="AG8" s="125">
        <v>10</v>
      </c>
      <c r="AH8" s="124">
        <v>6</v>
      </c>
      <c r="AI8" s="30"/>
      <c r="AJ8" s="122"/>
      <c r="AK8" s="123"/>
      <c r="AL8" s="24">
        <f t="shared" si="2"/>
        <v>119</v>
      </c>
    </row>
    <row r="9" spans="1:42" ht="12.75" customHeight="1" x14ac:dyDescent="0.2">
      <c r="B9" s="24" t="s">
        <v>84</v>
      </c>
      <c r="C9" s="121">
        <v>10</v>
      </c>
      <c r="D9" s="121">
        <v>6</v>
      </c>
      <c r="E9" s="30">
        <v>145</v>
      </c>
      <c r="F9" s="30">
        <f t="shared" si="0"/>
        <v>233</v>
      </c>
      <c r="G9" s="112">
        <f t="shared" si="1"/>
        <v>88</v>
      </c>
      <c r="H9" s="122"/>
      <c r="I9" s="123">
        <v>14</v>
      </c>
      <c r="J9" s="122"/>
      <c r="K9" s="123">
        <v>10</v>
      </c>
      <c r="L9" s="124"/>
      <c r="M9" s="125">
        <v>15</v>
      </c>
      <c r="N9" s="126">
        <v>4</v>
      </c>
      <c r="O9" s="125"/>
      <c r="P9" s="126"/>
      <c r="Q9" s="30">
        <v>8</v>
      </c>
      <c r="R9" s="126">
        <v>3</v>
      </c>
      <c r="S9" s="125"/>
      <c r="T9" s="126"/>
      <c r="U9" s="125">
        <v>13</v>
      </c>
      <c r="V9" s="126">
        <v>2</v>
      </c>
      <c r="W9" s="125"/>
      <c r="X9" s="126"/>
      <c r="Y9" s="125">
        <v>9</v>
      </c>
      <c r="Z9" s="126">
        <v>6</v>
      </c>
      <c r="AA9" s="125"/>
      <c r="AB9" s="126"/>
      <c r="AC9" s="125">
        <v>12</v>
      </c>
      <c r="AD9" s="126">
        <v>7</v>
      </c>
      <c r="AE9" s="30"/>
      <c r="AF9" s="126"/>
      <c r="AG9" s="125">
        <v>11</v>
      </c>
      <c r="AH9" s="124">
        <v>5</v>
      </c>
      <c r="AI9" s="30"/>
      <c r="AJ9" s="122"/>
      <c r="AK9" s="123"/>
      <c r="AL9" s="24">
        <f t="shared" si="2"/>
        <v>119</v>
      </c>
    </row>
    <row r="10" spans="1:42" ht="12.75" customHeight="1" x14ac:dyDescent="0.2">
      <c r="A10" s="24">
        <v>2</v>
      </c>
      <c r="B10" s="28" t="s">
        <v>100</v>
      </c>
      <c r="C10" s="121" t="s">
        <v>123</v>
      </c>
      <c r="D10" s="121">
        <v>12</v>
      </c>
      <c r="E10" s="127">
        <v>141</v>
      </c>
      <c r="F10" s="30">
        <f t="shared" si="0"/>
        <v>225</v>
      </c>
      <c r="G10" s="112">
        <f t="shared" si="1"/>
        <v>84</v>
      </c>
      <c r="H10" s="122"/>
      <c r="I10" s="123">
        <v>14</v>
      </c>
      <c r="J10" s="122"/>
      <c r="K10" s="123">
        <v>7</v>
      </c>
      <c r="L10" s="124"/>
      <c r="M10" s="125">
        <v>15</v>
      </c>
      <c r="N10" s="126"/>
      <c r="O10" s="125">
        <v>5</v>
      </c>
      <c r="P10" s="126"/>
      <c r="Q10" s="30">
        <v>12</v>
      </c>
      <c r="R10" s="126">
        <v>2</v>
      </c>
      <c r="S10" s="125"/>
      <c r="T10" s="126"/>
      <c r="U10" s="125">
        <v>9</v>
      </c>
      <c r="V10" s="126">
        <v>6</v>
      </c>
      <c r="W10" s="125"/>
      <c r="X10" s="126"/>
      <c r="Y10" s="125">
        <v>11</v>
      </c>
      <c r="Z10" s="126">
        <v>3</v>
      </c>
      <c r="AA10" s="125"/>
      <c r="AB10" s="126"/>
      <c r="AC10" s="125">
        <v>8</v>
      </c>
      <c r="AD10" s="126">
        <v>4</v>
      </c>
      <c r="AE10" s="30"/>
      <c r="AF10" s="126"/>
      <c r="AG10" s="125">
        <v>13</v>
      </c>
      <c r="AH10" s="124">
        <v>10</v>
      </c>
      <c r="AI10" s="30"/>
      <c r="AJ10" s="122"/>
      <c r="AK10" s="123"/>
      <c r="AL10" s="24">
        <f t="shared" si="2"/>
        <v>119</v>
      </c>
    </row>
    <row r="11" spans="1:42" ht="12.75" customHeight="1" x14ac:dyDescent="0.2">
      <c r="B11" s="24" t="s">
        <v>96</v>
      </c>
      <c r="C11" s="121">
        <v>19</v>
      </c>
      <c r="D11" s="121">
        <v>19</v>
      </c>
      <c r="E11" s="127">
        <v>124</v>
      </c>
      <c r="F11" s="30">
        <f t="shared" si="0"/>
        <v>208</v>
      </c>
      <c r="G11" s="112">
        <f t="shared" si="1"/>
        <v>84</v>
      </c>
      <c r="H11" s="122"/>
      <c r="I11" s="123">
        <v>13</v>
      </c>
      <c r="J11" s="122">
        <v>4</v>
      </c>
      <c r="K11" s="123"/>
      <c r="L11" s="124"/>
      <c r="M11" s="125">
        <v>14</v>
      </c>
      <c r="N11" s="126"/>
      <c r="O11" s="125">
        <v>6</v>
      </c>
      <c r="P11" s="126"/>
      <c r="Q11" s="30">
        <v>8</v>
      </c>
      <c r="R11" s="126">
        <v>5</v>
      </c>
      <c r="S11" s="125"/>
      <c r="T11" s="126"/>
      <c r="U11" s="125">
        <v>9</v>
      </c>
      <c r="V11" s="126">
        <v>7</v>
      </c>
      <c r="W11" s="125"/>
      <c r="X11" s="126"/>
      <c r="Y11" s="125">
        <v>15</v>
      </c>
      <c r="Z11" s="126">
        <v>3</v>
      </c>
      <c r="AA11" s="125"/>
      <c r="AB11" s="126"/>
      <c r="AC11" s="125">
        <v>12</v>
      </c>
      <c r="AD11" s="126">
        <v>2</v>
      </c>
      <c r="AE11" s="30"/>
      <c r="AF11" s="126"/>
      <c r="AG11" s="125">
        <v>11</v>
      </c>
      <c r="AH11" s="124">
        <v>10</v>
      </c>
      <c r="AI11" s="30"/>
      <c r="AJ11" s="122"/>
      <c r="AK11" s="123"/>
      <c r="AL11" s="24">
        <f t="shared" si="2"/>
        <v>119</v>
      </c>
    </row>
    <row r="12" spans="1:42" ht="12.75" customHeight="1" x14ac:dyDescent="0.2">
      <c r="B12" s="24" t="s">
        <v>90</v>
      </c>
      <c r="C12" s="111">
        <v>1</v>
      </c>
      <c r="D12" s="111">
        <v>2</v>
      </c>
      <c r="E12" s="127">
        <v>161</v>
      </c>
      <c r="F12" s="30">
        <f t="shared" si="0"/>
        <v>243</v>
      </c>
      <c r="G12" s="112">
        <f t="shared" si="1"/>
        <v>82</v>
      </c>
      <c r="H12" s="122"/>
      <c r="I12" s="123">
        <v>11</v>
      </c>
      <c r="J12" s="122"/>
      <c r="K12" s="123">
        <v>9</v>
      </c>
      <c r="L12" s="124"/>
      <c r="M12" s="125">
        <v>14</v>
      </c>
      <c r="N12" s="126">
        <v>8</v>
      </c>
      <c r="O12" s="125"/>
      <c r="P12" s="126"/>
      <c r="Q12" s="30">
        <v>6</v>
      </c>
      <c r="R12" s="126">
        <v>5</v>
      </c>
      <c r="S12" s="125"/>
      <c r="T12" s="126"/>
      <c r="U12" s="125">
        <v>12</v>
      </c>
      <c r="V12" s="126">
        <v>4</v>
      </c>
      <c r="W12" s="125"/>
      <c r="X12" s="126"/>
      <c r="Y12" s="125">
        <v>10</v>
      </c>
      <c r="Z12" s="126">
        <v>3</v>
      </c>
      <c r="AA12" s="125"/>
      <c r="AB12" s="126"/>
      <c r="AC12" s="125">
        <v>15</v>
      </c>
      <c r="AD12" s="126">
        <v>2</v>
      </c>
      <c r="AE12" s="30"/>
      <c r="AF12" s="126"/>
      <c r="AG12" s="125">
        <v>13</v>
      </c>
      <c r="AH12" s="124"/>
      <c r="AI12" s="30">
        <v>7</v>
      </c>
      <c r="AJ12" s="122"/>
      <c r="AK12" s="123"/>
      <c r="AL12" s="24">
        <f t="shared" si="2"/>
        <v>119</v>
      </c>
      <c r="AP12" s="28"/>
    </row>
    <row r="13" spans="1:42" ht="12.75" customHeight="1" x14ac:dyDescent="0.2">
      <c r="B13" s="24" t="s">
        <v>85</v>
      </c>
      <c r="C13" s="111" t="s">
        <v>121</v>
      </c>
      <c r="D13" s="111">
        <v>5</v>
      </c>
      <c r="E13" s="127">
        <v>154</v>
      </c>
      <c r="F13" s="30">
        <f t="shared" si="0"/>
        <v>235</v>
      </c>
      <c r="G13" s="112">
        <f t="shared" si="1"/>
        <v>81</v>
      </c>
      <c r="H13" s="122"/>
      <c r="I13" s="123">
        <v>15</v>
      </c>
      <c r="J13" s="122"/>
      <c r="K13" s="123">
        <v>7</v>
      </c>
      <c r="L13" s="124"/>
      <c r="M13" s="125">
        <v>11</v>
      </c>
      <c r="N13" s="126">
        <v>9</v>
      </c>
      <c r="O13" s="125"/>
      <c r="P13" s="126"/>
      <c r="Q13" s="30">
        <v>6</v>
      </c>
      <c r="R13" s="126">
        <v>5</v>
      </c>
      <c r="S13" s="125"/>
      <c r="T13" s="126"/>
      <c r="U13" s="125">
        <v>14</v>
      </c>
      <c r="V13" s="126"/>
      <c r="W13" s="125">
        <v>3</v>
      </c>
      <c r="X13" s="126"/>
      <c r="Y13" s="125">
        <v>12</v>
      </c>
      <c r="Z13" s="126"/>
      <c r="AA13" s="125">
        <v>4</v>
      </c>
      <c r="AB13" s="126"/>
      <c r="AC13" s="125">
        <v>8</v>
      </c>
      <c r="AD13" s="126">
        <v>10</v>
      </c>
      <c r="AE13" s="30"/>
      <c r="AF13" s="126"/>
      <c r="AG13" s="125">
        <v>13</v>
      </c>
      <c r="AH13" s="124">
        <v>2</v>
      </c>
      <c r="AI13" s="30"/>
      <c r="AJ13" s="122"/>
      <c r="AK13" s="123"/>
      <c r="AL13" s="24">
        <f t="shared" si="2"/>
        <v>119</v>
      </c>
    </row>
    <row r="14" spans="1:42" ht="12.75" customHeight="1" x14ac:dyDescent="0.2">
      <c r="B14" s="24" t="s">
        <v>94</v>
      </c>
      <c r="C14" s="111" t="s">
        <v>122</v>
      </c>
      <c r="D14" s="111" t="s">
        <v>125</v>
      </c>
      <c r="E14" s="127">
        <v>150</v>
      </c>
      <c r="F14" s="30">
        <f t="shared" si="0"/>
        <v>231</v>
      </c>
      <c r="G14" s="112">
        <f t="shared" si="1"/>
        <v>81</v>
      </c>
      <c r="H14" s="122"/>
      <c r="I14" s="123">
        <v>11</v>
      </c>
      <c r="J14" s="122"/>
      <c r="K14" s="123">
        <v>13</v>
      </c>
      <c r="L14" s="124"/>
      <c r="M14" s="125">
        <v>12</v>
      </c>
      <c r="N14" s="126">
        <v>9</v>
      </c>
      <c r="O14" s="125"/>
      <c r="P14" s="126"/>
      <c r="Q14" s="30">
        <v>7</v>
      </c>
      <c r="R14" s="126"/>
      <c r="S14" s="125">
        <v>4</v>
      </c>
      <c r="T14" s="126">
        <v>5</v>
      </c>
      <c r="U14" s="125"/>
      <c r="V14" s="126">
        <v>6</v>
      </c>
      <c r="W14" s="125"/>
      <c r="X14" s="126"/>
      <c r="Y14" s="125">
        <v>14</v>
      </c>
      <c r="Z14" s="126">
        <v>8</v>
      </c>
      <c r="AA14" s="125"/>
      <c r="AB14" s="126"/>
      <c r="AC14" s="125">
        <v>15</v>
      </c>
      <c r="AD14" s="126"/>
      <c r="AE14" s="30">
        <v>3</v>
      </c>
      <c r="AF14" s="126"/>
      <c r="AG14" s="125">
        <v>10</v>
      </c>
      <c r="AH14" s="124">
        <v>2</v>
      </c>
      <c r="AI14" s="30"/>
      <c r="AJ14" s="122"/>
      <c r="AK14" s="123"/>
      <c r="AL14" s="24">
        <f t="shared" si="2"/>
        <v>119</v>
      </c>
    </row>
    <row r="15" spans="1:42" ht="12.75" customHeight="1" x14ac:dyDescent="0.2">
      <c r="A15" s="24" t="s">
        <v>95</v>
      </c>
      <c r="B15" s="24" t="s">
        <v>112</v>
      </c>
      <c r="C15" s="121">
        <v>20</v>
      </c>
      <c r="D15" s="121">
        <v>20</v>
      </c>
      <c r="E15" s="127">
        <v>123</v>
      </c>
      <c r="F15" s="30">
        <f t="shared" si="0"/>
        <v>204</v>
      </c>
      <c r="G15" s="112">
        <f t="shared" si="1"/>
        <v>81</v>
      </c>
      <c r="H15" s="122"/>
      <c r="I15" s="123">
        <v>11</v>
      </c>
      <c r="J15" s="122"/>
      <c r="K15" s="123">
        <v>6</v>
      </c>
      <c r="L15" s="124"/>
      <c r="M15" s="125">
        <v>15</v>
      </c>
      <c r="N15" s="126"/>
      <c r="O15" s="125">
        <v>8</v>
      </c>
      <c r="P15" s="126"/>
      <c r="Q15" s="30">
        <v>9</v>
      </c>
      <c r="R15" s="126">
        <v>7</v>
      </c>
      <c r="S15" s="125"/>
      <c r="T15" s="126"/>
      <c r="U15" s="125">
        <v>10</v>
      </c>
      <c r="V15" s="126"/>
      <c r="W15" s="125">
        <v>3</v>
      </c>
      <c r="X15" s="126"/>
      <c r="Y15" s="125">
        <v>13</v>
      </c>
      <c r="Z15" s="126"/>
      <c r="AA15" s="125">
        <v>4</v>
      </c>
      <c r="AB15" s="126"/>
      <c r="AC15" s="125">
        <v>12</v>
      </c>
      <c r="AD15" s="126"/>
      <c r="AE15" s="30">
        <v>2</v>
      </c>
      <c r="AF15" s="126"/>
      <c r="AG15" s="125">
        <v>14</v>
      </c>
      <c r="AH15" s="124">
        <v>5</v>
      </c>
      <c r="AI15" s="30"/>
      <c r="AJ15" s="122"/>
      <c r="AK15" s="123"/>
      <c r="AL15" s="24">
        <f t="shared" si="2"/>
        <v>119</v>
      </c>
    </row>
    <row r="16" spans="1:42" ht="12.75" customHeight="1" x14ac:dyDescent="0.2">
      <c r="B16" s="24" t="s">
        <v>99</v>
      </c>
      <c r="C16" s="111">
        <v>16</v>
      </c>
      <c r="D16" s="111">
        <v>16</v>
      </c>
      <c r="E16" s="127">
        <v>137</v>
      </c>
      <c r="F16" s="30">
        <f t="shared" si="0"/>
        <v>217</v>
      </c>
      <c r="G16" s="112">
        <f t="shared" si="1"/>
        <v>80</v>
      </c>
      <c r="H16" s="122"/>
      <c r="I16" s="123">
        <v>13</v>
      </c>
      <c r="J16" s="122"/>
      <c r="K16" s="123">
        <v>11</v>
      </c>
      <c r="L16" s="124"/>
      <c r="M16" s="125">
        <v>15</v>
      </c>
      <c r="N16" s="126">
        <v>7</v>
      </c>
      <c r="O16" s="125"/>
      <c r="P16" s="126">
        <v>8</v>
      </c>
      <c r="Q16" s="30"/>
      <c r="R16" s="126">
        <v>4</v>
      </c>
      <c r="S16" s="125"/>
      <c r="T16" s="126">
        <v>6</v>
      </c>
      <c r="U16" s="125"/>
      <c r="V16" s="126"/>
      <c r="W16" s="125">
        <v>9</v>
      </c>
      <c r="X16" s="126">
        <v>5</v>
      </c>
      <c r="Y16" s="125"/>
      <c r="Z16" s="126"/>
      <c r="AA16" s="125">
        <v>10</v>
      </c>
      <c r="AB16" s="126"/>
      <c r="AC16" s="125">
        <v>14</v>
      </c>
      <c r="AD16" s="126"/>
      <c r="AE16" s="30">
        <v>2</v>
      </c>
      <c r="AF16" s="126"/>
      <c r="AG16" s="125">
        <v>12</v>
      </c>
      <c r="AH16" s="124">
        <v>3</v>
      </c>
      <c r="AI16" s="30"/>
      <c r="AJ16" s="122"/>
      <c r="AK16" s="123"/>
      <c r="AL16" s="24">
        <f t="shared" si="2"/>
        <v>119</v>
      </c>
    </row>
    <row r="17" spans="1:57" ht="12.75" customHeight="1" x14ac:dyDescent="0.2">
      <c r="B17" s="24" t="s">
        <v>97</v>
      </c>
      <c r="C17" s="111">
        <v>18</v>
      </c>
      <c r="D17" s="111">
        <v>18</v>
      </c>
      <c r="E17" s="127">
        <v>129</v>
      </c>
      <c r="F17" s="30">
        <f t="shared" si="0"/>
        <v>209</v>
      </c>
      <c r="G17" s="112">
        <f t="shared" si="1"/>
        <v>80</v>
      </c>
      <c r="H17" s="122"/>
      <c r="I17" s="123">
        <v>14</v>
      </c>
      <c r="J17" s="122"/>
      <c r="K17" s="123">
        <v>9</v>
      </c>
      <c r="L17" s="124"/>
      <c r="M17" s="125">
        <v>15</v>
      </c>
      <c r="N17" s="126"/>
      <c r="O17" s="125">
        <v>7</v>
      </c>
      <c r="P17" s="126">
        <v>2</v>
      </c>
      <c r="Q17" s="30"/>
      <c r="R17" s="126"/>
      <c r="S17" s="125">
        <v>8</v>
      </c>
      <c r="T17" s="126"/>
      <c r="U17" s="125">
        <v>11</v>
      </c>
      <c r="V17" s="126">
        <v>5</v>
      </c>
      <c r="W17" s="125"/>
      <c r="X17" s="126"/>
      <c r="Y17" s="125">
        <v>13</v>
      </c>
      <c r="Z17" s="126"/>
      <c r="AA17" s="125">
        <v>3</v>
      </c>
      <c r="AB17" s="126"/>
      <c r="AC17" s="125">
        <v>12</v>
      </c>
      <c r="AD17" s="126"/>
      <c r="AE17" s="30">
        <v>10</v>
      </c>
      <c r="AF17" s="126"/>
      <c r="AG17" s="125">
        <v>6</v>
      </c>
      <c r="AH17" s="124">
        <v>4</v>
      </c>
      <c r="AI17" s="30"/>
      <c r="AJ17" s="122"/>
      <c r="AK17" s="123"/>
      <c r="AL17" s="24">
        <f t="shared" si="2"/>
        <v>119</v>
      </c>
    </row>
    <row r="18" spans="1:57" ht="12.75" customHeight="1" x14ac:dyDescent="0.2">
      <c r="A18" s="24">
        <v>1</v>
      </c>
      <c r="B18" s="24" t="s">
        <v>101</v>
      </c>
      <c r="C18" s="111">
        <v>17</v>
      </c>
      <c r="D18" s="111">
        <v>17</v>
      </c>
      <c r="E18" s="127">
        <v>135</v>
      </c>
      <c r="F18" s="30">
        <f t="shared" si="0"/>
        <v>213</v>
      </c>
      <c r="G18" s="112">
        <f t="shared" si="1"/>
        <v>78</v>
      </c>
      <c r="H18" s="122"/>
      <c r="I18" s="123">
        <v>14</v>
      </c>
      <c r="J18" s="122"/>
      <c r="K18" s="123">
        <v>6</v>
      </c>
      <c r="L18" s="124"/>
      <c r="M18" s="125">
        <v>11</v>
      </c>
      <c r="N18" s="126">
        <v>12</v>
      </c>
      <c r="O18" s="125"/>
      <c r="P18" s="126">
        <v>10</v>
      </c>
      <c r="Q18" s="30"/>
      <c r="R18" s="126"/>
      <c r="S18" s="125">
        <v>8</v>
      </c>
      <c r="T18" s="126"/>
      <c r="U18" s="125">
        <v>4</v>
      </c>
      <c r="V18" s="126"/>
      <c r="W18" s="125">
        <v>9</v>
      </c>
      <c r="X18" s="126"/>
      <c r="Y18" s="125">
        <v>15</v>
      </c>
      <c r="Z18" s="126"/>
      <c r="AA18" s="125">
        <v>5</v>
      </c>
      <c r="AB18" s="126"/>
      <c r="AC18" s="125">
        <v>13</v>
      </c>
      <c r="AD18" s="126">
        <v>2</v>
      </c>
      <c r="AE18" s="30"/>
      <c r="AF18" s="126"/>
      <c r="AG18" s="125">
        <v>7</v>
      </c>
      <c r="AH18" s="124"/>
      <c r="AI18" s="30">
        <v>3</v>
      </c>
      <c r="AJ18" s="122"/>
      <c r="AK18" s="123"/>
      <c r="AL18" s="24">
        <f t="shared" si="2"/>
        <v>119</v>
      </c>
    </row>
    <row r="19" spans="1:57" ht="12.75" customHeight="1" x14ac:dyDescent="0.2">
      <c r="B19" s="24" t="s">
        <v>88</v>
      </c>
      <c r="C19" s="121" t="s">
        <v>114</v>
      </c>
      <c r="D19" s="121">
        <v>14</v>
      </c>
      <c r="E19" s="127">
        <v>144</v>
      </c>
      <c r="F19" s="30">
        <f t="shared" si="0"/>
        <v>221</v>
      </c>
      <c r="G19" s="112">
        <f t="shared" si="1"/>
        <v>77</v>
      </c>
      <c r="H19" s="122"/>
      <c r="I19" s="123">
        <v>13</v>
      </c>
      <c r="J19" s="122"/>
      <c r="K19" s="123">
        <v>11</v>
      </c>
      <c r="L19" s="124"/>
      <c r="M19" s="125">
        <v>15</v>
      </c>
      <c r="N19" s="126">
        <v>3</v>
      </c>
      <c r="O19" s="125"/>
      <c r="P19" s="126"/>
      <c r="Q19" s="30">
        <v>5</v>
      </c>
      <c r="R19" s="126"/>
      <c r="S19" s="125">
        <v>2</v>
      </c>
      <c r="T19" s="126"/>
      <c r="U19" s="125">
        <v>10</v>
      </c>
      <c r="V19" s="126">
        <v>6</v>
      </c>
      <c r="W19" s="125"/>
      <c r="X19" s="126"/>
      <c r="Y19" s="125">
        <v>14</v>
      </c>
      <c r="Z19" s="126">
        <v>8</v>
      </c>
      <c r="AA19" s="125"/>
      <c r="AB19" s="126"/>
      <c r="AC19" s="125">
        <v>12</v>
      </c>
      <c r="AD19" s="126">
        <v>4</v>
      </c>
      <c r="AE19" s="30"/>
      <c r="AF19" s="126"/>
      <c r="AG19" s="125">
        <v>9</v>
      </c>
      <c r="AH19" s="124"/>
      <c r="AI19" s="30">
        <v>7</v>
      </c>
      <c r="AJ19" s="122"/>
      <c r="AK19" s="123"/>
      <c r="AL19" s="24">
        <f t="shared" si="2"/>
        <v>119</v>
      </c>
    </row>
    <row r="20" spans="1:57" ht="12.75" customHeight="1" x14ac:dyDescent="0.2">
      <c r="B20" s="24" t="s">
        <v>91</v>
      </c>
      <c r="C20" s="121" t="s">
        <v>122</v>
      </c>
      <c r="D20" s="121">
        <v>10</v>
      </c>
      <c r="E20" s="127">
        <v>151</v>
      </c>
      <c r="F20" s="30">
        <f t="shared" si="0"/>
        <v>227</v>
      </c>
      <c r="G20" s="112">
        <f t="shared" si="1"/>
        <v>76</v>
      </c>
      <c r="H20" s="122"/>
      <c r="I20" s="123">
        <v>15</v>
      </c>
      <c r="J20" s="122"/>
      <c r="K20" s="123">
        <v>9</v>
      </c>
      <c r="L20" s="124"/>
      <c r="M20" s="125">
        <v>14</v>
      </c>
      <c r="N20" s="126">
        <v>4</v>
      </c>
      <c r="O20" s="125"/>
      <c r="P20" s="126"/>
      <c r="Q20" s="30">
        <v>8</v>
      </c>
      <c r="R20" s="126">
        <v>7</v>
      </c>
      <c r="S20" s="125"/>
      <c r="T20" s="126"/>
      <c r="U20" s="125">
        <v>10</v>
      </c>
      <c r="V20" s="126">
        <v>5</v>
      </c>
      <c r="W20" s="125"/>
      <c r="X20" s="126"/>
      <c r="Y20" s="125">
        <v>13</v>
      </c>
      <c r="Z20" s="126"/>
      <c r="AA20" s="125">
        <v>3</v>
      </c>
      <c r="AB20" s="126"/>
      <c r="AC20" s="125">
        <v>12</v>
      </c>
      <c r="AD20" s="126"/>
      <c r="AE20" s="30">
        <v>2</v>
      </c>
      <c r="AF20" s="126"/>
      <c r="AG20" s="125">
        <v>11</v>
      </c>
      <c r="AH20" s="124"/>
      <c r="AI20" s="30">
        <v>6</v>
      </c>
      <c r="AJ20" s="122"/>
      <c r="AK20" s="123"/>
      <c r="AL20" s="24">
        <f t="shared" si="2"/>
        <v>119</v>
      </c>
    </row>
    <row r="21" spans="1:57" ht="12.75" customHeight="1" x14ac:dyDescent="0.2">
      <c r="B21" s="24" t="s">
        <v>89</v>
      </c>
      <c r="C21" s="121">
        <v>9</v>
      </c>
      <c r="D21" s="121">
        <v>13</v>
      </c>
      <c r="E21" s="127">
        <v>149</v>
      </c>
      <c r="F21" s="30">
        <f t="shared" si="0"/>
        <v>224</v>
      </c>
      <c r="G21" s="112">
        <f t="shared" si="1"/>
        <v>75</v>
      </c>
      <c r="H21" s="122"/>
      <c r="I21" s="123">
        <v>4</v>
      </c>
      <c r="J21" s="122"/>
      <c r="K21" s="123">
        <v>12</v>
      </c>
      <c r="L21" s="124"/>
      <c r="M21" s="125">
        <v>9</v>
      </c>
      <c r="N21" s="126">
        <v>15</v>
      </c>
      <c r="O21" s="125"/>
      <c r="P21" s="126">
        <v>5</v>
      </c>
      <c r="Q21" s="30"/>
      <c r="R21" s="126">
        <v>6</v>
      </c>
      <c r="S21" s="125"/>
      <c r="T21" s="126"/>
      <c r="U21" s="125">
        <v>3</v>
      </c>
      <c r="V21" s="126"/>
      <c r="W21" s="125">
        <v>2</v>
      </c>
      <c r="X21" s="126"/>
      <c r="Y21" s="125">
        <v>14</v>
      </c>
      <c r="Z21" s="126">
        <v>8</v>
      </c>
      <c r="AA21" s="125"/>
      <c r="AB21" s="126"/>
      <c r="AC21" s="125">
        <v>13</v>
      </c>
      <c r="AD21" s="126">
        <v>7</v>
      </c>
      <c r="AE21" s="30"/>
      <c r="AF21" s="126"/>
      <c r="AG21" s="125">
        <v>11</v>
      </c>
      <c r="AH21" s="124">
        <v>10</v>
      </c>
      <c r="AI21" s="30"/>
      <c r="AJ21" s="122"/>
      <c r="AK21" s="123"/>
      <c r="AL21" s="24">
        <f t="shared" si="2"/>
        <v>119</v>
      </c>
    </row>
    <row r="22" spans="1:57" x14ac:dyDescent="0.2">
      <c r="B22" s="24" t="s">
        <v>126</v>
      </c>
      <c r="C22" s="111">
        <v>13</v>
      </c>
      <c r="D22" s="111">
        <v>15</v>
      </c>
      <c r="E22" s="127">
        <v>143</v>
      </c>
      <c r="F22" s="30">
        <f t="shared" si="0"/>
        <v>218</v>
      </c>
      <c r="G22" s="112">
        <f t="shared" si="1"/>
        <v>75</v>
      </c>
      <c r="H22" s="122">
        <v>2</v>
      </c>
      <c r="I22" s="123"/>
      <c r="J22" s="122"/>
      <c r="K22" s="123">
        <v>15</v>
      </c>
      <c r="L22" s="124"/>
      <c r="M22" s="125">
        <v>6</v>
      </c>
      <c r="N22" s="126">
        <v>10</v>
      </c>
      <c r="O22" s="125"/>
      <c r="P22" s="126"/>
      <c r="Q22" s="30">
        <v>11</v>
      </c>
      <c r="R22" s="126"/>
      <c r="S22" s="125">
        <v>4</v>
      </c>
      <c r="T22" s="126"/>
      <c r="U22" s="125">
        <v>12</v>
      </c>
      <c r="V22" s="126">
        <v>8</v>
      </c>
      <c r="W22" s="125"/>
      <c r="X22" s="126"/>
      <c r="Y22" s="125">
        <v>9</v>
      </c>
      <c r="Z22" s="126">
        <v>5</v>
      </c>
      <c r="AA22" s="125"/>
      <c r="AB22" s="126"/>
      <c r="AC22" s="125">
        <v>14</v>
      </c>
      <c r="AD22" s="126">
        <v>7</v>
      </c>
      <c r="AE22" s="30"/>
      <c r="AF22" s="126"/>
      <c r="AG22" s="125">
        <v>13</v>
      </c>
      <c r="AH22" s="124"/>
      <c r="AI22" s="30">
        <v>3</v>
      </c>
      <c r="AJ22" s="122"/>
      <c r="AK22" s="123"/>
      <c r="AL22" s="24">
        <f t="shared" si="2"/>
        <v>119</v>
      </c>
    </row>
    <row r="23" spans="1:57" x14ac:dyDescent="0.2">
      <c r="B23" s="24" t="s">
        <v>86</v>
      </c>
      <c r="C23" s="121">
        <v>4</v>
      </c>
      <c r="D23" s="121">
        <v>9</v>
      </c>
      <c r="E23" s="127">
        <v>155</v>
      </c>
      <c r="F23" s="30">
        <f t="shared" si="0"/>
        <v>229</v>
      </c>
      <c r="G23" s="112">
        <f t="shared" si="1"/>
        <v>74</v>
      </c>
      <c r="H23" s="122"/>
      <c r="I23" s="123">
        <v>15</v>
      </c>
      <c r="J23" s="122"/>
      <c r="K23" s="123">
        <v>10</v>
      </c>
      <c r="L23" s="124"/>
      <c r="M23" s="125">
        <v>14</v>
      </c>
      <c r="N23" s="126"/>
      <c r="O23" s="125">
        <v>2</v>
      </c>
      <c r="P23" s="126"/>
      <c r="Q23" s="30">
        <v>7</v>
      </c>
      <c r="R23" s="126">
        <v>5</v>
      </c>
      <c r="S23" s="125"/>
      <c r="T23" s="126"/>
      <c r="U23" s="125">
        <v>13</v>
      </c>
      <c r="V23" s="126"/>
      <c r="W23" s="125">
        <v>6</v>
      </c>
      <c r="X23" s="126"/>
      <c r="Y23" s="125">
        <v>12</v>
      </c>
      <c r="Z23" s="126"/>
      <c r="AA23" s="125">
        <v>3</v>
      </c>
      <c r="AB23" s="126"/>
      <c r="AC23" s="125">
        <v>8</v>
      </c>
      <c r="AD23" s="126">
        <v>9</v>
      </c>
      <c r="AE23" s="30"/>
      <c r="AF23" s="126"/>
      <c r="AG23" s="125">
        <v>11</v>
      </c>
      <c r="AH23" s="124"/>
      <c r="AI23" s="30">
        <v>4</v>
      </c>
      <c r="AJ23" s="122"/>
      <c r="AK23" s="123"/>
      <c r="AL23" s="24">
        <f t="shared" si="2"/>
        <v>119</v>
      </c>
    </row>
    <row r="24" spans="1:57" ht="13.5" customHeight="1" x14ac:dyDescent="0.2">
      <c r="A24" s="24" t="s">
        <v>95</v>
      </c>
      <c r="B24" s="24" t="s">
        <v>93</v>
      </c>
      <c r="C24" s="111" t="s">
        <v>120</v>
      </c>
      <c r="D24" s="111" t="s">
        <v>125</v>
      </c>
      <c r="E24" s="127">
        <v>158</v>
      </c>
      <c r="F24" s="30">
        <f t="shared" si="0"/>
        <v>231</v>
      </c>
      <c r="G24" s="112">
        <f t="shared" si="1"/>
        <v>73</v>
      </c>
      <c r="H24" s="122"/>
      <c r="I24" s="123">
        <v>12</v>
      </c>
      <c r="J24" s="122">
        <v>5</v>
      </c>
      <c r="K24" s="123"/>
      <c r="L24" s="124">
        <v>9</v>
      </c>
      <c r="M24" s="125"/>
      <c r="N24" s="126">
        <v>2</v>
      </c>
      <c r="O24" s="125"/>
      <c r="P24" s="126">
        <v>8</v>
      </c>
      <c r="Q24" s="30"/>
      <c r="R24" s="126"/>
      <c r="S24" s="125">
        <v>6</v>
      </c>
      <c r="T24" s="126"/>
      <c r="U24" s="125">
        <v>14</v>
      </c>
      <c r="V24" s="126">
        <v>4</v>
      </c>
      <c r="W24" s="125"/>
      <c r="X24" s="126"/>
      <c r="Y24" s="125">
        <v>15</v>
      </c>
      <c r="Z24" s="126">
        <v>3</v>
      </c>
      <c r="AA24" s="125"/>
      <c r="AB24" s="126"/>
      <c r="AC24" s="125">
        <v>13</v>
      </c>
      <c r="AD24" s="126">
        <v>10</v>
      </c>
      <c r="AE24" s="30"/>
      <c r="AF24" s="126"/>
      <c r="AG24" s="125">
        <v>11</v>
      </c>
      <c r="AH24" s="124">
        <v>7</v>
      </c>
      <c r="AI24" s="30"/>
      <c r="AJ24" s="122"/>
      <c r="AK24" s="123"/>
      <c r="AL24" s="24">
        <f t="shared" si="2"/>
        <v>119</v>
      </c>
    </row>
    <row r="25" spans="1:57" ht="13.5" thickBot="1" x14ac:dyDescent="0.25">
      <c r="B25" s="24" t="s">
        <v>111</v>
      </c>
      <c r="C25" s="121" t="s">
        <v>121</v>
      </c>
      <c r="D25" s="121">
        <v>11</v>
      </c>
      <c r="E25" s="127">
        <v>154</v>
      </c>
      <c r="F25" s="30">
        <f t="shared" si="0"/>
        <v>226</v>
      </c>
      <c r="G25" s="112">
        <f t="shared" si="1"/>
        <v>72</v>
      </c>
      <c r="H25" s="128">
        <v>3</v>
      </c>
      <c r="I25" s="129"/>
      <c r="J25" s="122"/>
      <c r="K25" s="123">
        <v>11</v>
      </c>
      <c r="L25" s="124"/>
      <c r="M25" s="125">
        <v>14</v>
      </c>
      <c r="N25" s="126"/>
      <c r="O25" s="125">
        <v>4</v>
      </c>
      <c r="P25" s="126"/>
      <c r="Q25" s="30">
        <v>5</v>
      </c>
      <c r="R25" s="126">
        <v>6</v>
      </c>
      <c r="S25" s="125"/>
      <c r="T25" s="126"/>
      <c r="U25" s="125">
        <v>2</v>
      </c>
      <c r="V25" s="126">
        <v>8</v>
      </c>
      <c r="W25" s="125"/>
      <c r="X25" s="126"/>
      <c r="Y25" s="125">
        <v>15</v>
      </c>
      <c r="Z25" s="126">
        <v>9</v>
      </c>
      <c r="AA25" s="125"/>
      <c r="AB25" s="126"/>
      <c r="AC25" s="125">
        <v>7</v>
      </c>
      <c r="AD25" s="126"/>
      <c r="AE25" s="30">
        <v>10</v>
      </c>
      <c r="AF25" s="126"/>
      <c r="AG25" s="125">
        <v>13</v>
      </c>
      <c r="AH25" s="124">
        <v>12</v>
      </c>
      <c r="AI25" s="30"/>
      <c r="AJ25" s="128"/>
      <c r="AK25" s="129"/>
      <c r="AL25" s="24">
        <f t="shared" si="2"/>
        <v>119</v>
      </c>
    </row>
    <row r="26" spans="1:57" x14ac:dyDescent="0.2">
      <c r="G26" s="110"/>
    </row>
    <row r="27" spans="1:57" x14ac:dyDescent="0.2">
      <c r="B27" s="127" t="s">
        <v>5</v>
      </c>
      <c r="E27" s="130">
        <f>SUM(E6:E26)</f>
        <v>2896</v>
      </c>
      <c r="F27" s="130">
        <f>SUM(F6:F26)</f>
        <v>4517</v>
      </c>
      <c r="G27" s="130">
        <f>SUM(G6:G26)</f>
        <v>1621</v>
      </c>
      <c r="H27" s="127">
        <f t="shared" ref="H27:AK27" si="3">SUM(H6:H25)</f>
        <v>5</v>
      </c>
      <c r="I27" s="127">
        <f t="shared" si="3"/>
        <v>230</v>
      </c>
      <c r="J27" s="127">
        <f t="shared" si="3"/>
        <v>15</v>
      </c>
      <c r="K27" s="127">
        <f t="shared" si="3"/>
        <v>163</v>
      </c>
      <c r="L27" s="127">
        <f t="shared" si="3"/>
        <v>9</v>
      </c>
      <c r="M27" s="127">
        <f t="shared" si="3"/>
        <v>252</v>
      </c>
      <c r="N27" s="127">
        <f t="shared" si="3"/>
        <v>95</v>
      </c>
      <c r="O27" s="127">
        <f t="shared" si="3"/>
        <v>37</v>
      </c>
      <c r="P27" s="127">
        <f t="shared" si="3"/>
        <v>33</v>
      </c>
      <c r="Q27" s="127">
        <f t="shared" si="3"/>
        <v>112</v>
      </c>
      <c r="R27" s="127">
        <f t="shared" si="3"/>
        <v>55</v>
      </c>
      <c r="S27" s="127">
        <f t="shared" si="3"/>
        <v>55</v>
      </c>
      <c r="T27" s="127">
        <f t="shared" si="3"/>
        <v>11</v>
      </c>
      <c r="U27" s="127">
        <f t="shared" si="3"/>
        <v>177</v>
      </c>
      <c r="V27" s="127">
        <f t="shared" si="3"/>
        <v>74</v>
      </c>
      <c r="W27" s="127">
        <f t="shared" si="3"/>
        <v>39</v>
      </c>
      <c r="X27" s="127">
        <f t="shared" si="3"/>
        <v>5</v>
      </c>
      <c r="Y27" s="127">
        <f t="shared" si="3"/>
        <v>243</v>
      </c>
      <c r="Z27" s="127">
        <f t="shared" si="3"/>
        <v>64</v>
      </c>
      <c r="AA27" s="127">
        <f t="shared" si="3"/>
        <v>35</v>
      </c>
      <c r="AB27" s="127">
        <f t="shared" si="3"/>
        <v>0</v>
      </c>
      <c r="AC27" s="127">
        <f t="shared" si="3"/>
        <v>236</v>
      </c>
      <c r="AD27" s="127">
        <f t="shared" si="3"/>
        <v>64</v>
      </c>
      <c r="AE27" s="127">
        <f t="shared" si="3"/>
        <v>36</v>
      </c>
      <c r="AF27" s="127">
        <f t="shared" si="3"/>
        <v>0</v>
      </c>
      <c r="AG27" s="127">
        <f t="shared" si="3"/>
        <v>223</v>
      </c>
      <c r="AH27" s="127">
        <f t="shared" si="3"/>
        <v>82</v>
      </c>
      <c r="AI27" s="127">
        <f t="shared" si="3"/>
        <v>30</v>
      </c>
      <c r="AJ27" s="127">
        <f>SUM(AJ6:AJ25)</f>
        <v>0</v>
      </c>
      <c r="AK27" s="127">
        <f t="shared" si="3"/>
        <v>0</v>
      </c>
    </row>
    <row r="28" spans="1:57" x14ac:dyDescent="0.2">
      <c r="B28" s="127" t="s">
        <v>6</v>
      </c>
      <c r="E28" s="131">
        <f t="shared" ref="E28:AK28" si="4">IF(E27=0,"",AVERAGE(E6:E25))</f>
        <v>144.80000000000001</v>
      </c>
      <c r="F28" s="131">
        <f t="shared" si="4"/>
        <v>225.85</v>
      </c>
      <c r="G28" s="131">
        <f t="shared" si="4"/>
        <v>81.05</v>
      </c>
      <c r="H28" s="131">
        <f t="shared" si="4"/>
        <v>2.5</v>
      </c>
      <c r="I28" s="131">
        <f t="shared" si="4"/>
        <v>12.777777777777779</v>
      </c>
      <c r="J28" s="131">
        <f t="shared" si="4"/>
        <v>5</v>
      </c>
      <c r="K28" s="131">
        <f t="shared" si="4"/>
        <v>9.5882352941176467</v>
      </c>
      <c r="L28" s="131">
        <f t="shared" si="4"/>
        <v>9</v>
      </c>
      <c r="M28" s="131">
        <f t="shared" si="4"/>
        <v>13.263157894736842</v>
      </c>
      <c r="N28" s="131">
        <f t="shared" si="4"/>
        <v>7.3076923076923075</v>
      </c>
      <c r="O28" s="131">
        <f t="shared" si="4"/>
        <v>5.2857142857142856</v>
      </c>
      <c r="P28" s="131">
        <f t="shared" si="4"/>
        <v>6.6</v>
      </c>
      <c r="Q28" s="131">
        <f t="shared" si="4"/>
        <v>7.4666666666666668</v>
      </c>
      <c r="R28" s="131">
        <f t="shared" si="4"/>
        <v>5</v>
      </c>
      <c r="S28" s="131">
        <f t="shared" si="4"/>
        <v>6.1111111111111107</v>
      </c>
      <c r="T28" s="131">
        <f t="shared" si="4"/>
        <v>5.5</v>
      </c>
      <c r="U28" s="131">
        <f t="shared" si="4"/>
        <v>9.8333333333333339</v>
      </c>
      <c r="V28" s="131">
        <f t="shared" si="4"/>
        <v>5.6923076923076925</v>
      </c>
      <c r="W28" s="131">
        <f t="shared" si="4"/>
        <v>5.5714285714285712</v>
      </c>
      <c r="X28" s="131">
        <f t="shared" si="4"/>
        <v>5</v>
      </c>
      <c r="Y28" s="131">
        <f t="shared" si="4"/>
        <v>12.789473684210526</v>
      </c>
      <c r="Z28" s="131">
        <f t="shared" si="4"/>
        <v>5.333333333333333</v>
      </c>
      <c r="AA28" s="131">
        <f t="shared" si="4"/>
        <v>4.375</v>
      </c>
      <c r="AB28" s="131" t="str">
        <f t="shared" si="4"/>
        <v/>
      </c>
      <c r="AC28" s="131">
        <f t="shared" si="4"/>
        <v>11.8</v>
      </c>
      <c r="AD28" s="131">
        <f t="shared" si="4"/>
        <v>5.8181818181818183</v>
      </c>
      <c r="AE28" s="131">
        <f t="shared" si="4"/>
        <v>4</v>
      </c>
      <c r="AF28" s="131" t="str">
        <f t="shared" si="4"/>
        <v/>
      </c>
      <c r="AG28" s="131">
        <f t="shared" si="4"/>
        <v>11.15</v>
      </c>
      <c r="AH28" s="131">
        <f t="shared" si="4"/>
        <v>5.8571428571428568</v>
      </c>
      <c r="AI28" s="131">
        <f t="shared" si="4"/>
        <v>5</v>
      </c>
      <c r="AJ28" s="131" t="str">
        <f>IF(AJ27=0,"",AVERAGE(AJ6:AJ25))</f>
        <v/>
      </c>
      <c r="AK28" s="131" t="str">
        <f t="shared" si="4"/>
        <v/>
      </c>
    </row>
    <row r="29" spans="1:57" x14ac:dyDescent="0.2"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57" x14ac:dyDescent="0.2"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</row>
    <row r="31" spans="1:57" x14ac:dyDescent="0.2">
      <c r="B31" s="24" t="s">
        <v>92</v>
      </c>
    </row>
    <row r="32" spans="1:57" x14ac:dyDescent="0.2">
      <c r="B32" s="98"/>
      <c r="C32" s="133"/>
      <c r="D32" s="134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</row>
    <row r="33" spans="2:57" x14ac:dyDescent="0.2">
      <c r="B33" s="98" t="s">
        <v>107</v>
      </c>
      <c r="C33" s="135"/>
      <c r="D33" s="121"/>
      <c r="E33" s="127">
        <v>98</v>
      </c>
      <c r="F33" s="30">
        <f>G33+E33</f>
        <v>131</v>
      </c>
      <c r="G33" s="112">
        <f>I33+J33+M33+N33+Q33+S33+U33+W33</f>
        <v>33</v>
      </c>
      <c r="H33" s="122">
        <v>15</v>
      </c>
      <c r="I33" s="123"/>
      <c r="J33" s="122"/>
      <c r="K33" s="123">
        <v>12</v>
      </c>
      <c r="L33" s="124"/>
      <c r="M33" s="125">
        <v>10</v>
      </c>
      <c r="N33" s="126">
        <v>9</v>
      </c>
      <c r="O33" s="125"/>
      <c r="P33" s="126">
        <v>13</v>
      </c>
      <c r="Q33" s="30"/>
      <c r="R33" s="126">
        <v>5</v>
      </c>
      <c r="S33" s="125"/>
      <c r="T33" s="126"/>
      <c r="U33" s="125">
        <v>8</v>
      </c>
      <c r="V33" s="126"/>
      <c r="W33" s="125">
        <v>6</v>
      </c>
      <c r="X33" s="126">
        <v>4</v>
      </c>
      <c r="Y33" s="125"/>
      <c r="Z33" s="126"/>
      <c r="AA33" s="125">
        <v>11</v>
      </c>
      <c r="AB33" s="126">
        <v>2</v>
      </c>
      <c r="AC33" s="125"/>
      <c r="AD33" s="126"/>
      <c r="AE33" s="30">
        <v>3</v>
      </c>
      <c r="AF33" s="126"/>
      <c r="AG33" s="125">
        <v>7</v>
      </c>
      <c r="AH33" s="124">
        <v>14</v>
      </c>
      <c r="AI33" s="125"/>
      <c r="AJ33" s="126"/>
      <c r="AK33" s="125"/>
      <c r="AL33" s="24">
        <f>SUM(H33:AK33)</f>
        <v>119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</row>
    <row r="34" spans="2:57" x14ac:dyDescent="0.2">
      <c r="B34" s="98" t="s">
        <v>108</v>
      </c>
      <c r="C34" s="135"/>
      <c r="D34" s="111"/>
      <c r="E34" s="127">
        <v>144</v>
      </c>
      <c r="F34" s="30">
        <f>G34+E34</f>
        <v>203</v>
      </c>
      <c r="G34" s="112">
        <f>I34+J34+M34+N34+Q34+S34+U34+W34</f>
        <v>59</v>
      </c>
      <c r="H34" s="122"/>
      <c r="I34" s="123">
        <v>15</v>
      </c>
      <c r="J34" s="122"/>
      <c r="K34" s="123">
        <v>9</v>
      </c>
      <c r="L34" s="124"/>
      <c r="M34" s="125">
        <v>14</v>
      </c>
      <c r="N34" s="126">
        <v>3</v>
      </c>
      <c r="O34" s="125"/>
      <c r="P34" s="126"/>
      <c r="Q34" s="30">
        <v>8</v>
      </c>
      <c r="R34" s="126"/>
      <c r="S34" s="125">
        <v>7</v>
      </c>
      <c r="T34" s="126"/>
      <c r="U34" s="125">
        <v>12</v>
      </c>
      <c r="V34" s="126">
        <v>5</v>
      </c>
      <c r="W34" s="125"/>
      <c r="X34" s="126"/>
      <c r="Y34" s="125">
        <v>13</v>
      </c>
      <c r="Z34" s="126">
        <v>4</v>
      </c>
      <c r="AA34" s="125"/>
      <c r="AB34" s="126"/>
      <c r="AC34" s="125">
        <v>11</v>
      </c>
      <c r="AD34" s="126"/>
      <c r="AE34" s="30">
        <v>2</v>
      </c>
      <c r="AF34" s="126"/>
      <c r="AG34" s="125">
        <v>10</v>
      </c>
      <c r="AH34" s="124">
        <v>6</v>
      </c>
      <c r="AI34" s="125"/>
      <c r="AJ34" s="126"/>
      <c r="AK34" s="125"/>
      <c r="AL34" s="24">
        <f>SUM(H34:AK34)</f>
        <v>119</v>
      </c>
    </row>
    <row r="35" spans="2:57" x14ac:dyDescent="0.2">
      <c r="B35" s="98"/>
      <c r="C35" s="133"/>
      <c r="D35" s="134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</row>
    <row r="36" spans="2:57" x14ac:dyDescent="0.2">
      <c r="B36" s="98"/>
      <c r="C36" s="133"/>
      <c r="D36" s="134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zoomScale="75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G14" sqref="G14"/>
    </sheetView>
  </sheetViews>
  <sheetFormatPr defaultRowHeight="12.75" outlineLevelCol="1" x14ac:dyDescent="0.2"/>
  <cols>
    <col min="1" max="1" width="3.85546875" style="24" hidden="1" customWidth="1" outlineLevel="1"/>
    <col min="2" max="2" width="10.140625" style="24" customWidth="1" collapsed="1"/>
    <col min="3" max="3" width="3.42578125" style="174" customWidth="1"/>
    <col min="4" max="4" width="4.5703125" style="175" customWidth="1"/>
    <col min="5" max="6" width="6.7109375" style="24" bestFit="1" customWidth="1"/>
    <col min="7" max="7" width="9.140625" style="24"/>
    <col min="8" max="8" width="5.7109375" style="24" bestFit="1" customWidth="1"/>
    <col min="9" max="9" width="6" style="24" bestFit="1" customWidth="1"/>
    <col min="10" max="10" width="5.140625" style="24" bestFit="1" customWidth="1"/>
    <col min="11" max="12" width="6" style="24" bestFit="1" customWidth="1"/>
    <col min="13" max="13" width="5.7109375" style="24" bestFit="1" customWidth="1"/>
    <col min="14" max="14" width="4.28515625" style="24" bestFit="1" customWidth="1"/>
    <col min="15" max="15" width="5.7109375" style="24" bestFit="1" customWidth="1"/>
    <col min="16" max="16" width="4.7109375" style="24" bestFit="1" customWidth="1"/>
    <col min="17" max="17" width="5.7109375" style="24" bestFit="1" customWidth="1"/>
    <col min="18" max="18" width="5.85546875" style="24" customWidth="1"/>
    <col min="19" max="19" width="4.42578125" style="24" bestFit="1" customWidth="1"/>
    <col min="20" max="20" width="5.140625" style="24" bestFit="1" customWidth="1"/>
    <col min="21" max="21" width="5.7109375" style="24" bestFit="1" customWidth="1"/>
    <col min="22" max="22" width="4.7109375" style="24" bestFit="1" customWidth="1"/>
    <col min="23" max="23" width="5.140625" style="24" bestFit="1" customWidth="1"/>
    <col min="24" max="24" width="4.28515625" style="24" bestFit="1" customWidth="1"/>
    <col min="25" max="25" width="6" style="24" bestFit="1" customWidth="1"/>
    <col min="26" max="27" width="5.140625" style="24" bestFit="1" customWidth="1"/>
    <col min="28" max="28" width="4.28515625" style="24" bestFit="1" customWidth="1"/>
    <col min="29" max="29" width="5.7109375" style="24" bestFit="1" customWidth="1"/>
    <col min="30" max="30" width="4.5703125" style="24" bestFit="1" customWidth="1"/>
    <col min="31" max="31" width="4.85546875" style="24" bestFit="1" customWidth="1"/>
    <col min="32" max="32" width="5" style="24" bestFit="1" customWidth="1"/>
    <col min="33" max="33" width="5.7109375" style="24" bestFit="1" customWidth="1"/>
    <col min="34" max="34" width="4.7109375" style="24" bestFit="1" customWidth="1"/>
    <col min="35" max="35" width="5.140625" style="24" bestFit="1" customWidth="1"/>
    <col min="36" max="36" width="5.7109375" style="24" bestFit="1" customWidth="1"/>
    <col min="37" max="37" width="5.42578125" style="24" bestFit="1" customWidth="1"/>
    <col min="38" max="38" width="3.7109375" style="24" hidden="1" customWidth="1" outlineLevel="1"/>
    <col min="39" max="39" width="5.7109375" style="98" customWidth="1" collapsed="1"/>
    <col min="40" max="40" width="4.5703125" style="98" customWidth="1"/>
    <col min="41" max="41" width="4" style="98" bestFit="1" customWidth="1"/>
    <col min="42" max="16384" width="9.140625" style="24"/>
  </cols>
  <sheetData>
    <row r="1" spans="1:42" ht="13.5" thickBot="1" x14ac:dyDescent="0.25">
      <c r="G1" s="96"/>
      <c r="H1" s="97" t="s">
        <v>38</v>
      </c>
      <c r="I1" s="28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42" ht="13.5" thickBot="1" x14ac:dyDescent="0.25">
      <c r="G2" s="91"/>
      <c r="H2" s="97" t="s">
        <v>38</v>
      </c>
      <c r="I2" s="28" t="s">
        <v>40</v>
      </c>
      <c r="J2" s="28"/>
      <c r="K2" s="28"/>
      <c r="L2" s="28"/>
      <c r="M2" s="97" t="s">
        <v>38</v>
      </c>
      <c r="N2" s="28" t="s">
        <v>42</v>
      </c>
      <c r="O2" s="28"/>
      <c r="P2" s="28"/>
      <c r="Q2" s="28"/>
      <c r="R2" s="28" t="s">
        <v>15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42" ht="13.5" thickBot="1" x14ac:dyDescent="0.25">
      <c r="G3" s="92"/>
      <c r="H3" s="97" t="s">
        <v>38</v>
      </c>
      <c r="I3" s="28" t="s">
        <v>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42" ht="13.5" thickBot="1" x14ac:dyDescent="0.25">
      <c r="H4" s="9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42" s="28" customFormat="1" ht="129.75" thickBot="1" x14ac:dyDescent="0.25">
      <c r="C5" s="176" t="s">
        <v>128</v>
      </c>
      <c r="D5" s="177" t="s">
        <v>33</v>
      </c>
      <c r="E5" s="101" t="s">
        <v>35</v>
      </c>
      <c r="F5" s="101" t="s">
        <v>36</v>
      </c>
      <c r="G5" s="102" t="s">
        <v>37</v>
      </c>
      <c r="H5" s="31" t="s">
        <v>11</v>
      </c>
      <c r="I5" s="32" t="s">
        <v>65</v>
      </c>
      <c r="J5" s="45" t="s">
        <v>46</v>
      </c>
      <c r="K5" s="34" t="s">
        <v>66</v>
      </c>
      <c r="L5" s="33" t="s">
        <v>13</v>
      </c>
      <c r="M5" s="34" t="s">
        <v>60</v>
      </c>
      <c r="N5" s="33" t="s">
        <v>61</v>
      </c>
      <c r="O5" s="34" t="s">
        <v>2</v>
      </c>
      <c r="P5" s="33" t="s">
        <v>1</v>
      </c>
      <c r="Q5" s="34" t="s">
        <v>67</v>
      </c>
      <c r="R5" s="31" t="s">
        <v>68</v>
      </c>
      <c r="S5" s="32" t="s">
        <v>55</v>
      </c>
      <c r="T5" s="31" t="s">
        <v>7</v>
      </c>
      <c r="U5" s="32" t="s">
        <v>69</v>
      </c>
      <c r="V5" s="31" t="s">
        <v>70</v>
      </c>
      <c r="W5" s="32" t="s">
        <v>45</v>
      </c>
      <c r="X5" s="31" t="s">
        <v>52</v>
      </c>
      <c r="Y5" s="32" t="s">
        <v>53</v>
      </c>
      <c r="Z5" s="31" t="s">
        <v>3</v>
      </c>
      <c r="AA5" s="32" t="s">
        <v>44</v>
      </c>
      <c r="AB5" s="31" t="s">
        <v>10</v>
      </c>
      <c r="AC5" s="32" t="s">
        <v>8</v>
      </c>
      <c r="AD5" s="31" t="s">
        <v>56</v>
      </c>
      <c r="AE5" s="32" t="s">
        <v>9</v>
      </c>
      <c r="AF5" s="33" t="s">
        <v>58</v>
      </c>
      <c r="AG5" s="34" t="s">
        <v>59</v>
      </c>
      <c r="AH5" s="33" t="s">
        <v>71</v>
      </c>
      <c r="AI5" s="34" t="s">
        <v>48</v>
      </c>
      <c r="AJ5" s="108"/>
      <c r="AK5" s="109"/>
      <c r="AM5" s="140"/>
      <c r="AN5" s="141"/>
      <c r="AO5" s="98"/>
    </row>
    <row r="6" spans="1:42" ht="12.75" customHeight="1" thickBot="1" x14ac:dyDescent="0.25">
      <c r="A6" s="24">
        <v>2</v>
      </c>
      <c r="B6" s="28" t="s">
        <v>100</v>
      </c>
      <c r="C6" s="178">
        <v>12</v>
      </c>
      <c r="D6" s="178" t="s">
        <v>129</v>
      </c>
      <c r="E6" s="110">
        <v>225</v>
      </c>
      <c r="F6" s="30">
        <f t="shared" ref="F6:F25" si="0">G6+E6</f>
        <v>322</v>
      </c>
      <c r="G6" s="161">
        <f t="shared" ref="G6:G25" si="1">V6+U6+Q6+O6+M6+J6+H6+R6+Y6+Z6+AC6+AE6+AG6+AH6</f>
        <v>97</v>
      </c>
      <c r="H6" s="119">
        <v>15</v>
      </c>
      <c r="I6" s="145"/>
      <c r="J6" s="148">
        <v>8</v>
      </c>
      <c r="K6" s="151"/>
      <c r="L6" s="153"/>
      <c r="M6" s="159">
        <v>12</v>
      </c>
      <c r="N6" s="153"/>
      <c r="O6" s="159">
        <v>14</v>
      </c>
      <c r="P6" s="153"/>
      <c r="Q6" s="154">
        <v>13</v>
      </c>
      <c r="R6" s="117"/>
      <c r="S6" s="116">
        <v>5</v>
      </c>
      <c r="T6" s="117"/>
      <c r="U6" s="116">
        <v>3</v>
      </c>
      <c r="V6" s="117">
        <v>10</v>
      </c>
      <c r="W6" s="116"/>
      <c r="X6" s="117"/>
      <c r="Y6" s="116">
        <v>11</v>
      </c>
      <c r="Z6" s="117"/>
      <c r="AA6" s="116">
        <v>9</v>
      </c>
      <c r="AB6" s="117">
        <v>2</v>
      </c>
      <c r="AC6" s="116"/>
      <c r="AD6" s="117"/>
      <c r="AE6" s="116">
        <v>4</v>
      </c>
      <c r="AF6" s="117"/>
      <c r="AG6" s="116">
        <v>7</v>
      </c>
      <c r="AH6" s="117"/>
      <c r="AI6" s="116">
        <v>6</v>
      </c>
      <c r="AJ6" s="139"/>
      <c r="AK6" s="120"/>
      <c r="AL6" s="24">
        <f t="shared" ref="AL6:AL25" si="2">SUM(H6:AK6)</f>
        <v>119</v>
      </c>
    </row>
    <row r="7" spans="1:42" s="28" customFormat="1" ht="12.75" customHeight="1" thickBot="1" x14ac:dyDescent="0.25">
      <c r="A7" s="24">
        <v>3</v>
      </c>
      <c r="B7" s="24" t="s">
        <v>77</v>
      </c>
      <c r="C7" s="179">
        <v>1</v>
      </c>
      <c r="D7" s="179">
        <v>1</v>
      </c>
      <c r="E7" s="30">
        <v>251</v>
      </c>
      <c r="F7" s="30">
        <f t="shared" si="0"/>
        <v>348</v>
      </c>
      <c r="G7" s="162">
        <f>V7+U7+Q7+O7+M7+J7+H7+R7+Y7+Z7+AC7+AE7+AG7+AH7</f>
        <v>97</v>
      </c>
      <c r="H7" s="122">
        <v>15</v>
      </c>
      <c r="I7" s="112"/>
      <c r="J7" s="149">
        <v>13</v>
      </c>
      <c r="K7" s="147"/>
      <c r="L7" s="155"/>
      <c r="M7" s="28">
        <v>14</v>
      </c>
      <c r="N7" s="155"/>
      <c r="O7" s="28">
        <v>11</v>
      </c>
      <c r="P7" s="155"/>
      <c r="Q7" s="156">
        <v>12</v>
      </c>
      <c r="R7" s="126"/>
      <c r="S7" s="125">
        <v>4</v>
      </c>
      <c r="T7" s="126"/>
      <c r="U7" s="125">
        <v>5</v>
      </c>
      <c r="V7" s="126"/>
      <c r="W7" s="125">
        <v>2</v>
      </c>
      <c r="X7" s="126"/>
      <c r="Y7" s="125">
        <v>10</v>
      </c>
      <c r="Z7" s="126"/>
      <c r="AA7" s="125">
        <v>7</v>
      </c>
      <c r="AB7" s="126"/>
      <c r="AC7" s="125">
        <v>6</v>
      </c>
      <c r="AD7" s="126"/>
      <c r="AE7" s="125">
        <v>3</v>
      </c>
      <c r="AF7" s="126"/>
      <c r="AG7" s="125">
        <v>8</v>
      </c>
      <c r="AH7" s="126"/>
      <c r="AI7" s="125">
        <v>9</v>
      </c>
      <c r="AJ7" s="139"/>
      <c r="AK7" s="120"/>
      <c r="AL7" s="24">
        <f>SUM(H7:AK7)</f>
        <v>119</v>
      </c>
      <c r="AM7" s="98"/>
      <c r="AN7" s="98"/>
      <c r="AO7" s="98"/>
      <c r="AP7" s="24"/>
    </row>
    <row r="8" spans="1:42" ht="12.75" customHeight="1" thickBot="1" x14ac:dyDescent="0.25">
      <c r="B8" s="24" t="s">
        <v>97</v>
      </c>
      <c r="C8" s="179">
        <v>18</v>
      </c>
      <c r="D8" s="179">
        <v>15</v>
      </c>
      <c r="E8" s="30">
        <v>209</v>
      </c>
      <c r="F8" s="30">
        <f t="shared" si="0"/>
        <v>305</v>
      </c>
      <c r="G8" s="163">
        <f t="shared" si="1"/>
        <v>96</v>
      </c>
      <c r="H8" s="122">
        <v>15</v>
      </c>
      <c r="I8" s="112"/>
      <c r="J8" s="149">
        <v>6</v>
      </c>
      <c r="K8" s="147"/>
      <c r="L8" s="155"/>
      <c r="M8" s="28">
        <v>13</v>
      </c>
      <c r="N8" s="155"/>
      <c r="O8" s="28">
        <v>14</v>
      </c>
      <c r="P8" s="155"/>
      <c r="Q8" s="156">
        <v>12</v>
      </c>
      <c r="R8" s="126">
        <v>3</v>
      </c>
      <c r="S8" s="125"/>
      <c r="T8" s="126">
        <v>2</v>
      </c>
      <c r="U8" s="125"/>
      <c r="V8" s="126">
        <v>5</v>
      </c>
      <c r="W8" s="125"/>
      <c r="X8" s="126"/>
      <c r="Y8" s="125">
        <v>11</v>
      </c>
      <c r="Z8" s="126"/>
      <c r="AA8" s="125">
        <v>10</v>
      </c>
      <c r="AB8" s="126">
        <v>4</v>
      </c>
      <c r="AC8" s="125"/>
      <c r="AD8" s="126"/>
      <c r="AE8" s="125">
        <v>8</v>
      </c>
      <c r="AF8" s="126"/>
      <c r="AG8" s="125">
        <v>9</v>
      </c>
      <c r="AH8" s="126"/>
      <c r="AI8" s="125">
        <v>7</v>
      </c>
      <c r="AJ8" s="139"/>
      <c r="AK8" s="120"/>
      <c r="AL8" s="24">
        <f t="shared" si="2"/>
        <v>119</v>
      </c>
    </row>
    <row r="9" spans="1:42" ht="12.75" customHeight="1" thickBot="1" x14ac:dyDescent="0.25">
      <c r="B9" s="24" t="s">
        <v>89</v>
      </c>
      <c r="C9" s="179">
        <v>13</v>
      </c>
      <c r="D9" s="179">
        <v>7</v>
      </c>
      <c r="E9" s="30">
        <v>224</v>
      </c>
      <c r="F9" s="30">
        <f t="shared" si="0"/>
        <v>317</v>
      </c>
      <c r="G9" s="138">
        <f t="shared" si="1"/>
        <v>93</v>
      </c>
      <c r="H9" s="122">
        <v>12</v>
      </c>
      <c r="I9" s="112"/>
      <c r="J9" s="149">
        <v>3</v>
      </c>
      <c r="K9" s="147"/>
      <c r="L9" s="155"/>
      <c r="M9" s="28">
        <v>13</v>
      </c>
      <c r="N9" s="155"/>
      <c r="O9" s="28">
        <v>15</v>
      </c>
      <c r="P9" s="155"/>
      <c r="Q9" s="156">
        <v>14</v>
      </c>
      <c r="R9" s="126">
        <v>8</v>
      </c>
      <c r="S9" s="125"/>
      <c r="T9" s="126">
        <v>7</v>
      </c>
      <c r="U9" s="125"/>
      <c r="V9" s="126">
        <v>11</v>
      </c>
      <c r="W9" s="125"/>
      <c r="X9" s="126"/>
      <c r="Y9" s="125">
        <v>10</v>
      </c>
      <c r="Z9" s="126"/>
      <c r="AA9" s="125">
        <v>4</v>
      </c>
      <c r="AB9" s="126">
        <v>6</v>
      </c>
      <c r="AC9" s="125"/>
      <c r="AD9" s="126"/>
      <c r="AE9" s="125">
        <v>2</v>
      </c>
      <c r="AF9" s="126">
        <v>9</v>
      </c>
      <c r="AG9" s="125"/>
      <c r="AH9" s="126">
        <v>5</v>
      </c>
      <c r="AI9" s="125"/>
      <c r="AJ9" s="139"/>
      <c r="AK9" s="120"/>
      <c r="AL9" s="24">
        <f t="shared" si="2"/>
        <v>119</v>
      </c>
    </row>
    <row r="10" spans="1:42" ht="12.75" customHeight="1" thickBot="1" x14ac:dyDescent="0.25">
      <c r="B10" s="24" t="s">
        <v>84</v>
      </c>
      <c r="C10" s="179">
        <v>6</v>
      </c>
      <c r="D10" s="179">
        <v>3</v>
      </c>
      <c r="E10" s="127">
        <v>233</v>
      </c>
      <c r="F10" s="30">
        <f t="shared" si="0"/>
        <v>325</v>
      </c>
      <c r="G10" s="138">
        <f t="shared" si="1"/>
        <v>92</v>
      </c>
      <c r="H10" s="122">
        <v>15</v>
      </c>
      <c r="I10" s="112"/>
      <c r="J10" s="149">
        <v>10</v>
      </c>
      <c r="K10" s="147"/>
      <c r="L10" s="155"/>
      <c r="M10" s="28">
        <v>12</v>
      </c>
      <c r="N10" s="155"/>
      <c r="O10" s="28">
        <v>14</v>
      </c>
      <c r="P10" s="155"/>
      <c r="Q10" s="156">
        <v>9</v>
      </c>
      <c r="R10" s="126"/>
      <c r="S10" s="125">
        <v>4</v>
      </c>
      <c r="T10" s="126">
        <v>5</v>
      </c>
      <c r="U10" s="125"/>
      <c r="V10" s="126">
        <v>8</v>
      </c>
      <c r="W10" s="125"/>
      <c r="X10" s="126"/>
      <c r="Y10" s="125">
        <v>13</v>
      </c>
      <c r="Z10" s="126"/>
      <c r="AA10" s="125">
        <v>11</v>
      </c>
      <c r="AB10" s="126"/>
      <c r="AC10" s="125">
        <v>3</v>
      </c>
      <c r="AD10" s="126"/>
      <c r="AE10" s="125">
        <v>2</v>
      </c>
      <c r="AF10" s="126"/>
      <c r="AG10" s="125">
        <v>6</v>
      </c>
      <c r="AH10" s="126"/>
      <c r="AI10" s="125">
        <v>7</v>
      </c>
      <c r="AJ10" s="139"/>
      <c r="AK10" s="120"/>
      <c r="AL10" s="24">
        <f t="shared" si="2"/>
        <v>119</v>
      </c>
    </row>
    <row r="11" spans="1:42" ht="12.75" customHeight="1" thickBot="1" x14ac:dyDescent="0.25">
      <c r="B11" s="24" t="s">
        <v>94</v>
      </c>
      <c r="C11" s="179" t="s">
        <v>125</v>
      </c>
      <c r="D11" s="179" t="s">
        <v>129</v>
      </c>
      <c r="E11" s="127">
        <v>231</v>
      </c>
      <c r="F11" s="30">
        <f t="shared" si="0"/>
        <v>322</v>
      </c>
      <c r="G11" s="138">
        <f t="shared" si="1"/>
        <v>91</v>
      </c>
      <c r="H11" s="122">
        <v>15</v>
      </c>
      <c r="I11" s="112"/>
      <c r="J11" s="149">
        <v>8</v>
      </c>
      <c r="K11" s="147"/>
      <c r="L11" s="155"/>
      <c r="M11" s="28">
        <v>10</v>
      </c>
      <c r="N11" s="155"/>
      <c r="O11" s="28">
        <v>6</v>
      </c>
      <c r="P11" s="155"/>
      <c r="Q11" s="156">
        <v>7</v>
      </c>
      <c r="R11" s="126"/>
      <c r="S11" s="125">
        <v>3</v>
      </c>
      <c r="T11" s="126"/>
      <c r="U11" s="125">
        <v>4</v>
      </c>
      <c r="V11" s="126">
        <v>13</v>
      </c>
      <c r="W11" s="125"/>
      <c r="X11" s="126"/>
      <c r="Y11" s="125">
        <v>14</v>
      </c>
      <c r="Z11" s="126"/>
      <c r="AA11" s="125">
        <v>5</v>
      </c>
      <c r="AB11" s="126"/>
      <c r="AC11" s="125">
        <v>12</v>
      </c>
      <c r="AD11" s="126"/>
      <c r="AE11" s="125">
        <v>2</v>
      </c>
      <c r="AF11" s="126">
        <v>9</v>
      </c>
      <c r="AG11" s="125"/>
      <c r="AH11" s="126"/>
      <c r="AI11" s="125">
        <v>11</v>
      </c>
      <c r="AJ11" s="139"/>
      <c r="AK11" s="120"/>
      <c r="AL11" s="24">
        <f t="shared" si="2"/>
        <v>119</v>
      </c>
    </row>
    <row r="12" spans="1:42" ht="12.75" customHeight="1" thickBot="1" x14ac:dyDescent="0.25">
      <c r="B12" s="24" t="s">
        <v>96</v>
      </c>
      <c r="C12" s="178">
        <v>19</v>
      </c>
      <c r="D12" s="178" t="s">
        <v>146</v>
      </c>
      <c r="E12" s="127">
        <v>208</v>
      </c>
      <c r="F12" s="30">
        <f t="shared" si="0"/>
        <v>297</v>
      </c>
      <c r="G12" s="138">
        <f t="shared" si="1"/>
        <v>89</v>
      </c>
      <c r="H12" s="122">
        <v>15</v>
      </c>
      <c r="I12" s="112"/>
      <c r="J12" s="149">
        <v>9</v>
      </c>
      <c r="K12" s="147"/>
      <c r="L12" s="155"/>
      <c r="M12" s="28">
        <v>14</v>
      </c>
      <c r="N12" s="155"/>
      <c r="O12" s="28">
        <v>13</v>
      </c>
      <c r="P12" s="155"/>
      <c r="Q12" s="156">
        <v>12</v>
      </c>
      <c r="R12" s="126"/>
      <c r="S12" s="125">
        <v>11</v>
      </c>
      <c r="T12" s="126">
        <v>3</v>
      </c>
      <c r="U12" s="125"/>
      <c r="V12" s="126">
        <v>5</v>
      </c>
      <c r="W12" s="125"/>
      <c r="X12" s="126"/>
      <c r="Y12" s="125">
        <v>7</v>
      </c>
      <c r="Z12" s="126"/>
      <c r="AA12" s="125">
        <v>6</v>
      </c>
      <c r="AB12" s="126"/>
      <c r="AC12" s="125">
        <v>2</v>
      </c>
      <c r="AD12" s="126"/>
      <c r="AE12" s="125">
        <v>4</v>
      </c>
      <c r="AF12" s="126"/>
      <c r="AG12" s="125">
        <v>8</v>
      </c>
      <c r="AH12" s="126"/>
      <c r="AI12" s="125">
        <v>10</v>
      </c>
      <c r="AJ12" s="139"/>
      <c r="AK12" s="120"/>
      <c r="AL12" s="24">
        <f t="shared" si="2"/>
        <v>119</v>
      </c>
    </row>
    <row r="13" spans="1:42" ht="12.75" customHeight="1" thickBot="1" x14ac:dyDescent="0.25">
      <c r="B13" s="24" t="s">
        <v>111</v>
      </c>
      <c r="C13" s="178">
        <v>11</v>
      </c>
      <c r="D13" s="178">
        <v>10</v>
      </c>
      <c r="E13" s="127">
        <v>226</v>
      </c>
      <c r="F13" s="30">
        <f t="shared" si="0"/>
        <v>312</v>
      </c>
      <c r="G13" s="138">
        <f t="shared" si="1"/>
        <v>86</v>
      </c>
      <c r="H13" s="122">
        <v>15</v>
      </c>
      <c r="I13" s="112"/>
      <c r="J13" s="149">
        <v>9</v>
      </c>
      <c r="K13" s="147"/>
      <c r="L13" s="155"/>
      <c r="M13" s="28">
        <v>13</v>
      </c>
      <c r="N13" s="155"/>
      <c r="O13" s="28">
        <v>14</v>
      </c>
      <c r="P13" s="155"/>
      <c r="Q13" s="156">
        <v>7</v>
      </c>
      <c r="R13" s="126"/>
      <c r="S13" s="125">
        <v>10</v>
      </c>
      <c r="T13" s="126"/>
      <c r="U13" s="125">
        <v>4</v>
      </c>
      <c r="V13" s="126">
        <v>8</v>
      </c>
      <c r="W13" s="125"/>
      <c r="X13" s="126"/>
      <c r="Y13" s="125">
        <v>11</v>
      </c>
      <c r="Z13" s="126"/>
      <c r="AA13" s="125">
        <v>6</v>
      </c>
      <c r="AB13" s="126">
        <v>12</v>
      </c>
      <c r="AC13" s="125"/>
      <c r="AD13" s="126"/>
      <c r="AE13" s="125">
        <v>5</v>
      </c>
      <c r="AF13" s="126">
        <v>2</v>
      </c>
      <c r="AG13" s="125"/>
      <c r="AH13" s="126"/>
      <c r="AI13" s="125">
        <v>3</v>
      </c>
      <c r="AJ13" s="139"/>
      <c r="AK13" s="120"/>
      <c r="AL13" s="24">
        <f t="shared" si="2"/>
        <v>119</v>
      </c>
    </row>
    <row r="14" spans="1:42" ht="12.75" customHeight="1" thickBot="1" x14ac:dyDescent="0.25">
      <c r="A14" s="24">
        <v>1</v>
      </c>
      <c r="B14" s="24" t="s">
        <v>101</v>
      </c>
      <c r="C14" s="178">
        <v>17</v>
      </c>
      <c r="D14" s="178">
        <v>17</v>
      </c>
      <c r="E14" s="127">
        <v>213</v>
      </c>
      <c r="F14" s="30">
        <f t="shared" si="0"/>
        <v>299</v>
      </c>
      <c r="G14" s="138">
        <f t="shared" si="1"/>
        <v>86</v>
      </c>
      <c r="H14" s="122">
        <v>15</v>
      </c>
      <c r="I14" s="112"/>
      <c r="J14" s="149">
        <v>8</v>
      </c>
      <c r="K14" s="147"/>
      <c r="L14" s="155"/>
      <c r="M14" s="28">
        <v>12</v>
      </c>
      <c r="N14" s="155"/>
      <c r="O14" s="28">
        <v>9</v>
      </c>
      <c r="P14" s="155">
        <v>4</v>
      </c>
      <c r="Q14" s="156"/>
      <c r="R14" s="126">
        <v>7</v>
      </c>
      <c r="S14" s="125"/>
      <c r="T14" s="126"/>
      <c r="U14" s="125">
        <v>3</v>
      </c>
      <c r="V14" s="126">
        <v>14</v>
      </c>
      <c r="W14" s="125"/>
      <c r="X14" s="126"/>
      <c r="Y14" s="125">
        <v>10</v>
      </c>
      <c r="Z14" s="126">
        <v>2</v>
      </c>
      <c r="AA14" s="125"/>
      <c r="AB14" s="126">
        <v>5</v>
      </c>
      <c r="AC14" s="125"/>
      <c r="AD14" s="126">
        <v>11</v>
      </c>
      <c r="AE14" s="125"/>
      <c r="AF14" s="126"/>
      <c r="AG14" s="125">
        <v>6</v>
      </c>
      <c r="AH14" s="126"/>
      <c r="AI14" s="125">
        <v>13</v>
      </c>
      <c r="AJ14" s="139"/>
      <c r="AK14" s="120"/>
      <c r="AL14" s="24">
        <f t="shared" si="2"/>
        <v>119</v>
      </c>
    </row>
    <row r="15" spans="1:42" ht="12.75" customHeight="1" thickBot="1" x14ac:dyDescent="0.25">
      <c r="B15" s="24" t="s">
        <v>88</v>
      </c>
      <c r="C15" s="179">
        <v>14</v>
      </c>
      <c r="D15" s="179" t="s">
        <v>131</v>
      </c>
      <c r="E15" s="127">
        <v>221</v>
      </c>
      <c r="F15" s="30">
        <f t="shared" si="0"/>
        <v>307</v>
      </c>
      <c r="G15" s="138">
        <f t="shared" si="1"/>
        <v>86</v>
      </c>
      <c r="H15" s="122">
        <v>15</v>
      </c>
      <c r="I15" s="112"/>
      <c r="J15" s="149">
        <v>13</v>
      </c>
      <c r="K15" s="147"/>
      <c r="L15" s="155"/>
      <c r="M15" s="28">
        <v>9</v>
      </c>
      <c r="N15" s="155"/>
      <c r="O15" s="28">
        <v>14</v>
      </c>
      <c r="P15" s="155"/>
      <c r="Q15" s="156">
        <v>12</v>
      </c>
      <c r="R15" s="126"/>
      <c r="S15" s="125">
        <v>6</v>
      </c>
      <c r="T15" s="126"/>
      <c r="U15" s="125">
        <v>4</v>
      </c>
      <c r="V15" s="126">
        <v>3</v>
      </c>
      <c r="W15" s="125"/>
      <c r="X15" s="126"/>
      <c r="Y15" s="125">
        <v>11</v>
      </c>
      <c r="Z15" s="126"/>
      <c r="AA15" s="125">
        <v>7</v>
      </c>
      <c r="AB15" s="126">
        <v>2</v>
      </c>
      <c r="AC15" s="125"/>
      <c r="AD15" s="126"/>
      <c r="AE15" s="125">
        <v>5</v>
      </c>
      <c r="AF15" s="126">
        <v>10</v>
      </c>
      <c r="AG15" s="125"/>
      <c r="AH15" s="126"/>
      <c r="AI15" s="125">
        <v>8</v>
      </c>
      <c r="AJ15" s="139"/>
      <c r="AK15" s="120"/>
      <c r="AL15" s="24">
        <f t="shared" si="2"/>
        <v>119</v>
      </c>
    </row>
    <row r="16" spans="1:42" ht="12.75" customHeight="1" thickBot="1" x14ac:dyDescent="0.25">
      <c r="B16" s="24" t="s">
        <v>99</v>
      </c>
      <c r="C16" s="178">
        <v>16</v>
      </c>
      <c r="D16" s="178">
        <v>16</v>
      </c>
      <c r="E16" s="127">
        <v>217</v>
      </c>
      <c r="F16" s="30">
        <f t="shared" si="0"/>
        <v>303</v>
      </c>
      <c r="G16" s="138">
        <f t="shared" si="1"/>
        <v>86</v>
      </c>
      <c r="H16" s="122">
        <v>14</v>
      </c>
      <c r="I16" s="112"/>
      <c r="J16" s="149">
        <v>3</v>
      </c>
      <c r="K16" s="147"/>
      <c r="L16" s="155"/>
      <c r="M16" s="28">
        <v>9</v>
      </c>
      <c r="N16" s="155"/>
      <c r="O16" s="28">
        <v>15</v>
      </c>
      <c r="P16" s="155"/>
      <c r="Q16" s="156">
        <v>11</v>
      </c>
      <c r="R16" s="126">
        <v>2</v>
      </c>
      <c r="S16" s="125"/>
      <c r="T16" s="126"/>
      <c r="U16" s="125">
        <v>4</v>
      </c>
      <c r="V16" s="126">
        <v>8</v>
      </c>
      <c r="W16" s="125"/>
      <c r="X16" s="126"/>
      <c r="Y16" s="125">
        <v>13</v>
      </c>
      <c r="Z16" s="126"/>
      <c r="AA16" s="125">
        <v>12</v>
      </c>
      <c r="AB16" s="126"/>
      <c r="AC16" s="125">
        <v>7</v>
      </c>
      <c r="AD16" s="126">
        <v>6</v>
      </c>
      <c r="AE16" s="125"/>
      <c r="AF16" s="126">
        <v>5</v>
      </c>
      <c r="AG16" s="125"/>
      <c r="AH16" s="126"/>
      <c r="AI16" s="125">
        <v>10</v>
      </c>
      <c r="AJ16" s="139"/>
      <c r="AK16" s="120"/>
      <c r="AL16" s="24">
        <f t="shared" si="2"/>
        <v>119</v>
      </c>
    </row>
    <row r="17" spans="1:57" ht="12.75" customHeight="1" thickBot="1" x14ac:dyDescent="0.25">
      <c r="A17" s="24" t="s">
        <v>95</v>
      </c>
      <c r="B17" s="24" t="s">
        <v>112</v>
      </c>
      <c r="C17" s="178">
        <v>20</v>
      </c>
      <c r="D17" s="178" t="s">
        <v>146</v>
      </c>
      <c r="E17" s="127">
        <v>204</v>
      </c>
      <c r="F17" s="30">
        <f t="shared" si="0"/>
        <v>287</v>
      </c>
      <c r="G17" s="138">
        <f t="shared" si="1"/>
        <v>83</v>
      </c>
      <c r="H17" s="122">
        <v>15</v>
      </c>
      <c r="I17" s="112"/>
      <c r="J17" s="149">
        <v>9</v>
      </c>
      <c r="K17" s="147"/>
      <c r="L17" s="155"/>
      <c r="M17" s="28">
        <v>13</v>
      </c>
      <c r="N17" s="155"/>
      <c r="O17" s="28">
        <v>11</v>
      </c>
      <c r="P17" s="155"/>
      <c r="Q17" s="156">
        <v>10</v>
      </c>
      <c r="R17" s="126"/>
      <c r="S17" s="125">
        <v>2</v>
      </c>
      <c r="T17" s="126"/>
      <c r="U17" s="125">
        <v>3</v>
      </c>
      <c r="V17" s="126">
        <v>8</v>
      </c>
      <c r="W17" s="125"/>
      <c r="X17" s="126"/>
      <c r="Y17" s="125">
        <v>14</v>
      </c>
      <c r="Z17" s="126"/>
      <c r="AA17" s="125">
        <v>6</v>
      </c>
      <c r="AB17" s="126">
        <v>5</v>
      </c>
      <c r="AC17" s="125"/>
      <c r="AD17" s="126">
        <v>4</v>
      </c>
      <c r="AE17" s="125"/>
      <c r="AF17" s="126">
        <v>7</v>
      </c>
      <c r="AG17" s="125"/>
      <c r="AH17" s="126"/>
      <c r="AI17" s="125">
        <v>12</v>
      </c>
      <c r="AJ17" s="139"/>
      <c r="AK17" s="120"/>
      <c r="AL17" s="24">
        <f t="shared" si="2"/>
        <v>119</v>
      </c>
    </row>
    <row r="18" spans="1:57" ht="12.75" customHeight="1" thickBot="1" x14ac:dyDescent="0.25">
      <c r="B18" s="24" t="s">
        <v>90</v>
      </c>
      <c r="C18" s="178">
        <v>2</v>
      </c>
      <c r="D18" s="178">
        <v>2</v>
      </c>
      <c r="E18" s="127">
        <v>243</v>
      </c>
      <c r="F18" s="30">
        <f t="shared" si="0"/>
        <v>326</v>
      </c>
      <c r="G18" s="138">
        <f t="shared" si="1"/>
        <v>83</v>
      </c>
      <c r="H18" s="122">
        <v>15</v>
      </c>
      <c r="I18" s="112"/>
      <c r="J18" s="149">
        <v>8</v>
      </c>
      <c r="K18" s="147"/>
      <c r="L18" s="155"/>
      <c r="M18" s="28">
        <v>14</v>
      </c>
      <c r="N18" s="155"/>
      <c r="O18" s="28">
        <v>11</v>
      </c>
      <c r="P18" s="155"/>
      <c r="Q18" s="156">
        <v>6</v>
      </c>
      <c r="R18" s="126"/>
      <c r="S18" s="125">
        <v>5</v>
      </c>
      <c r="T18" s="126">
        <v>2</v>
      </c>
      <c r="U18" s="125"/>
      <c r="V18" s="126">
        <v>9</v>
      </c>
      <c r="W18" s="125"/>
      <c r="X18" s="126"/>
      <c r="Y18" s="125">
        <v>13</v>
      </c>
      <c r="Z18" s="126"/>
      <c r="AA18" s="125">
        <v>12</v>
      </c>
      <c r="AB18" s="126"/>
      <c r="AC18" s="125">
        <v>7</v>
      </c>
      <c r="AD18" s="126">
        <v>4</v>
      </c>
      <c r="AE18" s="125"/>
      <c r="AF18" s="126">
        <v>3</v>
      </c>
      <c r="AG18" s="125"/>
      <c r="AH18" s="126"/>
      <c r="AI18" s="125">
        <v>10</v>
      </c>
      <c r="AJ18" s="139"/>
      <c r="AK18" s="120"/>
      <c r="AL18" s="24">
        <f t="shared" si="2"/>
        <v>119</v>
      </c>
      <c r="AP18" s="28"/>
    </row>
    <row r="19" spans="1:57" ht="12.75" customHeight="1" thickBot="1" x14ac:dyDescent="0.25">
      <c r="B19" s="24" t="s">
        <v>85</v>
      </c>
      <c r="C19" s="179">
        <v>5</v>
      </c>
      <c r="D19" s="179">
        <v>6</v>
      </c>
      <c r="E19" s="127">
        <v>235</v>
      </c>
      <c r="F19" s="30">
        <f t="shared" si="0"/>
        <v>318</v>
      </c>
      <c r="G19" s="138">
        <f t="shared" si="1"/>
        <v>83</v>
      </c>
      <c r="H19" s="122">
        <v>15</v>
      </c>
      <c r="I19" s="112"/>
      <c r="J19" s="149">
        <v>8</v>
      </c>
      <c r="K19" s="147"/>
      <c r="L19" s="155"/>
      <c r="M19" s="28">
        <v>12</v>
      </c>
      <c r="N19" s="155"/>
      <c r="O19" s="28">
        <v>13</v>
      </c>
      <c r="P19" s="155"/>
      <c r="Q19" s="156">
        <v>11</v>
      </c>
      <c r="R19" s="126">
        <v>3</v>
      </c>
      <c r="S19" s="125"/>
      <c r="T19" s="126">
        <v>6</v>
      </c>
      <c r="U19" s="125"/>
      <c r="V19" s="126">
        <v>14</v>
      </c>
      <c r="W19" s="125"/>
      <c r="X19" s="126"/>
      <c r="Y19" s="125">
        <v>7</v>
      </c>
      <c r="Z19" s="126"/>
      <c r="AA19" s="125">
        <v>4</v>
      </c>
      <c r="AB19" s="126">
        <v>10</v>
      </c>
      <c r="AC19" s="125"/>
      <c r="AD19" s="126">
        <v>2</v>
      </c>
      <c r="AE19" s="125"/>
      <c r="AF19" s="126">
        <v>5</v>
      </c>
      <c r="AG19" s="125"/>
      <c r="AH19" s="126"/>
      <c r="AI19" s="125">
        <v>9</v>
      </c>
      <c r="AJ19" s="139"/>
      <c r="AK19" s="120"/>
      <c r="AL19" s="24">
        <f t="shared" si="2"/>
        <v>119</v>
      </c>
    </row>
    <row r="20" spans="1:57" ht="12.75" customHeight="1" thickBot="1" x14ac:dyDescent="0.25">
      <c r="A20" s="24" t="s">
        <v>95</v>
      </c>
      <c r="B20" s="24" t="s">
        <v>93</v>
      </c>
      <c r="C20" s="179" t="s">
        <v>125</v>
      </c>
      <c r="D20" s="179">
        <v>9</v>
      </c>
      <c r="E20" s="127">
        <v>231</v>
      </c>
      <c r="F20" s="30">
        <f t="shared" si="0"/>
        <v>313</v>
      </c>
      <c r="G20" s="138">
        <f t="shared" si="1"/>
        <v>82</v>
      </c>
      <c r="H20" s="122">
        <v>15</v>
      </c>
      <c r="I20" s="112"/>
      <c r="J20" s="149">
        <v>4</v>
      </c>
      <c r="K20" s="147"/>
      <c r="L20" s="155"/>
      <c r="M20" s="28">
        <v>6</v>
      </c>
      <c r="N20" s="155"/>
      <c r="O20" s="28">
        <v>11</v>
      </c>
      <c r="P20" s="155">
        <v>9</v>
      </c>
      <c r="Q20" s="156"/>
      <c r="R20" s="126">
        <v>10</v>
      </c>
      <c r="S20" s="125"/>
      <c r="T20" s="126"/>
      <c r="U20" s="125">
        <v>7</v>
      </c>
      <c r="V20" s="126">
        <v>14</v>
      </c>
      <c r="W20" s="125"/>
      <c r="X20" s="126"/>
      <c r="Y20" s="125">
        <v>13</v>
      </c>
      <c r="Z20" s="126"/>
      <c r="AA20" s="125">
        <v>12</v>
      </c>
      <c r="AB20" s="126">
        <v>5</v>
      </c>
      <c r="AC20" s="125"/>
      <c r="AD20" s="126">
        <v>8</v>
      </c>
      <c r="AE20" s="125"/>
      <c r="AF20" s="126"/>
      <c r="AG20" s="125">
        <v>2</v>
      </c>
      <c r="AH20" s="126"/>
      <c r="AI20" s="125">
        <v>3</v>
      </c>
      <c r="AJ20" s="139"/>
      <c r="AK20" s="120"/>
      <c r="AL20" s="24">
        <f t="shared" si="2"/>
        <v>119</v>
      </c>
    </row>
    <row r="21" spans="1:57" ht="12.75" customHeight="1" thickBot="1" x14ac:dyDescent="0.25">
      <c r="B21" s="24" t="s">
        <v>86</v>
      </c>
      <c r="C21" s="179">
        <v>9</v>
      </c>
      <c r="D21" s="179" t="s">
        <v>114</v>
      </c>
      <c r="E21" s="127">
        <v>229</v>
      </c>
      <c r="F21" s="30">
        <f t="shared" si="0"/>
        <v>311</v>
      </c>
      <c r="G21" s="138">
        <f t="shared" si="1"/>
        <v>82</v>
      </c>
      <c r="H21" s="122">
        <v>14</v>
      </c>
      <c r="I21" s="112"/>
      <c r="J21" s="149">
        <v>9</v>
      </c>
      <c r="K21" s="147"/>
      <c r="L21" s="155"/>
      <c r="M21" s="28">
        <v>10</v>
      </c>
      <c r="N21" s="155"/>
      <c r="O21" s="28">
        <v>15</v>
      </c>
      <c r="P21" s="155"/>
      <c r="Q21" s="156">
        <v>12</v>
      </c>
      <c r="R21" s="126"/>
      <c r="S21" s="125">
        <v>6</v>
      </c>
      <c r="T21" s="126"/>
      <c r="U21" s="125">
        <v>2</v>
      </c>
      <c r="V21" s="126">
        <v>3</v>
      </c>
      <c r="W21" s="125"/>
      <c r="X21" s="126"/>
      <c r="Y21" s="125">
        <v>13</v>
      </c>
      <c r="Z21" s="126"/>
      <c r="AA21" s="125">
        <v>11</v>
      </c>
      <c r="AB21" s="126"/>
      <c r="AC21" s="125">
        <v>4</v>
      </c>
      <c r="AD21" s="126">
        <v>5</v>
      </c>
      <c r="AE21" s="125"/>
      <c r="AF21" s="126">
        <v>8</v>
      </c>
      <c r="AG21" s="125"/>
      <c r="AH21" s="126"/>
      <c r="AI21" s="125">
        <v>7</v>
      </c>
      <c r="AJ21" s="139"/>
      <c r="AK21" s="120"/>
      <c r="AL21" s="24">
        <f t="shared" si="2"/>
        <v>119</v>
      </c>
    </row>
    <row r="22" spans="1:57" ht="13.5" thickBot="1" x14ac:dyDescent="0.25">
      <c r="B22" s="24" t="s">
        <v>91</v>
      </c>
      <c r="C22" s="178">
        <v>10</v>
      </c>
      <c r="D22" s="178" t="s">
        <v>131</v>
      </c>
      <c r="E22" s="127">
        <v>227</v>
      </c>
      <c r="F22" s="30">
        <f t="shared" si="0"/>
        <v>307</v>
      </c>
      <c r="G22" s="138">
        <f t="shared" si="1"/>
        <v>80</v>
      </c>
      <c r="H22" s="122">
        <v>15</v>
      </c>
      <c r="I22" s="112"/>
      <c r="J22" s="149">
        <v>8</v>
      </c>
      <c r="K22" s="147"/>
      <c r="L22" s="155"/>
      <c r="M22" s="28">
        <v>12</v>
      </c>
      <c r="N22" s="155"/>
      <c r="O22" s="28">
        <v>14</v>
      </c>
      <c r="P22" s="155"/>
      <c r="Q22" s="156">
        <v>11</v>
      </c>
      <c r="R22" s="126"/>
      <c r="S22" s="125">
        <v>6</v>
      </c>
      <c r="T22" s="126">
        <v>3</v>
      </c>
      <c r="U22" s="125"/>
      <c r="V22" s="126">
        <v>5</v>
      </c>
      <c r="W22" s="125"/>
      <c r="X22" s="126"/>
      <c r="Y22" s="125">
        <v>13</v>
      </c>
      <c r="Z22" s="126"/>
      <c r="AA22" s="125">
        <v>10</v>
      </c>
      <c r="AB22" s="126"/>
      <c r="AC22" s="125">
        <v>2</v>
      </c>
      <c r="AD22" s="126">
        <v>4</v>
      </c>
      <c r="AE22" s="125"/>
      <c r="AF22" s="126">
        <v>7</v>
      </c>
      <c r="AG22" s="125"/>
      <c r="AH22" s="126"/>
      <c r="AI22" s="125">
        <v>9</v>
      </c>
      <c r="AJ22" s="139"/>
      <c r="AK22" s="120"/>
      <c r="AL22" s="24">
        <f t="shared" si="2"/>
        <v>119</v>
      </c>
    </row>
    <row r="23" spans="1:57" ht="13.5" thickBot="1" x14ac:dyDescent="0.25">
      <c r="A23" s="24">
        <v>4</v>
      </c>
      <c r="B23" s="24" t="s">
        <v>110</v>
      </c>
      <c r="C23" s="179" t="s">
        <v>124</v>
      </c>
      <c r="D23" s="179">
        <v>8</v>
      </c>
      <c r="E23" s="127">
        <v>236</v>
      </c>
      <c r="F23" s="30">
        <f t="shared" si="0"/>
        <v>314</v>
      </c>
      <c r="G23" s="138">
        <f t="shared" si="1"/>
        <v>78</v>
      </c>
      <c r="H23" s="122">
        <v>15</v>
      </c>
      <c r="I23" s="112"/>
      <c r="J23" s="149">
        <v>3</v>
      </c>
      <c r="K23" s="147"/>
      <c r="L23" s="155"/>
      <c r="M23" s="28">
        <v>14</v>
      </c>
      <c r="N23" s="155"/>
      <c r="O23" s="28">
        <v>13</v>
      </c>
      <c r="P23" s="155"/>
      <c r="Q23" s="156">
        <v>8</v>
      </c>
      <c r="R23" s="126"/>
      <c r="S23" s="125">
        <v>7</v>
      </c>
      <c r="T23" s="126">
        <v>4</v>
      </c>
      <c r="U23" s="125"/>
      <c r="V23" s="126">
        <v>12</v>
      </c>
      <c r="W23" s="125"/>
      <c r="X23" s="126"/>
      <c r="Y23" s="125">
        <v>11</v>
      </c>
      <c r="Z23" s="126"/>
      <c r="AA23" s="125">
        <v>10</v>
      </c>
      <c r="AB23" s="126">
        <v>5</v>
      </c>
      <c r="AC23" s="125"/>
      <c r="AD23" s="126"/>
      <c r="AE23" s="125">
        <v>2</v>
      </c>
      <c r="AF23" s="126">
        <v>6</v>
      </c>
      <c r="AG23" s="125"/>
      <c r="AH23" s="126"/>
      <c r="AI23" s="125">
        <v>9</v>
      </c>
      <c r="AJ23" s="139"/>
      <c r="AK23" s="120"/>
      <c r="AL23" s="24">
        <f t="shared" si="2"/>
        <v>119</v>
      </c>
    </row>
    <row r="24" spans="1:57" ht="13.5" customHeight="1" thickBot="1" x14ac:dyDescent="0.25">
      <c r="B24" s="24" t="s">
        <v>98</v>
      </c>
      <c r="C24" s="178" t="s">
        <v>124</v>
      </c>
      <c r="D24" s="178" t="s">
        <v>130</v>
      </c>
      <c r="E24" s="127">
        <v>236</v>
      </c>
      <c r="F24" s="30">
        <f t="shared" si="0"/>
        <v>311</v>
      </c>
      <c r="G24" s="138">
        <f t="shared" si="1"/>
        <v>75</v>
      </c>
      <c r="H24" s="122">
        <v>15</v>
      </c>
      <c r="I24" s="112"/>
      <c r="J24" s="149">
        <v>10</v>
      </c>
      <c r="K24" s="147"/>
      <c r="L24" s="155"/>
      <c r="M24" s="28">
        <v>12</v>
      </c>
      <c r="N24" s="155"/>
      <c r="O24" s="28">
        <v>14</v>
      </c>
      <c r="P24" s="155">
        <v>2</v>
      </c>
      <c r="Q24" s="156"/>
      <c r="R24" s="126"/>
      <c r="S24" s="125">
        <v>8</v>
      </c>
      <c r="T24" s="126">
        <v>6</v>
      </c>
      <c r="U24" s="125"/>
      <c r="V24" s="126">
        <v>13</v>
      </c>
      <c r="W24" s="125"/>
      <c r="X24" s="126"/>
      <c r="Y24" s="125">
        <v>11</v>
      </c>
      <c r="Z24" s="126"/>
      <c r="AA24" s="125">
        <v>9</v>
      </c>
      <c r="AB24" s="126">
        <v>5</v>
      </c>
      <c r="AC24" s="125"/>
      <c r="AD24" s="126">
        <v>4</v>
      </c>
      <c r="AE24" s="125"/>
      <c r="AF24" s="126">
        <v>3</v>
      </c>
      <c r="AG24" s="125"/>
      <c r="AH24" s="126"/>
      <c r="AI24" s="125">
        <v>7</v>
      </c>
      <c r="AJ24" s="139"/>
      <c r="AK24" s="120"/>
      <c r="AL24" s="24">
        <f t="shared" si="2"/>
        <v>119</v>
      </c>
    </row>
    <row r="25" spans="1:57" ht="13.5" thickBot="1" x14ac:dyDescent="0.25">
      <c r="B25" s="24" t="s">
        <v>126</v>
      </c>
      <c r="C25" s="179">
        <v>15</v>
      </c>
      <c r="D25" s="179">
        <v>20</v>
      </c>
      <c r="E25" s="127">
        <v>218</v>
      </c>
      <c r="F25" s="30">
        <f t="shared" si="0"/>
        <v>279</v>
      </c>
      <c r="G25" s="138">
        <f t="shared" si="1"/>
        <v>61</v>
      </c>
      <c r="H25" s="128"/>
      <c r="I25" s="146">
        <v>2</v>
      </c>
      <c r="J25" s="150">
        <v>5</v>
      </c>
      <c r="K25" s="152"/>
      <c r="L25" s="157"/>
      <c r="M25" s="160">
        <v>9</v>
      </c>
      <c r="N25" s="157"/>
      <c r="O25" s="160">
        <v>11</v>
      </c>
      <c r="P25" s="157"/>
      <c r="Q25" s="158">
        <v>7</v>
      </c>
      <c r="R25" s="143"/>
      <c r="S25" s="144">
        <v>13</v>
      </c>
      <c r="T25" s="143">
        <v>12</v>
      </c>
      <c r="U25" s="144"/>
      <c r="V25" s="143">
        <v>8</v>
      </c>
      <c r="W25" s="144"/>
      <c r="X25" s="143"/>
      <c r="Y25" s="144">
        <v>15</v>
      </c>
      <c r="Z25" s="143"/>
      <c r="AA25" s="144">
        <v>14</v>
      </c>
      <c r="AB25" s="143">
        <v>4</v>
      </c>
      <c r="AC25" s="144"/>
      <c r="AD25" s="143"/>
      <c r="AE25" s="144">
        <v>6</v>
      </c>
      <c r="AF25" s="143">
        <v>10</v>
      </c>
      <c r="AG25" s="144"/>
      <c r="AH25" s="143"/>
      <c r="AI25" s="144">
        <v>3</v>
      </c>
      <c r="AJ25" s="139"/>
      <c r="AK25" s="120"/>
      <c r="AL25" s="24">
        <f t="shared" si="2"/>
        <v>119</v>
      </c>
    </row>
    <row r="26" spans="1:57" x14ac:dyDescent="0.2">
      <c r="G26" s="110"/>
    </row>
    <row r="27" spans="1:57" x14ac:dyDescent="0.2">
      <c r="B27" s="127" t="s">
        <v>5</v>
      </c>
      <c r="E27" s="130">
        <f>SUM(E6:E26)</f>
        <v>4517</v>
      </c>
      <c r="F27" s="130">
        <f>SUM(F6:F26)</f>
        <v>6223</v>
      </c>
      <c r="G27" s="30"/>
      <c r="H27" s="127">
        <f t="shared" ref="H27:AK27" si="3">SUM(H6:H25)</f>
        <v>280</v>
      </c>
      <c r="I27" s="127">
        <f t="shared" si="3"/>
        <v>2</v>
      </c>
      <c r="J27" s="127">
        <f t="shared" si="3"/>
        <v>154</v>
      </c>
      <c r="K27" s="127">
        <f t="shared" si="3"/>
        <v>0</v>
      </c>
      <c r="L27" s="127">
        <f t="shared" si="3"/>
        <v>0</v>
      </c>
      <c r="M27" s="127">
        <f t="shared" si="3"/>
        <v>233</v>
      </c>
      <c r="N27" s="127">
        <f t="shared" si="3"/>
        <v>0</v>
      </c>
      <c r="O27" s="127">
        <f t="shared" si="3"/>
        <v>252</v>
      </c>
      <c r="P27" s="127">
        <f t="shared" si="3"/>
        <v>15</v>
      </c>
      <c r="Q27" s="127">
        <f t="shared" si="3"/>
        <v>174</v>
      </c>
      <c r="R27" s="127">
        <f t="shared" si="3"/>
        <v>33</v>
      </c>
      <c r="S27" s="127">
        <f t="shared" si="3"/>
        <v>90</v>
      </c>
      <c r="T27" s="127">
        <f t="shared" si="3"/>
        <v>50</v>
      </c>
      <c r="U27" s="127">
        <f t="shared" si="3"/>
        <v>39</v>
      </c>
      <c r="V27" s="127">
        <f t="shared" si="3"/>
        <v>171</v>
      </c>
      <c r="W27" s="127">
        <f t="shared" si="3"/>
        <v>2</v>
      </c>
      <c r="X27" s="127">
        <f t="shared" si="3"/>
        <v>0</v>
      </c>
      <c r="Y27" s="127">
        <f t="shared" si="3"/>
        <v>231</v>
      </c>
      <c r="Z27" s="127">
        <f t="shared" si="3"/>
        <v>2</v>
      </c>
      <c r="AA27" s="127">
        <f t="shared" si="3"/>
        <v>165</v>
      </c>
      <c r="AB27" s="127">
        <f t="shared" si="3"/>
        <v>65</v>
      </c>
      <c r="AC27" s="127">
        <f t="shared" si="3"/>
        <v>43</v>
      </c>
      <c r="AD27" s="127">
        <f t="shared" si="3"/>
        <v>48</v>
      </c>
      <c r="AE27" s="127">
        <f t="shared" si="3"/>
        <v>43</v>
      </c>
      <c r="AF27" s="127">
        <f t="shared" si="3"/>
        <v>84</v>
      </c>
      <c r="AG27" s="127">
        <f t="shared" si="3"/>
        <v>46</v>
      </c>
      <c r="AH27" s="127">
        <f t="shared" si="3"/>
        <v>5</v>
      </c>
      <c r="AI27" s="127">
        <f t="shared" si="3"/>
        <v>153</v>
      </c>
      <c r="AJ27" s="127">
        <f t="shared" si="3"/>
        <v>0</v>
      </c>
      <c r="AK27" s="127">
        <f t="shared" si="3"/>
        <v>0</v>
      </c>
    </row>
    <row r="28" spans="1:57" x14ac:dyDescent="0.2">
      <c r="B28" s="127" t="s">
        <v>6</v>
      </c>
      <c r="E28" s="131">
        <f t="shared" ref="E28:AK28" si="4">IF(E27=0,"",AVERAGE(E6:E25))</f>
        <v>225.85</v>
      </c>
      <c r="F28" s="131">
        <f t="shared" si="4"/>
        <v>311.14999999999998</v>
      </c>
      <c r="G28" s="131" t="str">
        <f t="shared" si="4"/>
        <v/>
      </c>
      <c r="H28" s="131">
        <f t="shared" si="4"/>
        <v>14.736842105263158</v>
      </c>
      <c r="I28" s="131">
        <f t="shared" si="4"/>
        <v>2</v>
      </c>
      <c r="J28" s="131">
        <f t="shared" si="4"/>
        <v>7.7</v>
      </c>
      <c r="K28" s="131" t="str">
        <f t="shared" si="4"/>
        <v/>
      </c>
      <c r="L28" s="131" t="str">
        <f t="shared" si="4"/>
        <v/>
      </c>
      <c r="M28" s="131">
        <f t="shared" si="4"/>
        <v>11.65</v>
      </c>
      <c r="N28" s="131" t="str">
        <f t="shared" si="4"/>
        <v/>
      </c>
      <c r="O28" s="131">
        <f t="shared" si="4"/>
        <v>12.6</v>
      </c>
      <c r="P28" s="131">
        <f t="shared" si="4"/>
        <v>5</v>
      </c>
      <c r="Q28" s="131">
        <f t="shared" si="4"/>
        <v>10.235294117647058</v>
      </c>
      <c r="R28" s="131">
        <f t="shared" si="4"/>
        <v>5.5</v>
      </c>
      <c r="S28" s="131">
        <f t="shared" si="4"/>
        <v>6.4285714285714288</v>
      </c>
      <c r="T28" s="131">
        <f t="shared" si="4"/>
        <v>5</v>
      </c>
      <c r="U28" s="131">
        <f t="shared" si="4"/>
        <v>3.9</v>
      </c>
      <c r="V28" s="131">
        <f t="shared" si="4"/>
        <v>9</v>
      </c>
      <c r="W28" s="131">
        <f t="shared" si="4"/>
        <v>2</v>
      </c>
      <c r="X28" s="131" t="str">
        <f t="shared" si="4"/>
        <v/>
      </c>
      <c r="Y28" s="131">
        <f t="shared" si="4"/>
        <v>11.55</v>
      </c>
      <c r="Z28" s="131">
        <f t="shared" si="4"/>
        <v>2</v>
      </c>
      <c r="AA28" s="131">
        <f t="shared" si="4"/>
        <v>8.6842105263157894</v>
      </c>
      <c r="AB28" s="131">
        <f t="shared" si="4"/>
        <v>5.416666666666667</v>
      </c>
      <c r="AC28" s="131">
        <f t="shared" si="4"/>
        <v>5.375</v>
      </c>
      <c r="AD28" s="131">
        <f t="shared" si="4"/>
        <v>5.333333333333333</v>
      </c>
      <c r="AE28" s="131">
        <f t="shared" si="4"/>
        <v>3.9090909090909092</v>
      </c>
      <c r="AF28" s="131">
        <f t="shared" si="4"/>
        <v>6.4615384615384617</v>
      </c>
      <c r="AG28" s="131">
        <f t="shared" si="4"/>
        <v>6.5714285714285712</v>
      </c>
      <c r="AH28" s="131">
        <f t="shared" si="4"/>
        <v>5</v>
      </c>
      <c r="AI28" s="131">
        <f t="shared" si="4"/>
        <v>8.0526315789473681</v>
      </c>
      <c r="AJ28" s="131" t="str">
        <f t="shared" si="4"/>
        <v/>
      </c>
      <c r="AK28" s="131" t="str">
        <f t="shared" si="4"/>
        <v/>
      </c>
    </row>
    <row r="29" spans="1:57" x14ac:dyDescent="0.2"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57" x14ac:dyDescent="0.2"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</row>
    <row r="31" spans="1:57" x14ac:dyDescent="0.2">
      <c r="B31" s="24" t="s">
        <v>92</v>
      </c>
    </row>
    <row r="32" spans="1:57" ht="13.5" thickBot="1" x14ac:dyDescent="0.25">
      <c r="B32" s="98"/>
      <c r="C32" s="180"/>
      <c r="D32" s="181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</row>
    <row r="33" spans="2:57" ht="13.5" thickBot="1" x14ac:dyDescent="0.25">
      <c r="B33" s="98" t="s">
        <v>107</v>
      </c>
      <c r="C33" s="182"/>
      <c r="D33" s="179"/>
      <c r="E33" s="127">
        <v>131</v>
      </c>
      <c r="F33" s="30">
        <f>G33+E33</f>
        <v>172</v>
      </c>
      <c r="G33" s="138">
        <f>V33+U33+Q33+O33+M33+J33+H33+R33+Y33+Z33+AC33+AE33</f>
        <v>41</v>
      </c>
      <c r="H33" s="122">
        <v>15</v>
      </c>
      <c r="I33" s="123"/>
      <c r="J33" s="122"/>
      <c r="K33" s="123">
        <v>12</v>
      </c>
      <c r="L33" s="124"/>
      <c r="M33" s="125">
        <v>10</v>
      </c>
      <c r="N33" s="126">
        <v>9</v>
      </c>
      <c r="O33" s="125"/>
      <c r="P33" s="126">
        <v>13</v>
      </c>
      <c r="Q33" s="30"/>
      <c r="R33" s="126">
        <v>5</v>
      </c>
      <c r="S33" s="125"/>
      <c r="T33" s="126"/>
      <c r="U33" s="125">
        <v>8</v>
      </c>
      <c r="V33" s="126"/>
      <c r="W33" s="125">
        <v>6</v>
      </c>
      <c r="X33" s="126">
        <v>4</v>
      </c>
      <c r="Y33" s="125"/>
      <c r="Z33" s="126"/>
      <c r="AA33" s="125">
        <v>11</v>
      </c>
      <c r="AB33" s="126">
        <v>2</v>
      </c>
      <c r="AC33" s="125"/>
      <c r="AD33" s="126"/>
      <c r="AE33" s="30">
        <v>3</v>
      </c>
      <c r="AF33" s="126"/>
      <c r="AG33" s="125">
        <v>7</v>
      </c>
      <c r="AH33" s="124">
        <v>14</v>
      </c>
      <c r="AI33" s="125"/>
      <c r="AJ33" s="139">
        <f>G33+AF33+AH33</f>
        <v>55</v>
      </c>
      <c r="AK33" s="120">
        <f>G33+AF33+AI33</f>
        <v>41</v>
      </c>
      <c r="AL33" s="24">
        <f>SUM(H33:AK33)</f>
        <v>215</v>
      </c>
      <c r="AM33" s="98">
        <f>G33+AG33+AH33</f>
        <v>62</v>
      </c>
      <c r="AN33" s="98">
        <f>G33+AG33+AI33</f>
        <v>48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</row>
    <row r="34" spans="2:57" x14ac:dyDescent="0.2">
      <c r="B34" s="98" t="s">
        <v>108</v>
      </c>
      <c r="C34" s="182"/>
      <c r="D34" s="178"/>
      <c r="E34" s="30">
        <v>203</v>
      </c>
      <c r="F34" s="30">
        <f>G34+E34</f>
        <v>288</v>
      </c>
      <c r="G34" s="138">
        <f>V34+U34+Q34+O34+M34+J34+H34+R34+Y34+Z34+AC34+AE34</f>
        <v>85</v>
      </c>
      <c r="H34" s="122">
        <v>15</v>
      </c>
      <c r="I34" s="123"/>
      <c r="J34" s="122">
        <v>5</v>
      </c>
      <c r="K34" s="123"/>
      <c r="L34" s="124"/>
      <c r="M34" s="125">
        <v>12</v>
      </c>
      <c r="N34" s="126"/>
      <c r="O34" s="125">
        <v>14</v>
      </c>
      <c r="P34" s="126"/>
      <c r="Q34" s="30">
        <v>11</v>
      </c>
      <c r="R34" s="126"/>
      <c r="S34" s="125">
        <v>6</v>
      </c>
      <c r="T34" s="126">
        <v>2</v>
      </c>
      <c r="U34" s="125"/>
      <c r="V34" s="126">
        <v>8</v>
      </c>
      <c r="W34" s="125"/>
      <c r="X34" s="126"/>
      <c r="Y34" s="125">
        <v>13</v>
      </c>
      <c r="Z34" s="126"/>
      <c r="AA34" s="125">
        <v>10</v>
      </c>
      <c r="AB34" s="126"/>
      <c r="AC34" s="125">
        <v>3</v>
      </c>
      <c r="AD34" s="126"/>
      <c r="AE34" s="30">
        <v>4</v>
      </c>
      <c r="AF34" s="126"/>
      <c r="AG34" s="125">
        <v>7</v>
      </c>
      <c r="AH34" s="124"/>
      <c r="AI34" s="125">
        <v>9</v>
      </c>
      <c r="AJ34" s="139">
        <f>G34+AF34+AH34</f>
        <v>85</v>
      </c>
      <c r="AK34" s="120">
        <f>G34+AF34+AI34</f>
        <v>94</v>
      </c>
      <c r="AL34" s="24">
        <f>SUM(H34:AK34)</f>
        <v>298</v>
      </c>
      <c r="AM34" s="98">
        <f>G34+AG34+AH34</f>
        <v>92</v>
      </c>
      <c r="AN34" s="98">
        <f>G34+AG34+AI34</f>
        <v>101</v>
      </c>
    </row>
    <row r="35" spans="2:57" x14ac:dyDescent="0.2">
      <c r="B35" s="98"/>
      <c r="C35" s="180"/>
      <c r="D35" s="181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</row>
    <row r="36" spans="2:57" x14ac:dyDescent="0.2">
      <c r="B36" s="98"/>
      <c r="C36" s="180"/>
      <c r="D36" s="181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</row>
  </sheetData>
  <pageMargins left="0.48" right="0.12" top="1" bottom="1" header="0.5" footer="0.5"/>
  <pageSetup scale="62" orientation="landscape" horizontalDpi="360" verticalDpi="360" r:id="rId1"/>
  <headerFooter alignWithMargins="0">
    <oddFooter>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tabSelected="1" zoomScale="75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D3" sqref="D3"/>
    </sheetView>
  </sheetViews>
  <sheetFormatPr defaultRowHeight="12.75" outlineLevelCol="1" x14ac:dyDescent="0.2"/>
  <cols>
    <col min="1" max="1" width="3.85546875" style="24" hidden="1" customWidth="1" outlineLevel="1"/>
    <col min="2" max="2" width="10.140625" style="24" customWidth="1" collapsed="1"/>
    <col min="3" max="3" width="3.42578125" style="166" customWidth="1"/>
    <col min="4" max="4" width="4.5703125" style="25" customWidth="1"/>
    <col min="5" max="6" width="6.7109375" style="24" bestFit="1" customWidth="1"/>
    <col min="7" max="7" width="9.140625" style="24"/>
    <col min="8" max="8" width="5.7109375" style="24" bestFit="1" customWidth="1"/>
    <col min="9" max="9" width="6" style="24" bestFit="1" customWidth="1"/>
    <col min="10" max="10" width="5.140625" style="24" bestFit="1" customWidth="1"/>
    <col min="11" max="12" width="6" style="24" bestFit="1" customWidth="1"/>
    <col min="13" max="13" width="5.7109375" style="24" bestFit="1" customWidth="1"/>
    <col min="14" max="14" width="4.28515625" style="24" bestFit="1" customWidth="1"/>
    <col min="15" max="15" width="5.7109375" style="24" bestFit="1" customWidth="1"/>
    <col min="16" max="16" width="4.7109375" style="24" bestFit="1" customWidth="1"/>
    <col min="17" max="17" width="5.7109375" style="24" bestFit="1" customWidth="1"/>
    <col min="18" max="18" width="5.85546875" style="24" customWidth="1"/>
    <col min="19" max="19" width="4.42578125" style="24" bestFit="1" customWidth="1"/>
    <col min="20" max="20" width="5.140625" style="24" bestFit="1" customWidth="1"/>
    <col min="21" max="21" width="5.7109375" style="24" bestFit="1" customWidth="1"/>
    <col min="22" max="22" width="4.7109375" style="24" bestFit="1" customWidth="1"/>
    <col min="23" max="23" width="5.140625" style="24" bestFit="1" customWidth="1"/>
    <col min="24" max="24" width="4.28515625" style="24" bestFit="1" customWidth="1"/>
    <col min="25" max="25" width="6" style="24" bestFit="1" customWidth="1"/>
    <col min="26" max="27" width="5.140625" style="24" bestFit="1" customWidth="1"/>
    <col min="28" max="28" width="4.28515625" style="24" bestFit="1" customWidth="1"/>
    <col min="29" max="29" width="5.7109375" style="24" bestFit="1" customWidth="1"/>
    <col min="30" max="30" width="4.5703125" style="24" bestFit="1" customWidth="1"/>
    <col min="31" max="31" width="4.85546875" style="24" bestFit="1" customWidth="1"/>
    <col min="32" max="32" width="5" style="24" bestFit="1" customWidth="1"/>
    <col min="33" max="33" width="5.7109375" style="24" bestFit="1" customWidth="1"/>
    <col min="34" max="34" width="4.7109375" style="24" bestFit="1" customWidth="1"/>
    <col min="35" max="35" width="5.140625" style="24" bestFit="1" customWidth="1"/>
    <col min="36" max="36" width="5.7109375" style="24" bestFit="1" customWidth="1"/>
    <col min="37" max="37" width="5.42578125" style="24" bestFit="1" customWidth="1"/>
    <col min="38" max="38" width="3.7109375" style="24" customWidth="1" outlineLevel="1"/>
    <col min="39" max="39" width="5.7109375" style="98" customWidth="1"/>
    <col min="40" max="40" width="4.5703125" style="98" customWidth="1"/>
    <col min="41" max="41" width="4" style="98" bestFit="1" customWidth="1"/>
    <col min="42" max="16384" width="9.140625" style="24"/>
  </cols>
  <sheetData>
    <row r="1" spans="1:42" ht="13.5" thickBot="1" x14ac:dyDescent="0.25">
      <c r="G1" s="96"/>
      <c r="H1" s="97" t="s">
        <v>38</v>
      </c>
      <c r="I1" s="28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42" ht="13.5" thickBot="1" x14ac:dyDescent="0.25">
      <c r="G2" s="91"/>
      <c r="H2" s="97" t="s">
        <v>38</v>
      </c>
      <c r="I2" s="28" t="s">
        <v>40</v>
      </c>
      <c r="J2" s="28"/>
      <c r="K2" s="28"/>
      <c r="L2" s="28"/>
      <c r="M2" s="97" t="s">
        <v>38</v>
      </c>
      <c r="N2" s="28" t="s">
        <v>42</v>
      </c>
      <c r="O2" s="28"/>
      <c r="P2" s="28"/>
      <c r="Q2" s="28"/>
      <c r="R2" s="28" t="s">
        <v>147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42" ht="13.5" thickBot="1" x14ac:dyDescent="0.25">
      <c r="G3" s="92"/>
      <c r="H3" s="97" t="s">
        <v>38</v>
      </c>
      <c r="I3" s="28" t="s">
        <v>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42" ht="13.5" thickBot="1" x14ac:dyDescent="0.25">
      <c r="H4" s="9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42" s="28" customFormat="1" ht="123" customHeight="1" thickBot="1" x14ac:dyDescent="0.25">
      <c r="C5" s="167" t="s">
        <v>128</v>
      </c>
      <c r="D5" s="168" t="s">
        <v>33</v>
      </c>
      <c r="E5" s="101" t="s">
        <v>35</v>
      </c>
      <c r="F5" s="101" t="s">
        <v>36</v>
      </c>
      <c r="G5" s="102" t="s">
        <v>37</v>
      </c>
      <c r="H5" s="31" t="s">
        <v>45</v>
      </c>
      <c r="I5" s="32" t="s">
        <v>65</v>
      </c>
      <c r="J5" s="45" t="s">
        <v>66</v>
      </c>
      <c r="K5" s="34" t="s">
        <v>71</v>
      </c>
      <c r="L5" s="33" t="s">
        <v>11</v>
      </c>
      <c r="M5" s="34" t="s">
        <v>10</v>
      </c>
      <c r="N5" s="33" t="s">
        <v>132</v>
      </c>
      <c r="O5" s="34" t="s">
        <v>145</v>
      </c>
      <c r="P5" s="33" t="s">
        <v>133</v>
      </c>
      <c r="Q5" s="34" t="s">
        <v>134</v>
      </c>
      <c r="R5" s="31" t="s">
        <v>135</v>
      </c>
      <c r="S5" s="32" t="s">
        <v>67</v>
      </c>
      <c r="T5" s="31" t="s">
        <v>136</v>
      </c>
      <c r="U5" s="32" t="s">
        <v>7</v>
      </c>
      <c r="V5" s="31" t="s">
        <v>9</v>
      </c>
      <c r="W5" s="32" t="s">
        <v>137</v>
      </c>
      <c r="X5" s="31" t="s">
        <v>2</v>
      </c>
      <c r="Y5" s="32" t="s">
        <v>138</v>
      </c>
      <c r="Z5" s="31" t="s">
        <v>139</v>
      </c>
      <c r="AA5" s="32" t="s">
        <v>51</v>
      </c>
      <c r="AB5" s="31" t="s">
        <v>68</v>
      </c>
      <c r="AC5" s="32" t="s">
        <v>140</v>
      </c>
      <c r="AD5" s="31" t="s">
        <v>141</v>
      </c>
      <c r="AE5" s="32" t="s">
        <v>142</v>
      </c>
      <c r="AF5" s="33" t="s">
        <v>143</v>
      </c>
      <c r="AG5" s="34" t="s">
        <v>144</v>
      </c>
      <c r="AH5" s="33"/>
      <c r="AI5" s="34"/>
      <c r="AJ5" s="108"/>
      <c r="AK5" s="109"/>
      <c r="AM5" s="140"/>
      <c r="AN5" s="141"/>
      <c r="AO5" s="98"/>
    </row>
    <row r="6" spans="1:42" ht="12.75" customHeight="1" thickBot="1" x14ac:dyDescent="0.25">
      <c r="A6" s="24">
        <v>2</v>
      </c>
      <c r="B6" s="28" t="s">
        <v>100</v>
      </c>
      <c r="C6" s="169" t="s">
        <v>129</v>
      </c>
      <c r="D6" s="169"/>
      <c r="E6" s="110">
        <v>322</v>
      </c>
      <c r="F6" s="30">
        <f t="shared" ref="F6:F25" si="0">G6+E6</f>
        <v>322</v>
      </c>
      <c r="G6" s="138"/>
      <c r="H6" s="113"/>
      <c r="I6" s="114"/>
      <c r="J6" s="113"/>
      <c r="K6" s="114"/>
      <c r="L6" s="117"/>
      <c r="M6" s="116"/>
      <c r="N6" s="117"/>
      <c r="O6" s="116"/>
      <c r="P6" s="117"/>
      <c r="Q6" s="116"/>
      <c r="R6" s="115"/>
      <c r="S6" s="116"/>
      <c r="T6" s="117"/>
      <c r="U6" s="116"/>
      <c r="V6" s="117"/>
      <c r="W6" s="116"/>
      <c r="X6" s="117"/>
      <c r="Y6" s="116"/>
      <c r="Z6" s="117"/>
      <c r="AA6" s="116"/>
      <c r="AB6" s="117"/>
      <c r="AC6" s="116"/>
      <c r="AD6" s="117"/>
      <c r="AE6" s="116"/>
      <c r="AF6" s="117"/>
      <c r="AG6" s="116"/>
      <c r="AH6" s="117"/>
      <c r="AI6" s="116"/>
      <c r="AJ6" s="139"/>
      <c r="AK6" s="120"/>
      <c r="AL6" s="24">
        <f t="shared" ref="AL6:AL25" si="1">SUM(H6:AK6)</f>
        <v>0</v>
      </c>
    </row>
    <row r="7" spans="1:42" s="28" customFormat="1" ht="12.75" customHeight="1" thickBot="1" x14ac:dyDescent="0.25">
      <c r="A7" s="24">
        <v>3</v>
      </c>
      <c r="B7" s="24" t="s">
        <v>77</v>
      </c>
      <c r="C7" s="170">
        <v>1</v>
      </c>
      <c r="D7" s="170"/>
      <c r="E7" s="30">
        <v>348</v>
      </c>
      <c r="F7" s="30">
        <f t="shared" si="0"/>
        <v>348</v>
      </c>
      <c r="G7" s="138"/>
      <c r="H7" s="122"/>
      <c r="I7" s="123"/>
      <c r="J7" s="122"/>
      <c r="K7" s="123"/>
      <c r="L7" s="126"/>
      <c r="M7" s="125"/>
      <c r="N7" s="126"/>
      <c r="O7" s="125"/>
      <c r="P7" s="126"/>
      <c r="Q7" s="125"/>
      <c r="R7" s="124"/>
      <c r="S7" s="125"/>
      <c r="T7" s="126"/>
      <c r="U7" s="125"/>
      <c r="V7" s="126"/>
      <c r="W7" s="125"/>
      <c r="X7" s="126"/>
      <c r="Y7" s="125"/>
      <c r="Z7" s="126"/>
      <c r="AA7" s="125"/>
      <c r="AB7" s="126"/>
      <c r="AC7" s="125"/>
      <c r="AD7" s="126"/>
      <c r="AE7" s="125"/>
      <c r="AF7" s="126"/>
      <c r="AG7" s="125"/>
      <c r="AH7" s="126"/>
      <c r="AI7" s="125"/>
      <c r="AJ7" s="139"/>
      <c r="AK7" s="120"/>
      <c r="AL7" s="24">
        <f t="shared" si="1"/>
        <v>0</v>
      </c>
      <c r="AM7" s="98"/>
      <c r="AN7" s="98"/>
      <c r="AO7" s="98"/>
      <c r="AP7" s="24"/>
    </row>
    <row r="8" spans="1:42" ht="12.75" customHeight="1" thickBot="1" x14ac:dyDescent="0.25">
      <c r="B8" s="24" t="s">
        <v>97</v>
      </c>
      <c r="C8" s="170">
        <v>15</v>
      </c>
      <c r="D8" s="170"/>
      <c r="E8" s="30">
        <v>305</v>
      </c>
      <c r="F8" s="30">
        <f t="shared" si="0"/>
        <v>305</v>
      </c>
      <c r="G8" s="138"/>
      <c r="H8" s="122"/>
      <c r="I8" s="123"/>
      <c r="J8" s="122"/>
      <c r="K8" s="123"/>
      <c r="L8" s="126"/>
      <c r="M8" s="125"/>
      <c r="N8" s="126"/>
      <c r="O8" s="125"/>
      <c r="P8" s="126"/>
      <c r="Q8" s="125"/>
      <c r="R8" s="124"/>
      <c r="S8" s="125"/>
      <c r="T8" s="126"/>
      <c r="U8" s="125"/>
      <c r="V8" s="126"/>
      <c r="W8" s="125"/>
      <c r="X8" s="126"/>
      <c r="Y8" s="125"/>
      <c r="Z8" s="126"/>
      <c r="AA8" s="125"/>
      <c r="AB8" s="126"/>
      <c r="AC8" s="125"/>
      <c r="AD8" s="126"/>
      <c r="AE8" s="125"/>
      <c r="AF8" s="126"/>
      <c r="AG8" s="125"/>
      <c r="AH8" s="126"/>
      <c r="AI8" s="125"/>
      <c r="AJ8" s="139"/>
      <c r="AK8" s="120"/>
      <c r="AL8" s="24">
        <f t="shared" si="1"/>
        <v>0</v>
      </c>
    </row>
    <row r="9" spans="1:42" ht="12.75" customHeight="1" thickBot="1" x14ac:dyDescent="0.25">
      <c r="B9" s="24" t="s">
        <v>89</v>
      </c>
      <c r="C9" s="170">
        <v>7</v>
      </c>
      <c r="D9" s="170"/>
      <c r="E9" s="30">
        <v>317</v>
      </c>
      <c r="F9" s="30">
        <f t="shared" si="0"/>
        <v>317</v>
      </c>
      <c r="G9" s="138"/>
      <c r="H9" s="122"/>
      <c r="I9" s="123"/>
      <c r="J9" s="122"/>
      <c r="K9" s="123"/>
      <c r="L9" s="126"/>
      <c r="M9" s="125"/>
      <c r="N9" s="126"/>
      <c r="O9" s="125"/>
      <c r="P9" s="126"/>
      <c r="Q9" s="125"/>
      <c r="R9" s="124"/>
      <c r="S9" s="125"/>
      <c r="T9" s="126"/>
      <c r="U9" s="125"/>
      <c r="V9" s="126"/>
      <c r="W9" s="125"/>
      <c r="X9" s="126"/>
      <c r="Y9" s="125"/>
      <c r="Z9" s="126"/>
      <c r="AA9" s="125"/>
      <c r="AB9" s="126"/>
      <c r="AC9" s="125"/>
      <c r="AD9" s="126"/>
      <c r="AE9" s="125"/>
      <c r="AF9" s="126"/>
      <c r="AG9" s="125"/>
      <c r="AH9" s="126"/>
      <c r="AI9" s="125"/>
      <c r="AJ9" s="139"/>
      <c r="AK9" s="120"/>
      <c r="AL9" s="24">
        <f t="shared" si="1"/>
        <v>0</v>
      </c>
    </row>
    <row r="10" spans="1:42" ht="12.75" customHeight="1" thickBot="1" x14ac:dyDescent="0.25">
      <c r="B10" s="24" t="s">
        <v>84</v>
      </c>
      <c r="C10" s="170">
        <v>3</v>
      </c>
      <c r="D10" s="170"/>
      <c r="E10" s="127">
        <v>325</v>
      </c>
      <c r="F10" s="30">
        <f t="shared" si="0"/>
        <v>325</v>
      </c>
      <c r="G10" s="138"/>
      <c r="H10" s="122"/>
      <c r="I10" s="123"/>
      <c r="J10" s="122"/>
      <c r="K10" s="123"/>
      <c r="L10" s="126"/>
      <c r="M10" s="125"/>
      <c r="N10" s="126"/>
      <c r="O10" s="125"/>
      <c r="P10" s="126"/>
      <c r="Q10" s="125"/>
      <c r="R10" s="124"/>
      <c r="S10" s="125"/>
      <c r="T10" s="126"/>
      <c r="U10" s="125"/>
      <c r="V10" s="126"/>
      <c r="W10" s="125"/>
      <c r="X10" s="126"/>
      <c r="Y10" s="125"/>
      <c r="Z10" s="126"/>
      <c r="AA10" s="125"/>
      <c r="AB10" s="126"/>
      <c r="AC10" s="125"/>
      <c r="AD10" s="126"/>
      <c r="AE10" s="125"/>
      <c r="AF10" s="126"/>
      <c r="AG10" s="125"/>
      <c r="AH10" s="126"/>
      <c r="AI10" s="125"/>
      <c r="AJ10" s="139"/>
      <c r="AK10" s="120"/>
      <c r="AL10" s="24">
        <f t="shared" si="1"/>
        <v>0</v>
      </c>
    </row>
    <row r="11" spans="1:42" ht="12.75" customHeight="1" thickBot="1" x14ac:dyDescent="0.25">
      <c r="B11" s="24" t="s">
        <v>94</v>
      </c>
      <c r="C11" s="170" t="s">
        <v>129</v>
      </c>
      <c r="D11" s="170"/>
      <c r="E11" s="127">
        <v>322</v>
      </c>
      <c r="F11" s="30">
        <f t="shared" si="0"/>
        <v>322</v>
      </c>
      <c r="G11" s="138"/>
      <c r="H11" s="122"/>
      <c r="I11" s="123"/>
      <c r="J11" s="122"/>
      <c r="K11" s="123"/>
      <c r="L11" s="126"/>
      <c r="M11" s="125"/>
      <c r="N11" s="126"/>
      <c r="O11" s="125"/>
      <c r="P11" s="126"/>
      <c r="Q11" s="125"/>
      <c r="R11" s="124"/>
      <c r="S11" s="125"/>
      <c r="T11" s="126"/>
      <c r="U11" s="125"/>
      <c r="V11" s="126"/>
      <c r="W11" s="125"/>
      <c r="X11" s="126"/>
      <c r="Y11" s="125"/>
      <c r="Z11" s="126"/>
      <c r="AA11" s="125"/>
      <c r="AB11" s="126"/>
      <c r="AC11" s="125"/>
      <c r="AD11" s="126"/>
      <c r="AE11" s="125"/>
      <c r="AF11" s="126"/>
      <c r="AG11" s="125"/>
      <c r="AH11" s="126"/>
      <c r="AI11" s="125"/>
      <c r="AJ11" s="139"/>
      <c r="AK11" s="120"/>
      <c r="AL11" s="24">
        <f t="shared" si="1"/>
        <v>0</v>
      </c>
    </row>
    <row r="12" spans="1:42" ht="12.75" customHeight="1" thickBot="1" x14ac:dyDescent="0.25">
      <c r="B12" s="24" t="s">
        <v>96</v>
      </c>
      <c r="C12" s="169" t="s">
        <v>146</v>
      </c>
      <c r="D12" s="169"/>
      <c r="E12" s="127">
        <v>297</v>
      </c>
      <c r="F12" s="30">
        <f t="shared" si="0"/>
        <v>297</v>
      </c>
      <c r="G12" s="138"/>
      <c r="H12" s="122"/>
      <c r="I12" s="123"/>
      <c r="J12" s="122"/>
      <c r="K12" s="123"/>
      <c r="L12" s="126"/>
      <c r="M12" s="125"/>
      <c r="N12" s="126"/>
      <c r="O12" s="125"/>
      <c r="P12" s="126"/>
      <c r="Q12" s="125"/>
      <c r="R12" s="124"/>
      <c r="S12" s="125"/>
      <c r="T12" s="126"/>
      <c r="U12" s="125"/>
      <c r="V12" s="126"/>
      <c r="W12" s="125"/>
      <c r="X12" s="126"/>
      <c r="Y12" s="125"/>
      <c r="Z12" s="126"/>
      <c r="AA12" s="125"/>
      <c r="AB12" s="126"/>
      <c r="AC12" s="125"/>
      <c r="AD12" s="126"/>
      <c r="AE12" s="125"/>
      <c r="AF12" s="126"/>
      <c r="AG12" s="125"/>
      <c r="AH12" s="126"/>
      <c r="AI12" s="125"/>
      <c r="AJ12" s="139"/>
      <c r="AK12" s="120"/>
      <c r="AL12" s="24">
        <f t="shared" si="1"/>
        <v>0</v>
      </c>
    </row>
    <row r="13" spans="1:42" ht="12.75" customHeight="1" thickBot="1" x14ac:dyDescent="0.25">
      <c r="B13" s="24" t="s">
        <v>111</v>
      </c>
      <c r="C13" s="169">
        <v>10</v>
      </c>
      <c r="D13" s="169"/>
      <c r="E13" s="127">
        <v>312</v>
      </c>
      <c r="F13" s="30">
        <f t="shared" si="0"/>
        <v>312</v>
      </c>
      <c r="G13" s="138"/>
      <c r="H13" s="122"/>
      <c r="I13" s="123"/>
      <c r="J13" s="122"/>
      <c r="K13" s="123"/>
      <c r="L13" s="126"/>
      <c r="M13" s="125"/>
      <c r="N13" s="126"/>
      <c r="O13" s="125"/>
      <c r="P13" s="126"/>
      <c r="Q13" s="125"/>
      <c r="R13" s="124"/>
      <c r="S13" s="125"/>
      <c r="T13" s="126"/>
      <c r="U13" s="125"/>
      <c r="V13" s="126"/>
      <c r="W13" s="125"/>
      <c r="X13" s="126"/>
      <c r="Y13" s="125"/>
      <c r="Z13" s="126"/>
      <c r="AA13" s="125"/>
      <c r="AB13" s="126"/>
      <c r="AC13" s="125"/>
      <c r="AD13" s="126"/>
      <c r="AE13" s="125"/>
      <c r="AF13" s="126"/>
      <c r="AG13" s="125"/>
      <c r="AH13" s="126"/>
      <c r="AI13" s="125"/>
      <c r="AJ13" s="139"/>
      <c r="AK13" s="120"/>
      <c r="AL13" s="24">
        <f t="shared" si="1"/>
        <v>0</v>
      </c>
    </row>
    <row r="14" spans="1:42" ht="12.75" customHeight="1" thickBot="1" x14ac:dyDescent="0.25">
      <c r="A14" s="24">
        <v>1</v>
      </c>
      <c r="B14" s="24" t="s">
        <v>101</v>
      </c>
      <c r="C14" s="169">
        <v>17</v>
      </c>
      <c r="D14" s="169"/>
      <c r="E14" s="127">
        <v>299</v>
      </c>
      <c r="F14" s="30">
        <f t="shared" si="0"/>
        <v>299</v>
      </c>
      <c r="G14" s="138"/>
      <c r="H14" s="122"/>
      <c r="I14" s="123"/>
      <c r="J14" s="122"/>
      <c r="K14" s="123"/>
      <c r="L14" s="126"/>
      <c r="M14" s="125"/>
      <c r="N14" s="126"/>
      <c r="O14" s="125"/>
      <c r="P14" s="126"/>
      <c r="Q14" s="125"/>
      <c r="R14" s="124"/>
      <c r="S14" s="125"/>
      <c r="T14" s="126"/>
      <c r="U14" s="125"/>
      <c r="V14" s="126"/>
      <c r="W14" s="125"/>
      <c r="X14" s="126"/>
      <c r="Y14" s="125"/>
      <c r="Z14" s="126"/>
      <c r="AA14" s="125"/>
      <c r="AB14" s="126"/>
      <c r="AC14" s="125"/>
      <c r="AD14" s="126"/>
      <c r="AE14" s="125"/>
      <c r="AF14" s="126"/>
      <c r="AG14" s="125"/>
      <c r="AH14" s="126"/>
      <c r="AI14" s="125"/>
      <c r="AJ14" s="139"/>
      <c r="AK14" s="120"/>
      <c r="AL14" s="24">
        <f t="shared" si="1"/>
        <v>0</v>
      </c>
    </row>
    <row r="15" spans="1:42" ht="12.75" customHeight="1" thickBot="1" x14ac:dyDescent="0.25">
      <c r="B15" s="24" t="s">
        <v>88</v>
      </c>
      <c r="C15" s="170" t="s">
        <v>131</v>
      </c>
      <c r="D15" s="170"/>
      <c r="E15" s="127">
        <v>307</v>
      </c>
      <c r="F15" s="30">
        <f t="shared" si="0"/>
        <v>307</v>
      </c>
      <c r="G15" s="138"/>
      <c r="H15" s="122"/>
      <c r="I15" s="123"/>
      <c r="J15" s="122"/>
      <c r="K15" s="123"/>
      <c r="L15" s="126"/>
      <c r="M15" s="125"/>
      <c r="N15" s="126"/>
      <c r="O15" s="125"/>
      <c r="P15" s="126"/>
      <c r="Q15" s="125"/>
      <c r="R15" s="124"/>
      <c r="S15" s="125"/>
      <c r="T15" s="126"/>
      <c r="U15" s="125"/>
      <c r="V15" s="126"/>
      <c r="W15" s="125"/>
      <c r="X15" s="126"/>
      <c r="Y15" s="125"/>
      <c r="Z15" s="126"/>
      <c r="AA15" s="125"/>
      <c r="AB15" s="126"/>
      <c r="AC15" s="125"/>
      <c r="AD15" s="126"/>
      <c r="AE15" s="125"/>
      <c r="AF15" s="126"/>
      <c r="AG15" s="125"/>
      <c r="AH15" s="126"/>
      <c r="AI15" s="125"/>
      <c r="AJ15" s="139"/>
      <c r="AK15" s="120"/>
      <c r="AL15" s="24">
        <f t="shared" si="1"/>
        <v>0</v>
      </c>
    </row>
    <row r="16" spans="1:42" ht="12.75" customHeight="1" thickBot="1" x14ac:dyDescent="0.25">
      <c r="B16" s="24" t="s">
        <v>99</v>
      </c>
      <c r="C16" s="169">
        <v>16</v>
      </c>
      <c r="D16" s="169"/>
      <c r="E16" s="127">
        <v>303</v>
      </c>
      <c r="F16" s="30">
        <f t="shared" si="0"/>
        <v>303</v>
      </c>
      <c r="G16" s="138"/>
      <c r="H16" s="122"/>
      <c r="I16" s="123"/>
      <c r="J16" s="122"/>
      <c r="K16" s="123"/>
      <c r="L16" s="126"/>
      <c r="M16" s="125"/>
      <c r="N16" s="126"/>
      <c r="O16" s="125"/>
      <c r="P16" s="126"/>
      <c r="Q16" s="125"/>
      <c r="R16" s="124"/>
      <c r="S16" s="125"/>
      <c r="T16" s="126"/>
      <c r="U16" s="125"/>
      <c r="V16" s="126"/>
      <c r="W16" s="125"/>
      <c r="X16" s="126"/>
      <c r="Y16" s="125"/>
      <c r="Z16" s="126"/>
      <c r="AA16" s="125"/>
      <c r="AB16" s="126"/>
      <c r="AC16" s="125"/>
      <c r="AD16" s="126"/>
      <c r="AE16" s="125"/>
      <c r="AF16" s="126"/>
      <c r="AG16" s="125"/>
      <c r="AH16" s="126"/>
      <c r="AI16" s="125"/>
      <c r="AJ16" s="139"/>
      <c r="AK16" s="120"/>
      <c r="AL16" s="24">
        <f t="shared" si="1"/>
        <v>0</v>
      </c>
    </row>
    <row r="17" spans="1:57" ht="12.75" customHeight="1" thickBot="1" x14ac:dyDescent="0.25">
      <c r="A17" s="24" t="s">
        <v>95</v>
      </c>
      <c r="B17" s="24" t="s">
        <v>112</v>
      </c>
      <c r="C17" s="169" t="s">
        <v>146</v>
      </c>
      <c r="D17" s="169"/>
      <c r="E17" s="127">
        <v>287</v>
      </c>
      <c r="F17" s="30">
        <f t="shared" si="0"/>
        <v>287</v>
      </c>
      <c r="G17" s="138"/>
      <c r="H17" s="122"/>
      <c r="I17" s="123"/>
      <c r="J17" s="122"/>
      <c r="K17" s="123"/>
      <c r="L17" s="126"/>
      <c r="M17" s="125"/>
      <c r="N17" s="126"/>
      <c r="O17" s="125"/>
      <c r="P17" s="126"/>
      <c r="Q17" s="125"/>
      <c r="R17" s="124"/>
      <c r="S17" s="125"/>
      <c r="T17" s="126"/>
      <c r="U17" s="125"/>
      <c r="V17" s="126"/>
      <c r="W17" s="125"/>
      <c r="X17" s="126"/>
      <c r="Y17" s="125"/>
      <c r="Z17" s="126"/>
      <c r="AA17" s="125"/>
      <c r="AB17" s="126"/>
      <c r="AC17" s="125"/>
      <c r="AD17" s="126"/>
      <c r="AE17" s="125"/>
      <c r="AF17" s="126"/>
      <c r="AG17" s="125"/>
      <c r="AH17" s="126"/>
      <c r="AI17" s="125"/>
      <c r="AJ17" s="139"/>
      <c r="AK17" s="120"/>
      <c r="AL17" s="24">
        <f t="shared" si="1"/>
        <v>0</v>
      </c>
    </row>
    <row r="18" spans="1:57" ht="12.75" customHeight="1" thickBot="1" x14ac:dyDescent="0.25">
      <c r="B18" s="24" t="s">
        <v>90</v>
      </c>
      <c r="C18" s="169">
        <v>2</v>
      </c>
      <c r="D18" s="169"/>
      <c r="E18" s="127">
        <v>326</v>
      </c>
      <c r="F18" s="30">
        <f t="shared" si="0"/>
        <v>326</v>
      </c>
      <c r="G18" s="138"/>
      <c r="H18" s="122"/>
      <c r="I18" s="123"/>
      <c r="J18" s="122"/>
      <c r="K18" s="123"/>
      <c r="L18" s="126"/>
      <c r="M18" s="125"/>
      <c r="N18" s="126"/>
      <c r="O18" s="125"/>
      <c r="P18" s="126"/>
      <c r="Q18" s="125"/>
      <c r="R18" s="124"/>
      <c r="S18" s="125"/>
      <c r="T18" s="126"/>
      <c r="U18" s="125"/>
      <c r="V18" s="126"/>
      <c r="W18" s="125"/>
      <c r="X18" s="126"/>
      <c r="Y18" s="125"/>
      <c r="Z18" s="126"/>
      <c r="AA18" s="125"/>
      <c r="AB18" s="126"/>
      <c r="AC18" s="125"/>
      <c r="AD18" s="126"/>
      <c r="AE18" s="125"/>
      <c r="AF18" s="126"/>
      <c r="AG18" s="125"/>
      <c r="AH18" s="126"/>
      <c r="AI18" s="125"/>
      <c r="AJ18" s="139"/>
      <c r="AK18" s="120"/>
      <c r="AL18" s="24">
        <f t="shared" si="1"/>
        <v>0</v>
      </c>
      <c r="AP18" s="28"/>
    </row>
    <row r="19" spans="1:57" ht="12.75" customHeight="1" thickBot="1" x14ac:dyDescent="0.25">
      <c r="B19" s="24" t="s">
        <v>85</v>
      </c>
      <c r="C19" s="170">
        <v>6</v>
      </c>
      <c r="D19" s="170"/>
      <c r="E19" s="127">
        <v>318</v>
      </c>
      <c r="F19" s="30">
        <f t="shared" si="0"/>
        <v>318</v>
      </c>
      <c r="G19" s="138"/>
      <c r="H19" s="122"/>
      <c r="I19" s="123"/>
      <c r="J19" s="122"/>
      <c r="K19" s="123"/>
      <c r="L19" s="126"/>
      <c r="M19" s="125"/>
      <c r="N19" s="126"/>
      <c r="O19" s="125"/>
      <c r="P19" s="126"/>
      <c r="Q19" s="125"/>
      <c r="R19" s="124"/>
      <c r="S19" s="125"/>
      <c r="T19" s="126"/>
      <c r="U19" s="125"/>
      <c r="V19" s="126"/>
      <c r="W19" s="125"/>
      <c r="X19" s="126"/>
      <c r="Y19" s="125"/>
      <c r="Z19" s="126"/>
      <c r="AA19" s="125"/>
      <c r="AB19" s="126"/>
      <c r="AC19" s="125"/>
      <c r="AD19" s="126"/>
      <c r="AE19" s="125"/>
      <c r="AF19" s="126"/>
      <c r="AG19" s="125"/>
      <c r="AH19" s="126"/>
      <c r="AI19" s="125"/>
      <c r="AJ19" s="139"/>
      <c r="AK19" s="120"/>
      <c r="AL19" s="24">
        <f t="shared" si="1"/>
        <v>0</v>
      </c>
    </row>
    <row r="20" spans="1:57" ht="12.75" customHeight="1" thickBot="1" x14ac:dyDescent="0.25">
      <c r="A20" s="24" t="s">
        <v>95</v>
      </c>
      <c r="B20" s="24" t="s">
        <v>93</v>
      </c>
      <c r="C20" s="170">
        <v>9</v>
      </c>
      <c r="D20" s="170"/>
      <c r="E20" s="127">
        <v>313</v>
      </c>
      <c r="F20" s="30">
        <f t="shared" si="0"/>
        <v>313</v>
      </c>
      <c r="G20" s="138"/>
      <c r="H20" s="122"/>
      <c r="I20" s="123"/>
      <c r="J20" s="122"/>
      <c r="K20" s="123"/>
      <c r="L20" s="126"/>
      <c r="M20" s="125"/>
      <c r="N20" s="126"/>
      <c r="O20" s="125"/>
      <c r="P20" s="126"/>
      <c r="Q20" s="125"/>
      <c r="R20" s="124"/>
      <c r="S20" s="125"/>
      <c r="T20" s="126"/>
      <c r="U20" s="125"/>
      <c r="V20" s="126"/>
      <c r="W20" s="125"/>
      <c r="X20" s="126"/>
      <c r="Y20" s="125"/>
      <c r="Z20" s="126"/>
      <c r="AA20" s="125"/>
      <c r="AB20" s="126"/>
      <c r="AC20" s="125"/>
      <c r="AD20" s="126"/>
      <c r="AE20" s="125"/>
      <c r="AF20" s="126"/>
      <c r="AG20" s="125"/>
      <c r="AH20" s="126"/>
      <c r="AI20" s="125"/>
      <c r="AJ20" s="139"/>
      <c r="AK20" s="120"/>
      <c r="AL20" s="24">
        <f t="shared" si="1"/>
        <v>0</v>
      </c>
    </row>
    <row r="21" spans="1:57" ht="12.75" customHeight="1" thickBot="1" x14ac:dyDescent="0.25">
      <c r="B21" s="24" t="s">
        <v>86</v>
      </c>
      <c r="C21" s="170" t="s">
        <v>114</v>
      </c>
      <c r="D21" s="170"/>
      <c r="E21" s="127">
        <v>311</v>
      </c>
      <c r="F21" s="30">
        <f t="shared" si="0"/>
        <v>311</v>
      </c>
      <c r="G21" s="138"/>
      <c r="H21" s="122"/>
      <c r="I21" s="123"/>
      <c r="J21" s="122"/>
      <c r="K21" s="123"/>
      <c r="L21" s="126"/>
      <c r="M21" s="125"/>
      <c r="N21" s="126"/>
      <c r="O21" s="125"/>
      <c r="P21" s="126"/>
      <c r="Q21" s="125"/>
      <c r="R21" s="124"/>
      <c r="S21" s="125"/>
      <c r="T21" s="126"/>
      <c r="U21" s="125"/>
      <c r="V21" s="126"/>
      <c r="W21" s="125"/>
      <c r="X21" s="126"/>
      <c r="Y21" s="125"/>
      <c r="Z21" s="126"/>
      <c r="AA21" s="125"/>
      <c r="AB21" s="126"/>
      <c r="AC21" s="125"/>
      <c r="AD21" s="126"/>
      <c r="AE21" s="125"/>
      <c r="AF21" s="126"/>
      <c r="AG21" s="125"/>
      <c r="AH21" s="126"/>
      <c r="AI21" s="125"/>
      <c r="AJ21" s="139"/>
      <c r="AK21" s="120"/>
      <c r="AL21" s="24">
        <f t="shared" si="1"/>
        <v>0</v>
      </c>
    </row>
    <row r="22" spans="1:57" ht="13.5" thickBot="1" x14ac:dyDescent="0.25">
      <c r="B22" s="24" t="s">
        <v>91</v>
      </c>
      <c r="C22" s="169" t="s">
        <v>131</v>
      </c>
      <c r="D22" s="169"/>
      <c r="E22" s="127">
        <v>307</v>
      </c>
      <c r="F22" s="30">
        <f t="shared" si="0"/>
        <v>307</v>
      </c>
      <c r="G22" s="138"/>
      <c r="H22" s="122"/>
      <c r="I22" s="123"/>
      <c r="J22" s="122"/>
      <c r="K22" s="123"/>
      <c r="L22" s="126"/>
      <c r="M22" s="125"/>
      <c r="N22" s="126"/>
      <c r="O22" s="125"/>
      <c r="P22" s="126"/>
      <c r="Q22" s="125"/>
      <c r="R22" s="124"/>
      <c r="S22" s="125"/>
      <c r="T22" s="126"/>
      <c r="U22" s="125"/>
      <c r="V22" s="126"/>
      <c r="W22" s="125"/>
      <c r="X22" s="126"/>
      <c r="Y22" s="125"/>
      <c r="Z22" s="126"/>
      <c r="AA22" s="125"/>
      <c r="AB22" s="126"/>
      <c r="AC22" s="125"/>
      <c r="AD22" s="126"/>
      <c r="AE22" s="125"/>
      <c r="AF22" s="126"/>
      <c r="AG22" s="125"/>
      <c r="AH22" s="126"/>
      <c r="AI22" s="125"/>
      <c r="AJ22" s="139"/>
      <c r="AK22" s="120"/>
      <c r="AL22" s="24">
        <f t="shared" si="1"/>
        <v>0</v>
      </c>
    </row>
    <row r="23" spans="1:57" ht="13.5" thickBot="1" x14ac:dyDescent="0.25">
      <c r="A23" s="24">
        <v>4</v>
      </c>
      <c r="B23" s="24" t="s">
        <v>110</v>
      </c>
      <c r="C23" s="170">
        <v>8</v>
      </c>
      <c r="D23" s="170"/>
      <c r="E23" s="127">
        <v>314</v>
      </c>
      <c r="F23" s="30">
        <f t="shared" si="0"/>
        <v>314</v>
      </c>
      <c r="G23" s="138"/>
      <c r="H23" s="122"/>
      <c r="I23" s="123"/>
      <c r="J23" s="122"/>
      <c r="K23" s="123"/>
      <c r="L23" s="126"/>
      <c r="M23" s="125"/>
      <c r="N23" s="126"/>
      <c r="O23" s="125"/>
      <c r="P23" s="126"/>
      <c r="Q23" s="125"/>
      <c r="R23" s="124"/>
      <c r="S23" s="125"/>
      <c r="T23" s="126"/>
      <c r="U23" s="125"/>
      <c r="V23" s="126"/>
      <c r="W23" s="125"/>
      <c r="X23" s="126"/>
      <c r="Y23" s="125"/>
      <c r="Z23" s="126"/>
      <c r="AA23" s="125"/>
      <c r="AB23" s="126"/>
      <c r="AC23" s="125"/>
      <c r="AD23" s="126"/>
      <c r="AE23" s="125"/>
      <c r="AF23" s="126"/>
      <c r="AG23" s="125"/>
      <c r="AH23" s="126"/>
      <c r="AI23" s="125"/>
      <c r="AJ23" s="139"/>
      <c r="AK23" s="120"/>
      <c r="AL23" s="24">
        <f t="shared" si="1"/>
        <v>0</v>
      </c>
    </row>
    <row r="24" spans="1:57" ht="13.5" customHeight="1" thickBot="1" x14ac:dyDescent="0.25">
      <c r="B24" s="24" t="s">
        <v>98</v>
      </c>
      <c r="C24" s="169" t="s">
        <v>130</v>
      </c>
      <c r="D24" s="169"/>
      <c r="E24" s="127">
        <v>311</v>
      </c>
      <c r="F24" s="30">
        <f t="shared" si="0"/>
        <v>311</v>
      </c>
      <c r="G24" s="138"/>
      <c r="H24" s="122"/>
      <c r="I24" s="123"/>
      <c r="J24" s="122"/>
      <c r="K24" s="123"/>
      <c r="L24" s="126"/>
      <c r="M24" s="125"/>
      <c r="N24" s="126"/>
      <c r="O24" s="125"/>
      <c r="P24" s="126"/>
      <c r="Q24" s="125"/>
      <c r="R24" s="124"/>
      <c r="S24" s="125"/>
      <c r="T24" s="126"/>
      <c r="U24" s="125"/>
      <c r="V24" s="126"/>
      <c r="W24" s="125"/>
      <c r="X24" s="126"/>
      <c r="Y24" s="125"/>
      <c r="Z24" s="126"/>
      <c r="AA24" s="125"/>
      <c r="AB24" s="126"/>
      <c r="AC24" s="125"/>
      <c r="AD24" s="126"/>
      <c r="AE24" s="125"/>
      <c r="AF24" s="126"/>
      <c r="AG24" s="125"/>
      <c r="AH24" s="126"/>
      <c r="AI24" s="125"/>
      <c r="AJ24" s="139"/>
      <c r="AK24" s="120"/>
      <c r="AL24" s="24">
        <f t="shared" si="1"/>
        <v>0</v>
      </c>
    </row>
    <row r="25" spans="1:57" ht="13.5" thickBot="1" x14ac:dyDescent="0.25">
      <c r="B25" s="24" t="s">
        <v>126</v>
      </c>
      <c r="C25" s="170">
        <v>20</v>
      </c>
      <c r="D25" s="170"/>
      <c r="E25" s="127">
        <v>279</v>
      </c>
      <c r="F25" s="30">
        <f t="shared" si="0"/>
        <v>279</v>
      </c>
      <c r="G25" s="142"/>
      <c r="H25" s="128"/>
      <c r="I25" s="129"/>
      <c r="J25" s="128"/>
      <c r="K25" s="129"/>
      <c r="L25" s="143"/>
      <c r="M25" s="144"/>
      <c r="N25" s="143"/>
      <c r="O25" s="144"/>
      <c r="P25" s="143"/>
      <c r="Q25" s="144"/>
      <c r="R25" s="186"/>
      <c r="S25" s="144"/>
      <c r="T25" s="143"/>
      <c r="U25" s="144"/>
      <c r="V25" s="143"/>
      <c r="W25" s="144"/>
      <c r="X25" s="143"/>
      <c r="Y25" s="144"/>
      <c r="Z25" s="143"/>
      <c r="AA25" s="144"/>
      <c r="AB25" s="143"/>
      <c r="AC25" s="144"/>
      <c r="AD25" s="143"/>
      <c r="AE25" s="144"/>
      <c r="AF25" s="143"/>
      <c r="AG25" s="144"/>
      <c r="AH25" s="143"/>
      <c r="AI25" s="144"/>
      <c r="AJ25" s="139"/>
      <c r="AK25" s="120"/>
      <c r="AL25" s="24">
        <f t="shared" si="1"/>
        <v>0</v>
      </c>
    </row>
    <row r="26" spans="1:57" x14ac:dyDescent="0.2">
      <c r="G26" s="110"/>
    </row>
    <row r="27" spans="1:57" x14ac:dyDescent="0.2">
      <c r="B27" s="127" t="s">
        <v>5</v>
      </c>
      <c r="E27" s="130">
        <v>6223</v>
      </c>
      <c r="F27" s="130">
        <f>SUM(F6:F26)</f>
        <v>6223</v>
      </c>
      <c r="G27" s="30"/>
      <c r="H27" s="127">
        <f t="shared" ref="H27:AK27" si="2">SUM(H6:H25)</f>
        <v>0</v>
      </c>
      <c r="I27" s="127">
        <f t="shared" si="2"/>
        <v>0</v>
      </c>
      <c r="J27" s="127">
        <f t="shared" si="2"/>
        <v>0</v>
      </c>
      <c r="K27" s="127">
        <f t="shared" si="2"/>
        <v>0</v>
      </c>
      <c r="L27" s="127">
        <f t="shared" si="2"/>
        <v>0</v>
      </c>
      <c r="M27" s="127">
        <f t="shared" si="2"/>
        <v>0</v>
      </c>
      <c r="N27" s="127">
        <f t="shared" si="2"/>
        <v>0</v>
      </c>
      <c r="O27" s="127">
        <f t="shared" si="2"/>
        <v>0</v>
      </c>
      <c r="P27" s="127">
        <f t="shared" si="2"/>
        <v>0</v>
      </c>
      <c r="Q27" s="127">
        <f t="shared" si="2"/>
        <v>0</v>
      </c>
      <c r="R27" s="127">
        <f t="shared" si="2"/>
        <v>0</v>
      </c>
      <c r="S27" s="127">
        <f t="shared" si="2"/>
        <v>0</v>
      </c>
      <c r="T27" s="127">
        <f t="shared" si="2"/>
        <v>0</v>
      </c>
      <c r="U27" s="127">
        <f t="shared" si="2"/>
        <v>0</v>
      </c>
      <c r="V27" s="127">
        <f t="shared" si="2"/>
        <v>0</v>
      </c>
      <c r="W27" s="127">
        <f t="shared" si="2"/>
        <v>0</v>
      </c>
      <c r="X27" s="127">
        <f t="shared" si="2"/>
        <v>0</v>
      </c>
      <c r="Y27" s="127">
        <f t="shared" si="2"/>
        <v>0</v>
      </c>
      <c r="Z27" s="127">
        <f t="shared" si="2"/>
        <v>0</v>
      </c>
      <c r="AA27" s="127">
        <f t="shared" si="2"/>
        <v>0</v>
      </c>
      <c r="AB27" s="127">
        <f t="shared" si="2"/>
        <v>0</v>
      </c>
      <c r="AC27" s="127">
        <f t="shared" si="2"/>
        <v>0</v>
      </c>
      <c r="AD27" s="127">
        <f t="shared" si="2"/>
        <v>0</v>
      </c>
      <c r="AE27" s="127">
        <f t="shared" si="2"/>
        <v>0</v>
      </c>
      <c r="AF27" s="127">
        <f t="shared" si="2"/>
        <v>0</v>
      </c>
      <c r="AG27" s="127">
        <f t="shared" si="2"/>
        <v>0</v>
      </c>
      <c r="AH27" s="127">
        <f t="shared" si="2"/>
        <v>0</v>
      </c>
      <c r="AI27" s="127">
        <f t="shared" si="2"/>
        <v>0</v>
      </c>
      <c r="AJ27" s="127">
        <f t="shared" si="2"/>
        <v>0</v>
      </c>
      <c r="AK27" s="127">
        <f t="shared" si="2"/>
        <v>0</v>
      </c>
    </row>
    <row r="28" spans="1:57" x14ac:dyDescent="0.2">
      <c r="B28" s="127" t="s">
        <v>6</v>
      </c>
      <c r="E28" s="131">
        <v>311.14999999999998</v>
      </c>
      <c r="F28" s="131">
        <f t="shared" ref="F28:AK28" si="3">IF(F27=0,"",AVERAGE(F6:F25))</f>
        <v>311.14999999999998</v>
      </c>
      <c r="G28" s="131" t="str">
        <f t="shared" si="3"/>
        <v/>
      </c>
      <c r="H28" s="131" t="str">
        <f t="shared" si="3"/>
        <v/>
      </c>
      <c r="I28" s="131" t="str">
        <f t="shared" si="3"/>
        <v/>
      </c>
      <c r="J28" s="131" t="str">
        <f t="shared" si="3"/>
        <v/>
      </c>
      <c r="K28" s="131" t="str">
        <f t="shared" si="3"/>
        <v/>
      </c>
      <c r="L28" s="131" t="str">
        <f t="shared" si="3"/>
        <v/>
      </c>
      <c r="M28" s="131" t="str">
        <f t="shared" si="3"/>
        <v/>
      </c>
      <c r="N28" s="131" t="str">
        <f t="shared" si="3"/>
        <v/>
      </c>
      <c r="O28" s="131" t="str">
        <f t="shared" si="3"/>
        <v/>
      </c>
      <c r="P28" s="131" t="str">
        <f t="shared" si="3"/>
        <v/>
      </c>
      <c r="Q28" s="131" t="str">
        <f t="shared" si="3"/>
        <v/>
      </c>
      <c r="R28" s="131" t="str">
        <f t="shared" si="3"/>
        <v/>
      </c>
      <c r="S28" s="131" t="str">
        <f t="shared" si="3"/>
        <v/>
      </c>
      <c r="T28" s="131" t="str">
        <f t="shared" si="3"/>
        <v/>
      </c>
      <c r="U28" s="131" t="str">
        <f t="shared" si="3"/>
        <v/>
      </c>
      <c r="V28" s="131" t="str">
        <f t="shared" si="3"/>
        <v/>
      </c>
      <c r="W28" s="131" t="str">
        <f t="shared" si="3"/>
        <v/>
      </c>
      <c r="X28" s="131" t="str">
        <f t="shared" si="3"/>
        <v/>
      </c>
      <c r="Y28" s="131" t="str">
        <f t="shared" si="3"/>
        <v/>
      </c>
      <c r="Z28" s="131" t="str">
        <f t="shared" si="3"/>
        <v/>
      </c>
      <c r="AA28" s="131" t="str">
        <f t="shared" si="3"/>
        <v/>
      </c>
      <c r="AB28" s="131" t="str">
        <f t="shared" si="3"/>
        <v/>
      </c>
      <c r="AC28" s="131" t="str">
        <f t="shared" si="3"/>
        <v/>
      </c>
      <c r="AD28" s="131" t="str">
        <f t="shared" si="3"/>
        <v/>
      </c>
      <c r="AE28" s="131" t="str">
        <f t="shared" si="3"/>
        <v/>
      </c>
      <c r="AF28" s="131" t="str">
        <f t="shared" si="3"/>
        <v/>
      </c>
      <c r="AG28" s="131" t="str">
        <f t="shared" si="3"/>
        <v/>
      </c>
      <c r="AH28" s="131" t="str">
        <f t="shared" si="3"/>
        <v/>
      </c>
      <c r="AI28" s="131" t="str">
        <f t="shared" si="3"/>
        <v/>
      </c>
      <c r="AJ28" s="131" t="str">
        <f t="shared" si="3"/>
        <v/>
      </c>
      <c r="AK28" s="131" t="str">
        <f t="shared" si="3"/>
        <v/>
      </c>
    </row>
    <row r="29" spans="1:57" x14ac:dyDescent="0.2"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57" x14ac:dyDescent="0.2"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</row>
    <row r="31" spans="1:57" x14ac:dyDescent="0.2">
      <c r="B31" s="24" t="s">
        <v>92</v>
      </c>
    </row>
    <row r="32" spans="1:57" ht="13.5" thickBot="1" x14ac:dyDescent="0.25">
      <c r="B32" s="98"/>
      <c r="C32" s="171"/>
      <c r="D32" s="172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</row>
    <row r="33" spans="2:57" ht="13.5" thickBot="1" x14ac:dyDescent="0.25">
      <c r="B33" s="98" t="s">
        <v>107</v>
      </c>
      <c r="C33" s="173"/>
      <c r="D33" s="170"/>
      <c r="E33" s="127">
        <v>172</v>
      </c>
      <c r="F33" s="30">
        <f>G33+E33</f>
        <v>172</v>
      </c>
      <c r="G33" s="138"/>
      <c r="H33" s="122">
        <v>15</v>
      </c>
      <c r="I33" s="123"/>
      <c r="J33" s="122"/>
      <c r="K33" s="123">
        <v>12</v>
      </c>
      <c r="L33" s="124"/>
      <c r="M33" s="125">
        <v>10</v>
      </c>
      <c r="N33" s="126">
        <v>9</v>
      </c>
      <c r="O33" s="125"/>
      <c r="P33" s="126">
        <v>13</v>
      </c>
      <c r="Q33" s="30"/>
      <c r="R33" s="126">
        <v>5</v>
      </c>
      <c r="S33" s="125"/>
      <c r="T33" s="126"/>
      <c r="U33" s="125">
        <v>8</v>
      </c>
      <c r="V33" s="126"/>
      <c r="W33" s="125">
        <v>6</v>
      </c>
      <c r="X33" s="126">
        <v>4</v>
      </c>
      <c r="Y33" s="125"/>
      <c r="Z33" s="126"/>
      <c r="AA33" s="125">
        <v>11</v>
      </c>
      <c r="AB33" s="126">
        <v>2</v>
      </c>
      <c r="AC33" s="125"/>
      <c r="AD33" s="126"/>
      <c r="AE33" s="30">
        <v>3</v>
      </c>
      <c r="AF33" s="126"/>
      <c r="AG33" s="125">
        <v>7</v>
      </c>
      <c r="AH33" s="124">
        <v>14</v>
      </c>
      <c r="AI33" s="125"/>
      <c r="AJ33" s="139"/>
      <c r="AK33" s="120"/>
      <c r="AL33" s="24">
        <f>SUM(H33:AK33)</f>
        <v>119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</row>
    <row r="34" spans="2:57" x14ac:dyDescent="0.2">
      <c r="B34" s="98" t="s">
        <v>108</v>
      </c>
      <c r="C34" s="173"/>
      <c r="D34" s="169"/>
      <c r="E34" s="30">
        <v>288</v>
      </c>
      <c r="F34" s="30">
        <f>G34+E34</f>
        <v>288</v>
      </c>
      <c r="G34" s="138"/>
      <c r="H34" s="122"/>
      <c r="I34" s="123"/>
      <c r="J34" s="122"/>
      <c r="K34" s="123"/>
      <c r="L34" s="124"/>
      <c r="M34" s="125"/>
      <c r="N34" s="126"/>
      <c r="O34" s="125"/>
      <c r="P34" s="126"/>
      <c r="Q34" s="30"/>
      <c r="R34" s="126"/>
      <c r="S34" s="125"/>
      <c r="T34" s="126"/>
      <c r="U34" s="125"/>
      <c r="V34" s="126"/>
      <c r="W34" s="125"/>
      <c r="X34" s="126"/>
      <c r="Y34" s="125"/>
      <c r="Z34" s="126"/>
      <c r="AA34" s="125"/>
      <c r="AB34" s="126"/>
      <c r="AC34" s="125"/>
      <c r="AD34" s="126"/>
      <c r="AE34" s="30"/>
      <c r="AF34" s="126"/>
      <c r="AG34" s="125"/>
      <c r="AH34" s="124"/>
      <c r="AI34" s="125"/>
      <c r="AJ34" s="139"/>
      <c r="AK34" s="120"/>
    </row>
    <row r="35" spans="2:57" x14ac:dyDescent="0.2">
      <c r="B35" s="98"/>
      <c r="C35" s="171"/>
      <c r="D35" s="172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</row>
    <row r="36" spans="2:57" x14ac:dyDescent="0.2">
      <c r="B36" s="98"/>
      <c r="C36" s="171"/>
      <c r="D36" s="172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</row>
  </sheetData>
  <pageMargins left="0.48" right="0.12" top="1" bottom="1" header="0.5" footer="0.5"/>
  <pageSetup scale="62" orientation="landscape" horizontalDpi="360" verticalDpi="360" r:id="rId1"/>
  <headerFooter alignWithMargins="0">
    <oddFooter>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7"/>
  <sheetViews>
    <sheetView topLeftCell="B1" zoomScale="90" workbookViewId="0">
      <pane xSplit="1" topLeftCell="C1" activePane="topRight" state="frozen"/>
      <selection activeCell="A6" sqref="A6:A25"/>
      <selection pane="topRight" activeCell="G9" sqref="G9"/>
    </sheetView>
  </sheetViews>
  <sheetFormatPr defaultRowHeight="12.75" x14ac:dyDescent="0.2"/>
  <cols>
    <col min="1" max="1" width="9.140625" style="13"/>
    <col min="2" max="2" width="9.7109375" style="13" customWidth="1"/>
    <col min="3" max="3" width="9.140625" style="13"/>
    <col min="4" max="7" width="6.85546875" style="13" bestFit="1" customWidth="1"/>
    <col min="8" max="12" width="6.28515625" style="13" bestFit="1" customWidth="1"/>
    <col min="13" max="19" width="6.42578125" style="13" bestFit="1" customWidth="1"/>
    <col min="20" max="20" width="6.42578125" style="13" customWidth="1"/>
    <col min="21" max="16384" width="9.140625" style="13"/>
  </cols>
  <sheetData>
    <row r="3" spans="1:33" x14ac:dyDescent="0.2">
      <c r="C3" s="29" t="s">
        <v>4</v>
      </c>
      <c r="D3" s="29" t="s">
        <v>16</v>
      </c>
      <c r="E3" s="29" t="s">
        <v>17</v>
      </c>
      <c r="F3" s="29" t="s">
        <v>18</v>
      </c>
      <c r="G3" s="29" t="s">
        <v>19</v>
      </c>
      <c r="H3" s="29" t="s">
        <v>20</v>
      </c>
      <c r="I3" s="29" t="s">
        <v>21</v>
      </c>
      <c r="J3" s="29" t="s">
        <v>22</v>
      </c>
      <c r="K3" s="29" t="s">
        <v>23</v>
      </c>
      <c r="L3" s="29" t="s">
        <v>24</v>
      </c>
      <c r="M3" s="29" t="s">
        <v>25</v>
      </c>
      <c r="N3" s="29" t="s">
        <v>26</v>
      </c>
      <c r="O3" s="29" t="s">
        <v>27</v>
      </c>
      <c r="P3" s="29" t="s">
        <v>28</v>
      </c>
      <c r="Q3" s="29" t="s">
        <v>29</v>
      </c>
      <c r="R3" s="29" t="s">
        <v>30</v>
      </c>
      <c r="S3" s="29" t="s">
        <v>31</v>
      </c>
      <c r="T3" s="29" t="s">
        <v>32</v>
      </c>
    </row>
    <row r="4" spans="1:33" x14ac:dyDescent="0.2">
      <c r="A4" s="2">
        <v>1</v>
      </c>
      <c r="B4" s="2" t="s">
        <v>76</v>
      </c>
      <c r="C4" s="58">
        <f>SUM(D4:T4)</f>
        <v>25</v>
      </c>
      <c r="D4"/>
      <c r="E4">
        <v>25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33" x14ac:dyDescent="0.2">
      <c r="A5" s="2">
        <v>11</v>
      </c>
      <c r="B5" s="2" t="s">
        <v>75</v>
      </c>
      <c r="C5" s="58">
        <f t="shared" ref="C5:C23" si="0">SUM(D5:T5)</f>
        <v>38</v>
      </c>
      <c r="D5">
        <v>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 x14ac:dyDescent="0.2">
      <c r="A6" s="1">
        <v>16</v>
      </c>
      <c r="B6" s="2" t="s">
        <v>73</v>
      </c>
      <c r="C6" s="58">
        <f t="shared" si="0"/>
        <v>0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33" x14ac:dyDescent="0.2">
      <c r="A7" s="1">
        <v>2</v>
      </c>
      <c r="B7" s="2" t="s">
        <v>88</v>
      </c>
      <c r="C7" s="58">
        <f t="shared" si="0"/>
        <v>25</v>
      </c>
      <c r="D7">
        <v>25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33" x14ac:dyDescent="0.2">
      <c r="A8" s="1">
        <v>-12</v>
      </c>
      <c r="B8" s="2" t="s">
        <v>79</v>
      </c>
      <c r="C8" s="58">
        <f t="shared" si="0"/>
        <v>25</v>
      </c>
      <c r="D8"/>
      <c r="E8"/>
      <c r="F8"/>
      <c r="G8">
        <v>25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33" x14ac:dyDescent="0.2">
      <c r="A9" s="1">
        <v>-26</v>
      </c>
      <c r="B9" s="2" t="s">
        <v>91</v>
      </c>
      <c r="C9" s="58">
        <f t="shared" si="0"/>
        <v>0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33" x14ac:dyDescent="0.2">
      <c r="A10" s="1">
        <v>-40</v>
      </c>
      <c r="B10" s="2" t="s">
        <v>86</v>
      </c>
      <c r="C10" s="58">
        <f t="shared" si="0"/>
        <v>38</v>
      </c>
      <c r="D10"/>
      <c r="E10">
        <v>38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33" x14ac:dyDescent="0.2">
      <c r="A11" s="1">
        <v>-54</v>
      </c>
      <c r="B11" s="2" t="s">
        <v>80</v>
      </c>
      <c r="C11" s="58">
        <f t="shared" si="0"/>
        <v>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33" x14ac:dyDescent="0.2">
      <c r="A12" s="1">
        <v>-68</v>
      </c>
      <c r="B12" s="2" t="s">
        <v>84</v>
      </c>
      <c r="C12" s="58">
        <f t="shared" si="0"/>
        <v>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33" x14ac:dyDescent="0.2">
      <c r="A13" s="1">
        <v>-82</v>
      </c>
      <c r="B13" s="1" t="s">
        <v>74</v>
      </c>
      <c r="C13" s="58">
        <f t="shared" si="0"/>
        <v>57</v>
      </c>
      <c r="D13"/>
      <c r="E13"/>
      <c r="F13"/>
      <c r="G13">
        <v>57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33" x14ac:dyDescent="0.2">
      <c r="A14" s="1">
        <v>-96</v>
      </c>
      <c r="B14" s="2" t="s">
        <v>83</v>
      </c>
      <c r="C14" s="58">
        <f t="shared" si="0"/>
        <v>0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33" x14ac:dyDescent="0.2">
      <c r="A15" s="1">
        <v>-110</v>
      </c>
      <c r="B15" s="2" t="s">
        <v>90</v>
      </c>
      <c r="C15" s="58">
        <f t="shared" si="0"/>
        <v>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33" x14ac:dyDescent="0.2">
      <c r="A16" s="1">
        <v>-124</v>
      </c>
      <c r="B16" s="2" t="s">
        <v>81</v>
      </c>
      <c r="C16" s="58">
        <f t="shared" si="0"/>
        <v>57</v>
      </c>
      <c r="D16"/>
      <c r="E16"/>
      <c r="F16">
        <v>57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">
      <c r="A17" s="1">
        <v>-138</v>
      </c>
      <c r="B17" s="2" t="s">
        <v>78</v>
      </c>
      <c r="C17" s="58">
        <f t="shared" si="0"/>
        <v>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">
      <c r="A18" s="1">
        <v>-152</v>
      </c>
      <c r="B18" s="2" t="s">
        <v>87</v>
      </c>
      <c r="C18" s="58">
        <f t="shared" si="0"/>
        <v>0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">
      <c r="A19" s="1">
        <v>-166</v>
      </c>
      <c r="B19" s="2" t="s">
        <v>77</v>
      </c>
      <c r="C19" s="58">
        <f t="shared" si="0"/>
        <v>133</v>
      </c>
      <c r="D19">
        <v>57</v>
      </c>
      <c r="E19"/>
      <c r="F19">
        <v>38</v>
      </c>
      <c r="G19">
        <v>38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">
      <c r="A20" s="1">
        <v>-180</v>
      </c>
      <c r="B20" s="2" t="s">
        <v>85</v>
      </c>
      <c r="C20" s="58">
        <f t="shared" si="0"/>
        <v>57</v>
      </c>
      <c r="D20"/>
      <c r="E20">
        <v>57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">
      <c r="A21" s="1">
        <v>-194</v>
      </c>
      <c r="B21" s="2" t="s">
        <v>72</v>
      </c>
      <c r="C21" s="58">
        <f t="shared" si="0"/>
        <v>25</v>
      </c>
      <c r="D21"/>
      <c r="E21"/>
      <c r="F21">
        <v>25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">
      <c r="A22" s="1">
        <v>-208</v>
      </c>
      <c r="B22" s="2" t="s">
        <v>89</v>
      </c>
      <c r="C22" s="58">
        <f t="shared" si="0"/>
        <v>0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">
      <c r="A23" s="1">
        <v>-222</v>
      </c>
      <c r="B23" s="2" t="s">
        <v>126</v>
      </c>
      <c r="C23" s="58">
        <f t="shared" si="0"/>
        <v>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3.5" thickBot="1" x14ac:dyDescent="0.25">
      <c r="A24" s="1">
        <v>-236</v>
      </c>
      <c r="C24" s="137">
        <f>SUM(C4:C23)</f>
        <v>480</v>
      </c>
      <c r="D24" s="137">
        <f t="shared" ref="D24:T24" si="1">SUM(D4:D23)</f>
        <v>120</v>
      </c>
      <c r="E24" s="137">
        <f t="shared" si="1"/>
        <v>120</v>
      </c>
      <c r="F24" s="137">
        <f t="shared" si="1"/>
        <v>120</v>
      </c>
      <c r="G24" s="137">
        <f t="shared" si="1"/>
        <v>120</v>
      </c>
      <c r="H24" s="137">
        <f t="shared" si="1"/>
        <v>0</v>
      </c>
      <c r="I24" s="137">
        <f t="shared" si="1"/>
        <v>0</v>
      </c>
      <c r="J24" s="137">
        <f t="shared" si="1"/>
        <v>0</v>
      </c>
      <c r="K24" s="137">
        <f t="shared" si="1"/>
        <v>0</v>
      </c>
      <c r="L24" s="137">
        <f t="shared" si="1"/>
        <v>0</v>
      </c>
      <c r="M24" s="137">
        <f t="shared" si="1"/>
        <v>0</v>
      </c>
      <c r="N24" s="137">
        <f t="shared" si="1"/>
        <v>0</v>
      </c>
      <c r="O24" s="137">
        <f t="shared" si="1"/>
        <v>0</v>
      </c>
      <c r="P24" s="137">
        <f t="shared" si="1"/>
        <v>0</v>
      </c>
      <c r="Q24" s="137">
        <f t="shared" si="1"/>
        <v>0</v>
      </c>
      <c r="R24" s="137">
        <f t="shared" si="1"/>
        <v>0</v>
      </c>
      <c r="S24" s="137">
        <f t="shared" si="1"/>
        <v>0</v>
      </c>
      <c r="T24" s="137">
        <f t="shared" si="1"/>
        <v>0</v>
      </c>
      <c r="U24"/>
      <c r="V24"/>
      <c r="W24"/>
    </row>
    <row r="25" spans="1:23" ht="13.5" thickTop="1" x14ac:dyDescent="0.2">
      <c r="A25" s="1">
        <v>-250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K43"/>
  <sheetViews>
    <sheetView topLeftCell="B3" zoomScale="80" workbookViewId="0">
      <selection activeCell="D23" sqref="D23"/>
    </sheetView>
  </sheetViews>
  <sheetFormatPr defaultRowHeight="12.75" x14ac:dyDescent="0.2"/>
  <cols>
    <col min="1" max="1" width="6.7109375" style="24" customWidth="1"/>
    <col min="2" max="2" width="13.28515625" style="24" bestFit="1" customWidth="1"/>
    <col min="3" max="4" width="5.42578125" style="25" customWidth="1"/>
    <col min="5" max="5" width="9.42578125" style="24" customWidth="1"/>
    <col min="6" max="6" width="5.5703125" style="24" bestFit="1" customWidth="1"/>
    <col min="7" max="7" width="5.42578125" style="24" bestFit="1" customWidth="1"/>
    <col min="8" max="8" width="5.85546875" style="24" bestFit="1" customWidth="1"/>
    <col min="9" max="9" width="5.42578125" style="24" bestFit="1" customWidth="1"/>
    <col min="10" max="10" width="6.28515625" style="24" customWidth="1"/>
    <col min="11" max="14" width="5.42578125" style="24" bestFit="1" customWidth="1"/>
    <col min="15" max="22" width="6.42578125" style="24" bestFit="1" customWidth="1"/>
    <col min="23" max="16384" width="9.140625" style="24"/>
  </cols>
  <sheetData>
    <row r="2" spans="1:63" x14ac:dyDescent="0.2">
      <c r="G2" s="26"/>
      <c r="J2" s="26"/>
      <c r="M2" s="26"/>
    </row>
    <row r="3" spans="1:63" ht="25.5" x14ac:dyDescent="0.2">
      <c r="C3" s="183" t="s">
        <v>127</v>
      </c>
      <c r="D3" s="183" t="s">
        <v>63</v>
      </c>
      <c r="E3" s="27" t="s">
        <v>4</v>
      </c>
      <c r="F3" s="59" t="s">
        <v>16</v>
      </c>
      <c r="G3" s="59" t="s">
        <v>17</v>
      </c>
      <c r="H3" s="27" t="s">
        <v>18</v>
      </c>
      <c r="I3" s="27" t="s">
        <v>19</v>
      </c>
      <c r="J3" s="27" t="s">
        <v>20</v>
      </c>
      <c r="K3" s="27" t="s">
        <v>21</v>
      </c>
      <c r="L3" s="27" t="s">
        <v>22</v>
      </c>
      <c r="M3" s="27" t="s">
        <v>23</v>
      </c>
      <c r="N3" s="27" t="s">
        <v>24</v>
      </c>
      <c r="O3" s="27" t="s">
        <v>25</v>
      </c>
      <c r="P3" s="27" t="s">
        <v>26</v>
      </c>
      <c r="Q3" s="27" t="s">
        <v>27</v>
      </c>
      <c r="R3" s="27" t="s">
        <v>28</v>
      </c>
      <c r="S3" s="27" t="s">
        <v>29</v>
      </c>
      <c r="T3" s="27" t="s">
        <v>30</v>
      </c>
      <c r="U3" s="27" t="s">
        <v>31</v>
      </c>
      <c r="V3" s="27" t="s">
        <v>32</v>
      </c>
    </row>
    <row r="4" spans="1:63" x14ac:dyDescent="0.2">
      <c r="A4" s="28"/>
      <c r="B4" s="2" t="s">
        <v>77</v>
      </c>
      <c r="C4" s="169">
        <v>1</v>
      </c>
      <c r="D4" s="169">
        <v>1</v>
      </c>
      <c r="E4" s="54">
        <f t="shared" ref="E4:E23" si="0">SUM(F4:V4)</f>
        <v>348</v>
      </c>
      <c r="F4" s="136">
        <v>74</v>
      </c>
      <c r="G4" s="55">
        <v>84</v>
      </c>
      <c r="H4" s="86">
        <v>93</v>
      </c>
      <c r="I4" s="164">
        <v>97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x14ac:dyDescent="0.2">
      <c r="A5" s="28"/>
      <c r="B5" s="2" t="s">
        <v>90</v>
      </c>
      <c r="C5" s="170">
        <v>2</v>
      </c>
      <c r="D5" s="170">
        <v>2</v>
      </c>
      <c r="E5" s="55">
        <f t="shared" si="0"/>
        <v>326</v>
      </c>
      <c r="F5" s="54">
        <v>68</v>
      </c>
      <c r="G5" s="79">
        <v>93</v>
      </c>
      <c r="H5" s="55">
        <v>82</v>
      </c>
      <c r="I5" s="54">
        <v>83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x14ac:dyDescent="0.2">
      <c r="A6" s="28"/>
      <c r="B6" s="2" t="s">
        <v>84</v>
      </c>
      <c r="C6" s="170">
        <v>6</v>
      </c>
      <c r="D6" s="170">
        <v>3</v>
      </c>
      <c r="E6" s="54">
        <f t="shared" si="0"/>
        <v>325</v>
      </c>
      <c r="F6" s="62">
        <v>63</v>
      </c>
      <c r="G6" s="54">
        <v>82</v>
      </c>
      <c r="H6" s="55">
        <v>88</v>
      </c>
      <c r="I6" s="54">
        <v>92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2">
      <c r="A7" s="28"/>
      <c r="B7" s="1" t="s">
        <v>74</v>
      </c>
      <c r="C7" s="170">
        <v>12</v>
      </c>
      <c r="D7" s="170" t="s">
        <v>129</v>
      </c>
      <c r="E7" s="55">
        <f t="shared" si="0"/>
        <v>322</v>
      </c>
      <c r="F7" s="54">
        <v>65</v>
      </c>
      <c r="G7" s="53">
        <v>76</v>
      </c>
      <c r="H7" s="55">
        <v>84</v>
      </c>
      <c r="I7" s="88">
        <v>97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">
      <c r="A8" s="28"/>
      <c r="B8" s="2" t="s">
        <v>78</v>
      </c>
      <c r="C8" s="170" t="s">
        <v>125</v>
      </c>
      <c r="D8" s="170" t="s">
        <v>129</v>
      </c>
      <c r="E8" s="54">
        <f t="shared" si="0"/>
        <v>322</v>
      </c>
      <c r="F8" s="61">
        <v>57</v>
      </c>
      <c r="G8" s="54">
        <v>93</v>
      </c>
      <c r="H8" s="55">
        <v>81</v>
      </c>
      <c r="I8" s="54">
        <v>91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">
      <c r="A9" s="28"/>
      <c r="B9" s="2" t="s">
        <v>85</v>
      </c>
      <c r="C9" s="170">
        <v>5</v>
      </c>
      <c r="D9" s="170">
        <v>6</v>
      </c>
      <c r="E9" s="54">
        <f t="shared" si="0"/>
        <v>318</v>
      </c>
      <c r="F9" s="54">
        <v>55</v>
      </c>
      <c r="G9" s="185">
        <v>99</v>
      </c>
      <c r="H9" s="55">
        <v>81</v>
      </c>
      <c r="I9" s="54">
        <v>83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2">
      <c r="A10" s="28"/>
      <c r="B10" s="2" t="s">
        <v>89</v>
      </c>
      <c r="C10" s="169">
        <v>13</v>
      </c>
      <c r="D10" s="169">
        <v>7</v>
      </c>
      <c r="E10" s="54">
        <f t="shared" si="0"/>
        <v>317</v>
      </c>
      <c r="F10" s="55">
        <v>62</v>
      </c>
      <c r="G10" s="55">
        <v>87</v>
      </c>
      <c r="H10" s="55">
        <v>75</v>
      </c>
      <c r="I10" s="54">
        <v>93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2">
      <c r="A11" s="28"/>
      <c r="B11" s="2" t="s">
        <v>72</v>
      </c>
      <c r="C11" s="169" t="s">
        <v>124</v>
      </c>
      <c r="D11" s="169">
        <v>8</v>
      </c>
      <c r="E11" s="54">
        <f t="shared" si="0"/>
        <v>314</v>
      </c>
      <c r="F11" s="54">
        <v>58</v>
      </c>
      <c r="G11" s="61">
        <v>86</v>
      </c>
      <c r="H11" s="87">
        <v>92</v>
      </c>
      <c r="I11" s="54">
        <v>78</v>
      </c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2">
      <c r="A12" s="28"/>
      <c r="B12" s="2" t="s">
        <v>76</v>
      </c>
      <c r="C12" s="169" t="s">
        <v>125</v>
      </c>
      <c r="D12" s="169">
        <v>9</v>
      </c>
      <c r="E12" s="54">
        <f>SUM(F12:V12)</f>
        <v>313</v>
      </c>
      <c r="F12" s="54">
        <v>63</v>
      </c>
      <c r="G12" s="89">
        <v>95</v>
      </c>
      <c r="H12" s="55">
        <v>73</v>
      </c>
      <c r="I12" s="54">
        <v>82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x14ac:dyDescent="0.2">
      <c r="A13" s="28"/>
      <c r="B13" s="2" t="s">
        <v>75</v>
      </c>
      <c r="C13" s="170">
        <v>11</v>
      </c>
      <c r="D13" s="170">
        <v>10</v>
      </c>
      <c r="E13" s="54">
        <f t="shared" si="0"/>
        <v>312</v>
      </c>
      <c r="F13" s="90">
        <v>73</v>
      </c>
      <c r="G13" s="54">
        <v>81</v>
      </c>
      <c r="H13" s="55">
        <v>72</v>
      </c>
      <c r="I13" s="54">
        <v>86</v>
      </c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x14ac:dyDescent="0.2">
      <c r="A14" s="28"/>
      <c r="B14" s="2" t="s">
        <v>86</v>
      </c>
      <c r="C14" s="169">
        <v>9</v>
      </c>
      <c r="D14" s="169" t="s">
        <v>114</v>
      </c>
      <c r="E14" s="54">
        <f t="shared" si="0"/>
        <v>311</v>
      </c>
      <c r="F14" s="54">
        <v>59</v>
      </c>
      <c r="G14" s="90">
        <v>96</v>
      </c>
      <c r="H14" s="55">
        <v>74</v>
      </c>
      <c r="I14" s="54">
        <v>82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x14ac:dyDescent="0.2">
      <c r="A15" s="28"/>
      <c r="B15" s="2" t="s">
        <v>81</v>
      </c>
      <c r="C15" s="169" t="s">
        <v>124</v>
      </c>
      <c r="D15" s="169" t="s">
        <v>130</v>
      </c>
      <c r="E15" s="54">
        <f t="shared" si="0"/>
        <v>311</v>
      </c>
      <c r="F15" s="54">
        <v>55</v>
      </c>
      <c r="G15" s="54">
        <v>86</v>
      </c>
      <c r="H15" s="85">
        <v>95</v>
      </c>
      <c r="I15" s="54">
        <v>75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x14ac:dyDescent="0.2">
      <c r="A16" s="28"/>
      <c r="B16" s="2" t="s">
        <v>88</v>
      </c>
      <c r="C16" s="169">
        <v>14</v>
      </c>
      <c r="D16" s="169" t="s">
        <v>131</v>
      </c>
      <c r="E16" s="54">
        <f t="shared" si="0"/>
        <v>307</v>
      </c>
      <c r="F16" s="89">
        <v>69</v>
      </c>
      <c r="G16" s="54">
        <v>75</v>
      </c>
      <c r="H16" s="55">
        <v>77</v>
      </c>
      <c r="I16" s="54">
        <v>86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x14ac:dyDescent="0.2">
      <c r="A17" s="28"/>
      <c r="B17" s="2" t="s">
        <v>91</v>
      </c>
      <c r="C17" s="170">
        <v>10</v>
      </c>
      <c r="D17" s="170" t="s">
        <v>131</v>
      </c>
      <c r="E17" s="54">
        <f t="shared" si="0"/>
        <v>307</v>
      </c>
      <c r="F17" s="54">
        <v>58</v>
      </c>
      <c r="G17" s="54">
        <v>93</v>
      </c>
      <c r="H17" s="55">
        <v>76</v>
      </c>
      <c r="I17" s="54">
        <v>80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x14ac:dyDescent="0.2">
      <c r="A18" s="28"/>
      <c r="B18" s="2" t="s">
        <v>79</v>
      </c>
      <c r="C18" s="170">
        <v>18</v>
      </c>
      <c r="D18" s="170">
        <v>15</v>
      </c>
      <c r="E18" s="54">
        <f t="shared" si="0"/>
        <v>305</v>
      </c>
      <c r="F18" s="60">
        <v>52</v>
      </c>
      <c r="G18" s="54">
        <v>77</v>
      </c>
      <c r="H18" s="55">
        <v>80</v>
      </c>
      <c r="I18" s="165">
        <v>96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x14ac:dyDescent="0.2">
      <c r="A19" s="28"/>
      <c r="B19" s="2" t="s">
        <v>87</v>
      </c>
      <c r="C19" s="170">
        <v>16</v>
      </c>
      <c r="D19" s="170">
        <v>16</v>
      </c>
      <c r="E19" s="55">
        <f t="shared" si="0"/>
        <v>303</v>
      </c>
      <c r="F19" s="54">
        <v>55</v>
      </c>
      <c r="G19" s="81">
        <v>82</v>
      </c>
      <c r="H19" s="55">
        <v>80</v>
      </c>
      <c r="I19" s="54">
        <v>86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x14ac:dyDescent="0.2">
      <c r="A20" s="28"/>
      <c r="B20" s="2" t="s">
        <v>73</v>
      </c>
      <c r="C20" s="169">
        <v>17</v>
      </c>
      <c r="D20" s="169">
        <v>17</v>
      </c>
      <c r="E20" s="54">
        <f t="shared" si="0"/>
        <v>299</v>
      </c>
      <c r="F20" s="57">
        <v>64</v>
      </c>
      <c r="G20" s="55">
        <v>71</v>
      </c>
      <c r="H20" s="55">
        <v>78</v>
      </c>
      <c r="I20" s="54">
        <v>86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x14ac:dyDescent="0.2">
      <c r="A21" s="28"/>
      <c r="B21" s="2" t="s">
        <v>83</v>
      </c>
      <c r="C21" s="170">
        <v>19</v>
      </c>
      <c r="D21" s="170" t="s">
        <v>146</v>
      </c>
      <c r="E21" s="54">
        <f t="shared" si="0"/>
        <v>297</v>
      </c>
      <c r="F21" s="54">
        <v>35</v>
      </c>
      <c r="G21" s="61">
        <v>89</v>
      </c>
      <c r="H21" s="55">
        <v>84</v>
      </c>
      <c r="I21" s="54">
        <v>89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x14ac:dyDescent="0.2">
      <c r="A22" s="28"/>
      <c r="B22" s="2" t="s">
        <v>80</v>
      </c>
      <c r="C22" s="169">
        <v>20</v>
      </c>
      <c r="D22" s="169" t="s">
        <v>146</v>
      </c>
      <c r="E22" s="54">
        <f t="shared" si="0"/>
        <v>287</v>
      </c>
      <c r="F22" s="54">
        <v>35</v>
      </c>
      <c r="G22" s="54">
        <v>88</v>
      </c>
      <c r="H22" s="55">
        <v>81</v>
      </c>
      <c r="I22" s="54">
        <v>83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x14ac:dyDescent="0.2">
      <c r="A23" s="28"/>
      <c r="B23" s="2" t="s">
        <v>126</v>
      </c>
      <c r="C23" s="170">
        <v>15</v>
      </c>
      <c r="D23" s="170">
        <v>20</v>
      </c>
      <c r="E23" s="54">
        <f t="shared" si="0"/>
        <v>279</v>
      </c>
      <c r="F23" s="54">
        <v>66</v>
      </c>
      <c r="G23" s="54">
        <v>77</v>
      </c>
      <c r="H23" s="54">
        <v>75</v>
      </c>
      <c r="I23" s="54">
        <v>61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x14ac:dyDescent="0.2">
      <c r="A24" s="28"/>
      <c r="B24"/>
      <c r="C24" s="184"/>
      <c r="D24" s="18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x14ac:dyDescent="0.2">
      <c r="A25" s="28"/>
      <c r="B25"/>
      <c r="C25" s="184"/>
      <c r="D25" s="184"/>
      <c r="E25" s="52">
        <f>SUM(E4:E24)</f>
        <v>6223</v>
      </c>
      <c r="F25" s="52">
        <f t="shared" ref="F25:V25" si="1">SUM(F4:F24)</f>
        <v>1186</v>
      </c>
      <c r="G25" s="52">
        <f t="shared" si="1"/>
        <v>1710</v>
      </c>
      <c r="H25" s="52">
        <f t="shared" si="1"/>
        <v>1621</v>
      </c>
      <c r="I25" s="52">
        <f t="shared" si="1"/>
        <v>1706</v>
      </c>
      <c r="J25" s="52">
        <f t="shared" si="1"/>
        <v>0</v>
      </c>
      <c r="K25" s="52">
        <f t="shared" si="1"/>
        <v>0</v>
      </c>
      <c r="L25" s="52">
        <f t="shared" si="1"/>
        <v>0</v>
      </c>
      <c r="M25" s="52">
        <f t="shared" si="1"/>
        <v>0</v>
      </c>
      <c r="N25" s="52">
        <f t="shared" si="1"/>
        <v>0</v>
      </c>
      <c r="O25" s="52">
        <f t="shared" si="1"/>
        <v>0</v>
      </c>
      <c r="P25" s="52">
        <f t="shared" si="1"/>
        <v>0</v>
      </c>
      <c r="Q25" s="52">
        <f t="shared" si="1"/>
        <v>0</v>
      </c>
      <c r="R25" s="52">
        <f t="shared" si="1"/>
        <v>0</v>
      </c>
      <c r="S25" s="52">
        <f t="shared" si="1"/>
        <v>0</v>
      </c>
      <c r="T25" s="52">
        <f t="shared" si="1"/>
        <v>0</v>
      </c>
      <c r="U25" s="52">
        <f t="shared" si="1"/>
        <v>0</v>
      </c>
      <c r="V25" s="52">
        <f t="shared" si="1"/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x14ac:dyDescent="0.2">
      <c r="B26"/>
      <c r="C26" s="184"/>
      <c r="D26" s="184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x14ac:dyDescent="0.2">
      <c r="B27"/>
      <c r="C27" s="184"/>
      <c r="D27" s="184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x14ac:dyDescent="0.2">
      <c r="B28"/>
      <c r="C28" s="184"/>
      <c r="D28" s="184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x14ac:dyDescent="0.2">
      <c r="B29"/>
      <c r="C29" s="184"/>
      <c r="D29" s="184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x14ac:dyDescent="0.2">
      <c r="B30"/>
      <c r="C30" s="184"/>
      <c r="D30" s="184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x14ac:dyDescent="0.2">
      <c r="B31"/>
      <c r="C31" s="184"/>
      <c r="D31" s="184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x14ac:dyDescent="0.2">
      <c r="B32"/>
      <c r="C32" s="184"/>
      <c r="D32" s="184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x14ac:dyDescent="0.2">
      <c r="B33"/>
      <c r="C33" s="184"/>
      <c r="D33" s="184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x14ac:dyDescent="0.2">
      <c r="B34"/>
      <c r="C34" s="184"/>
      <c r="D34" s="18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x14ac:dyDescent="0.2">
      <c r="B35"/>
      <c r="C35" s="184"/>
      <c r="D35" s="184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x14ac:dyDescent="0.2">
      <c r="B36"/>
      <c r="C36" s="184"/>
      <c r="D36" s="184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x14ac:dyDescent="0.2">
      <c r="B37"/>
      <c r="C37" s="184"/>
      <c r="D37" s="184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x14ac:dyDescent="0.2">
      <c r="B38"/>
      <c r="C38" s="184"/>
      <c r="D38" s="184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x14ac:dyDescent="0.2">
      <c r="B39"/>
      <c r="C39" s="184"/>
      <c r="D39" s="184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x14ac:dyDescent="0.2">
      <c r="B40"/>
      <c r="C40" s="184"/>
      <c r="D40" s="184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x14ac:dyDescent="0.2">
      <c r="B41"/>
      <c r="C41" s="184"/>
      <c r="D41" s="184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x14ac:dyDescent="0.2">
      <c r="B42"/>
      <c r="C42" s="184"/>
      <c r="D42" s="184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x14ac:dyDescent="0.2">
      <c r="B43"/>
      <c r="C43" s="184"/>
      <c r="D43" s="184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</sheetData>
  <pageMargins left="0.75" right="0.75" top="1" bottom="1" header="0.5" footer="0.5"/>
  <pageSetup scale="95" orientation="landscape" horizontalDpi="360" verticalDpi="360" r:id="rId1"/>
  <headerFooter alignWithMargins="0">
    <oddFooter>&amp;R&amp;F &amp;A&amp;D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Week #1</vt:lpstr>
      <vt:lpstr>Week #2</vt:lpstr>
      <vt:lpstr>Week #3</vt:lpstr>
      <vt:lpstr>Week #4</vt:lpstr>
      <vt:lpstr>Week #5</vt:lpstr>
      <vt:lpstr>Payout</vt:lpstr>
      <vt:lpstr>Total</vt:lpstr>
      <vt:lpstr>'Week #2'!Print_Area</vt:lpstr>
      <vt:lpstr>'Week #3'!Print_Area</vt:lpstr>
      <vt:lpstr>'Week #4'!Print_Area</vt:lpstr>
      <vt:lpstr>'Week #5'!Print_Area</vt:lpstr>
      <vt:lpstr>'Week #2'!sort</vt:lpstr>
      <vt:lpstr>'Week #3'!sort</vt:lpstr>
      <vt:lpstr>'Week #4'!sort</vt:lpstr>
      <vt:lpstr>'Week #5'!sort</vt:lpstr>
      <vt:lpstr>sort</vt:lpstr>
      <vt:lpstr>Totalsort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1999-10-03T23:50:16Z</cp:lastPrinted>
  <dcterms:created xsi:type="dcterms:W3CDTF">1998-09-06T16:39:28Z</dcterms:created>
  <dcterms:modified xsi:type="dcterms:W3CDTF">2023-09-19T17:08:10Z</dcterms:modified>
</cp:coreProperties>
</file>