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4A760D-25EC-4D10-9C0B-3915F490BE10}" xr6:coauthVersionLast="47" xr6:coauthVersionMax="47" xr10:uidLastSave="{00000000-0000-0000-0000-000000000000}"/>
  <bookViews>
    <workbookView xWindow="-120" yWindow="-120" windowWidth="38640" windowHeight="15720" tabRatio="770" activeTab="4"/>
  </bookViews>
  <sheets>
    <sheet name="All Buckets" sheetId="1" r:id="rId1"/>
    <sheet name="Reg Risk" sheetId="5" r:id="rId2"/>
    <sheet name="Support Deals" sheetId="6" r:id="rId3"/>
    <sheet name="Origination" sheetId="4" r:id="rId4"/>
    <sheet name="Advocacy" sheetId="3" r:id="rId5"/>
    <sheet name="Where are we working" sheetId="2" r:id="rId6"/>
  </sheets>
  <calcPr calcId="0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4"/>
  <c r="F4" i="4"/>
  <c r="F5" i="4"/>
  <c r="F6" i="4"/>
  <c r="F7" i="4"/>
  <c r="F8" i="4"/>
  <c r="F3" i="5"/>
  <c r="F4" i="5"/>
  <c r="F5" i="5"/>
  <c r="F6" i="5"/>
  <c r="F7" i="5"/>
  <c r="F8" i="5"/>
  <c r="F9" i="5"/>
  <c r="F12" i="5"/>
  <c r="F13" i="5"/>
  <c r="F14" i="5"/>
  <c r="F15" i="5"/>
  <c r="F17" i="5"/>
  <c r="F18" i="5"/>
  <c r="F19" i="5"/>
  <c r="F20" i="5"/>
  <c r="F21" i="5"/>
  <c r="F22" i="5"/>
  <c r="F24" i="5"/>
  <c r="F25" i="5"/>
  <c r="F26" i="5"/>
  <c r="F3" i="6"/>
  <c r="J3" i="6"/>
  <c r="K3" i="6"/>
  <c r="L3" i="6"/>
  <c r="M3" i="6"/>
  <c r="F4" i="6"/>
  <c r="J4" i="6"/>
  <c r="K4" i="6"/>
  <c r="L4" i="6"/>
  <c r="F5" i="6"/>
  <c r="J5" i="6"/>
  <c r="K5" i="6"/>
  <c r="L5" i="6"/>
  <c r="F6" i="6"/>
  <c r="J6" i="6"/>
  <c r="K6" i="6"/>
  <c r="L6" i="6"/>
  <c r="F7" i="6"/>
  <c r="J7" i="6"/>
  <c r="K7" i="6"/>
  <c r="L7" i="6"/>
  <c r="F8" i="6"/>
  <c r="J8" i="6"/>
  <c r="K8" i="6"/>
  <c r="L8" i="6"/>
  <c r="F9" i="6"/>
  <c r="J9" i="6"/>
  <c r="K9" i="6"/>
  <c r="L9" i="6"/>
  <c r="F10" i="6"/>
  <c r="J10" i="6"/>
  <c r="K10" i="6"/>
  <c r="L10" i="6"/>
  <c r="F11" i="6"/>
  <c r="J11" i="6"/>
  <c r="K11" i="6"/>
  <c r="L11" i="6"/>
  <c r="F12" i="6"/>
  <c r="J12" i="6"/>
  <c r="K12" i="6"/>
  <c r="L12" i="6"/>
  <c r="F13" i="6"/>
  <c r="H13" i="6"/>
  <c r="J13" i="6"/>
  <c r="K13" i="6"/>
  <c r="L13" i="6"/>
  <c r="F14" i="6"/>
  <c r="J14" i="6"/>
  <c r="K14" i="6"/>
  <c r="L14" i="6"/>
  <c r="F15" i="6"/>
  <c r="J15" i="6"/>
  <c r="K15" i="6"/>
  <c r="L15" i="6"/>
  <c r="F16" i="6"/>
  <c r="J16" i="6"/>
  <c r="K16" i="6"/>
  <c r="L16" i="6"/>
  <c r="F17" i="6"/>
  <c r="J17" i="6"/>
  <c r="K17" i="6"/>
  <c r="L17" i="6"/>
  <c r="F18" i="6"/>
  <c r="J18" i="6"/>
  <c r="K18" i="6"/>
  <c r="L18" i="6"/>
  <c r="F19" i="6"/>
  <c r="J19" i="6"/>
  <c r="K19" i="6"/>
  <c r="L19" i="6"/>
  <c r="F20" i="6"/>
  <c r="J20" i="6"/>
  <c r="K20" i="6"/>
  <c r="L20" i="6"/>
  <c r="F21" i="6"/>
  <c r="J21" i="6"/>
  <c r="K21" i="6"/>
  <c r="L21" i="6"/>
  <c r="F22" i="6"/>
  <c r="J22" i="6"/>
  <c r="K22" i="6"/>
  <c r="L22" i="6"/>
  <c r="F23" i="6"/>
  <c r="J23" i="6"/>
  <c r="K23" i="6"/>
  <c r="L23" i="6"/>
  <c r="F24" i="6"/>
  <c r="J24" i="6"/>
  <c r="K24" i="6"/>
  <c r="L24" i="6"/>
  <c r="F25" i="6"/>
  <c r="J25" i="6"/>
  <c r="K25" i="6"/>
  <c r="L25" i="6"/>
  <c r="F26" i="6"/>
  <c r="J26" i="6"/>
  <c r="K26" i="6"/>
  <c r="L26" i="6"/>
  <c r="F27" i="6"/>
  <c r="J27" i="6"/>
  <c r="K27" i="6"/>
  <c r="L27" i="6"/>
  <c r="F28" i="6"/>
  <c r="J28" i="6"/>
  <c r="K28" i="6"/>
  <c r="L28" i="6"/>
  <c r="F29" i="6"/>
  <c r="J29" i="6"/>
  <c r="K29" i="6"/>
  <c r="L29" i="6"/>
  <c r="F30" i="6"/>
  <c r="J30" i="6"/>
  <c r="K30" i="6"/>
  <c r="L30" i="6"/>
  <c r="F31" i="6"/>
  <c r="J31" i="6"/>
  <c r="K31" i="6"/>
  <c r="L31" i="6"/>
  <c r="J32" i="6"/>
  <c r="K32" i="6"/>
  <c r="L32" i="6"/>
  <c r="J33" i="6"/>
  <c r="K33" i="6"/>
  <c r="L33" i="6"/>
  <c r="J34" i="6"/>
  <c r="K34" i="6"/>
  <c r="L34" i="6"/>
  <c r="J35" i="6"/>
  <c r="K35" i="6"/>
  <c r="L35" i="6"/>
  <c r="J36" i="6"/>
  <c r="K36" i="6"/>
  <c r="L36" i="6"/>
  <c r="J37" i="6"/>
  <c r="K37" i="6"/>
  <c r="L37" i="6"/>
  <c r="J38" i="6"/>
  <c r="K38" i="6"/>
  <c r="L38" i="6"/>
  <c r="J39" i="6"/>
  <c r="K39" i="6"/>
  <c r="L39" i="6"/>
  <c r="J40" i="6"/>
  <c r="K40" i="6"/>
  <c r="L40" i="6"/>
  <c r="J41" i="6"/>
  <c r="K41" i="6"/>
  <c r="L41" i="6"/>
  <c r="J42" i="6"/>
  <c r="K42" i="6"/>
  <c r="L42" i="6"/>
  <c r="J43" i="6"/>
  <c r="K43" i="6"/>
  <c r="L43" i="6"/>
  <c r="J44" i="6"/>
  <c r="K44" i="6"/>
  <c r="L44" i="6"/>
  <c r="J45" i="6"/>
  <c r="K45" i="6"/>
  <c r="L45" i="6"/>
  <c r="J46" i="6"/>
  <c r="K46" i="6"/>
  <c r="L46" i="6"/>
  <c r="F3" i="2"/>
  <c r="L3" i="2"/>
  <c r="F4" i="2"/>
  <c r="L4" i="2"/>
  <c r="F5" i="2"/>
  <c r="L5" i="2"/>
  <c r="F6" i="2"/>
  <c r="L6" i="2"/>
  <c r="F7" i="2"/>
  <c r="L7" i="2"/>
  <c r="F8" i="2"/>
  <c r="L8" i="2"/>
  <c r="F9" i="2"/>
  <c r="L9" i="2"/>
  <c r="F10" i="2"/>
  <c r="L10" i="2"/>
  <c r="F11" i="2"/>
  <c r="L11" i="2"/>
  <c r="F12" i="2"/>
  <c r="L12" i="2"/>
  <c r="F13" i="2"/>
  <c r="L13" i="2"/>
  <c r="F14" i="2"/>
  <c r="L14" i="2"/>
  <c r="F15" i="2"/>
  <c r="L15" i="2"/>
  <c r="L16" i="2"/>
  <c r="B18" i="2"/>
  <c r="C18" i="2"/>
  <c r="D18" i="2"/>
  <c r="E18" i="2"/>
  <c r="F18" i="2"/>
  <c r="H18" i="2"/>
  <c r="I18" i="2"/>
  <c r="J18" i="2"/>
  <c r="K18" i="2"/>
  <c r="L18" i="2"/>
  <c r="B19" i="2"/>
  <c r="C19" i="2"/>
  <c r="D19" i="2"/>
  <c r="E19" i="2"/>
  <c r="I19" i="2"/>
  <c r="J19" i="2"/>
  <c r="K19" i="2"/>
  <c r="B20" i="2"/>
  <c r="C20" i="2"/>
  <c r="D20" i="2"/>
  <c r="E20" i="2"/>
  <c r="H20" i="2"/>
  <c r="I20" i="2"/>
  <c r="J20" i="2"/>
  <c r="K20" i="2"/>
  <c r="B21" i="2"/>
  <c r="C21" i="2"/>
  <c r="D21" i="2"/>
  <c r="E21" i="2"/>
  <c r="H21" i="2"/>
  <c r="I21" i="2"/>
  <c r="J21" i="2"/>
  <c r="K21" i="2"/>
</calcChain>
</file>

<file path=xl/sharedStrings.xml><?xml version="1.0" encoding="utf-8"?>
<sst xmlns="http://schemas.openxmlformats.org/spreadsheetml/2006/main" count="239" uniqueCount="143">
  <si>
    <t>Advocacy</t>
  </si>
  <si>
    <t>Deal Support</t>
  </si>
  <si>
    <t>Generation Plants</t>
  </si>
  <si>
    <t>Enron Hedge Fund</t>
  </si>
  <si>
    <t>QF Restructuring</t>
  </si>
  <si>
    <t>CA PX Market Tamper</t>
  </si>
  <si>
    <t>EB2</t>
  </si>
  <si>
    <t>Risk Management</t>
  </si>
  <si>
    <t>Average</t>
  </si>
  <si>
    <t>Median</t>
  </si>
  <si>
    <t>Max</t>
  </si>
  <si>
    <t>Min</t>
  </si>
  <si>
    <t>SB - New Media Delivery</t>
  </si>
  <si>
    <t>SB - Current Suite of Services</t>
  </si>
  <si>
    <t>SB - Advanced Provider Status</t>
  </si>
  <si>
    <t>SB - Bandwidth Trading</t>
  </si>
  <si>
    <t>SB - Private Network vs. Common Carriage</t>
  </si>
  <si>
    <t>SB - Partnerships in States for Infrastructure</t>
  </si>
  <si>
    <t>SB - Internet Taxation</t>
  </si>
  <si>
    <t>SB - Encryption Export legislation</t>
  </si>
  <si>
    <t>SB - Digitial Signature legislation</t>
  </si>
  <si>
    <t>SB - ECI services to Government</t>
  </si>
  <si>
    <t>SB - MAN purchases remain Private Carrier Status</t>
  </si>
  <si>
    <t>SB - PUC Certificate in key states for Fiber Build</t>
  </si>
  <si>
    <t>AK - Manage OH NUG contracts</t>
  </si>
  <si>
    <t>AK - Enerconnect</t>
  </si>
  <si>
    <t>AK - Peaker to Michigan</t>
  </si>
  <si>
    <t>AK - TCPL Tariffs</t>
  </si>
  <si>
    <t>AK - Electric Wholesale Transmission Tariffs</t>
  </si>
  <si>
    <t>AK - Alberta Pool</t>
  </si>
  <si>
    <t>AK - Ontario Pool</t>
  </si>
  <si>
    <t>AK - Alberta Generation Builds</t>
  </si>
  <si>
    <t>AK - Alberta auction of Generation Output</t>
  </si>
  <si>
    <t>AK - BC/Alberta intertie</t>
  </si>
  <si>
    <t>AK - Alberta Distribution Tariff filings</t>
  </si>
  <si>
    <t>AK - Ontario Natural Gas Unbundling</t>
  </si>
  <si>
    <t>JB - Reporting / RPS / GPS Regulations</t>
  </si>
  <si>
    <t>JB - Trading Support</t>
  </si>
  <si>
    <t>JB - ENA Peaker nox issues</t>
  </si>
  <si>
    <t>JB - ENA Generation interconnection support</t>
  </si>
  <si>
    <t>JB - EES Generation interconnection support</t>
  </si>
  <si>
    <t>JB = CUBR</t>
  </si>
  <si>
    <t>JB = Global Infrastructure</t>
  </si>
  <si>
    <t>JB = Proforma interconnection rules</t>
  </si>
  <si>
    <t>JB = Retail implementation rules (NJ, PA, TX, OH)</t>
  </si>
  <si>
    <t>JB = Distributed Generation rules (CA, AZ, NY, TX, OH, NV)</t>
  </si>
  <si>
    <t>JH - Trading Support (EES, ENA)</t>
  </si>
  <si>
    <t>JH - Control Areas</t>
  </si>
  <si>
    <t>JH - Tight Pool Reform</t>
  </si>
  <si>
    <t>JH - Eureka</t>
  </si>
  <si>
    <t>JH - Flow Based Transactions (NERC)</t>
  </si>
  <si>
    <t>JH - Hourly Transmission Market (NERC)</t>
  </si>
  <si>
    <t>JH - PGE Sale</t>
  </si>
  <si>
    <t>JH - Non-discriminatory Transmission Access</t>
  </si>
  <si>
    <t>JH - RTO Rulemaking</t>
  </si>
  <si>
    <t>JH - NERC Reform</t>
  </si>
  <si>
    <t>JH - Enron Transco</t>
  </si>
  <si>
    <t>PK - CA Supplier Issues</t>
  </si>
  <si>
    <t>PK - Desert Star ISO</t>
  </si>
  <si>
    <t>PK - CA Natural Gas Unbundling</t>
  </si>
  <si>
    <t>PK - CA Distribution Company Role</t>
  </si>
  <si>
    <t>PK - Generation Support</t>
  </si>
  <si>
    <t>PK - Las Vegas Cogen</t>
  </si>
  <si>
    <t>PK - CA Distributed Generation</t>
  </si>
  <si>
    <t>PK - CA PG&amp;E Hydro Valuation</t>
  </si>
  <si>
    <t xml:space="preserve">PK - CA RAP </t>
  </si>
  <si>
    <t>PK - APS Appeal</t>
  </si>
  <si>
    <t>HK - Unbundling support (TX, OH, NV)</t>
  </si>
  <si>
    <t>HK - Code of Conduct (MI, IL, AR, FL, AZ, NM, MD)</t>
  </si>
  <si>
    <t>HK - Distribution rate design model</t>
  </si>
  <si>
    <t>HK - GPG electricity cost reduction</t>
  </si>
  <si>
    <t>HK - Enron Federal Solutions</t>
  </si>
  <si>
    <t>HK - Rate Curve Review</t>
  </si>
  <si>
    <t>HK - Generation Support</t>
  </si>
  <si>
    <t>KM - NC ElectriCities Peakers</t>
  </si>
  <si>
    <t>KM - FL Merchant Plant legislation</t>
  </si>
  <si>
    <t>KM - TX PUC Restructuring Process</t>
  </si>
  <si>
    <t>KM - TX 2001 legislation</t>
  </si>
  <si>
    <t>KM - NC Restructuring legislation</t>
  </si>
  <si>
    <t>KM - FL Restructuring legislation</t>
  </si>
  <si>
    <t>KM - OK Restructuring legislation</t>
  </si>
  <si>
    <t>KM - TN support for Peakers</t>
  </si>
  <si>
    <t>KM - MS support for Peakers</t>
  </si>
  <si>
    <t>KM - GA AGL Peachtree</t>
  </si>
  <si>
    <t>JM - Transmission Reform (ECAR/MAPP/MAIN)</t>
  </si>
  <si>
    <t>JM  - Control Areas</t>
  </si>
  <si>
    <t>JM - Generation Support</t>
  </si>
  <si>
    <t>JM - IL EES Product Support</t>
  </si>
  <si>
    <t>JM - MI EES Product Support</t>
  </si>
  <si>
    <t>JM - OH Clinton Energy Interruptible products</t>
  </si>
  <si>
    <t>JM - OH PUC Restructuring Process</t>
  </si>
  <si>
    <t>JM - MI PUC Restructuring Process</t>
  </si>
  <si>
    <t>JM - IL ICC Restructuring Process</t>
  </si>
  <si>
    <t>JM - MO Restructuring legislation</t>
  </si>
  <si>
    <t>JM - IL Expedite CTC Roll-off</t>
  </si>
  <si>
    <t>JM - OH Natural Gas Restructuring</t>
  </si>
  <si>
    <t>JM - IA Restructuring legislation</t>
  </si>
  <si>
    <t>JM - Distribution Refunctionalization (WI, MN, IL, OH)</t>
  </si>
  <si>
    <t>JM - OH Natural Gas Peaker Leverage</t>
  </si>
  <si>
    <t>JM - People's Asset Management</t>
  </si>
  <si>
    <t>SM - Eureka</t>
  </si>
  <si>
    <t>SM - East Coast Power</t>
  </si>
  <si>
    <t>SM - NYISO rules</t>
  </si>
  <si>
    <t>SM - NJN Asset Management</t>
  </si>
  <si>
    <t>SM - PSE&amp;G Capacity Deal (20%)</t>
  </si>
  <si>
    <t>SM - Long Island Sound Transmission line</t>
  </si>
  <si>
    <t>SM - UI Phase II Fuel Cell farm</t>
  </si>
  <si>
    <t>SM - Revenue Cycle proceedings (MA, NJ, NY, MD)</t>
  </si>
  <si>
    <t>SM - Default Service Pricing (MD, NY, PA)</t>
  </si>
  <si>
    <t>SM - Duquensne</t>
  </si>
  <si>
    <t>SM - NY "End State" proceedings.</t>
  </si>
  <si>
    <t>Origination</t>
  </si>
  <si>
    <t>JB - CUBR</t>
  </si>
  <si>
    <t>JB - Retail implementation rules (NJ, PA, TX, OH)</t>
  </si>
  <si>
    <t>PK - CA PX Issue</t>
  </si>
  <si>
    <t>SB - New Products Media Delivery</t>
  </si>
  <si>
    <t>SB - Current Suite of Services / Advanced Provider</t>
  </si>
  <si>
    <t>JB - Environmental Reporting / RPS / GPS Regulations</t>
  </si>
  <si>
    <t>JB - Environmental Trading Support</t>
  </si>
  <si>
    <t>PK - CA Supplier Issues Rollback</t>
  </si>
  <si>
    <t>KM - FL Merchant Plant issues</t>
  </si>
  <si>
    <t>TOTAL</t>
  </si>
  <si>
    <t>PK - PGE Sale</t>
  </si>
  <si>
    <t>SB - Digital Signature legislation</t>
  </si>
  <si>
    <t>SB - Federal/State Advanced Srvcs</t>
  </si>
  <si>
    <t>Total</t>
  </si>
  <si>
    <t>JB - Proforma interconnection rules (national)</t>
  </si>
  <si>
    <t>KM - GA AGL ENA Purchase Peachtree</t>
  </si>
  <si>
    <t>AK - Canada Peaker to Michigan</t>
  </si>
  <si>
    <t>SM - Default Service Pricing (MD, NY, PA, MA)</t>
  </si>
  <si>
    <t>SM - Duquesne Phase 2</t>
  </si>
  <si>
    <t>PK - CA Distribution Competition / "End State" Proceeding</t>
  </si>
  <si>
    <t>JH - Hourly Transmission Market (NERC &amp; Control Area)</t>
  </si>
  <si>
    <t>??</t>
  </si>
  <si>
    <t>YES</t>
  </si>
  <si>
    <t>SB - Telecom Act Implementation</t>
  </si>
  <si>
    <t>JB - Non US/Canada Market  Infrastructure</t>
  </si>
  <si>
    <t>JB - Distributed Generation rules (AZ, NY, TX, OH, NV, MA)</t>
  </si>
  <si>
    <t>HK - Electric Unbundling support (TX, OH)</t>
  </si>
  <si>
    <t>PK - Western Generation Support</t>
  </si>
  <si>
    <t>JM  - ECAR/MAIN Control Areas</t>
  </si>
  <si>
    <t>JM - MAPP Accredited Capacity</t>
  </si>
  <si>
    <t>JM - Midwest Generation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</si>
</sst>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1" fontId="2" fillId="0" borderId="0" xfId="0" applyNumberFormat="1" applyFont="1"/>
    <xf numFmtId="0" fontId="6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7" fillId="0" borderId="2" xfId="0" applyFont="1" applyBorder="1" applyAlignment="1">
      <alignment horizontal="center" wrapText="1"/>
    </xf>
    <xf numFmtId="0" fontId="8" fillId="0" borderId="0" xfId="0" applyFont="1"/>
    <xf numFmtId="0" fontId="7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9" fontId="8" fillId="0" borderId="0" xfId="2" applyFont="1" applyAlignment="1">
      <alignment wrapText="1"/>
    </xf>
    <xf numFmtId="2" fontId="8" fillId="0" borderId="0" xfId="0" applyNumberFormat="1" applyFont="1" applyAlignment="1">
      <alignment wrapText="1"/>
    </xf>
    <xf numFmtId="0" fontId="8" fillId="0" borderId="0" xfId="0" applyFont="1" applyAlignment="1">
      <alignment horizontal="center" wrapText="1"/>
    </xf>
    <xf numFmtId="9" fontId="8" fillId="0" borderId="0" xfId="2" applyFont="1" applyAlignment="1">
      <alignment horizontal="center" wrapText="1"/>
    </xf>
    <xf numFmtId="166" fontId="7" fillId="0" borderId="2" xfId="1" applyNumberFormat="1" applyFont="1" applyBorder="1" applyAlignment="1">
      <alignment horizontal="center" wrapText="1"/>
    </xf>
    <xf numFmtId="43" fontId="8" fillId="0" borderId="0" xfId="1" applyFont="1"/>
    <xf numFmtId="2" fontId="8" fillId="0" borderId="0" xfId="0" applyNumberFormat="1" applyFont="1"/>
    <xf numFmtId="0" fontId="8" fillId="0" borderId="0" xfId="0" applyFont="1" applyFill="1" applyAlignment="1">
      <alignment wrapText="1"/>
    </xf>
    <xf numFmtId="9" fontId="8" fillId="0" borderId="0" xfId="2" applyFont="1" applyFill="1" applyAlignment="1">
      <alignment wrapText="1"/>
    </xf>
    <xf numFmtId="2" fontId="8" fillId="0" borderId="0" xfId="0" applyNumberFormat="1" applyFont="1" applyFill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pane ySplit="660" activePane="bottomLeft"/>
      <selection activeCell="B1" sqref="B1:E65536"/>
      <selection pane="bottomLeft" activeCell="A2" sqref="A2"/>
    </sheetView>
  </sheetViews>
  <sheetFormatPr defaultRowHeight="15" x14ac:dyDescent="0.2"/>
  <cols>
    <col min="1" max="4" width="26.7109375" style="3" customWidth="1"/>
    <col min="5" max="5" width="25.7109375" style="3" customWidth="1"/>
    <col min="6" max="16384" width="9.140625" style="3"/>
  </cols>
  <sheetData>
    <row r="1" spans="1:4" s="2" customFormat="1" ht="18.75" thickBot="1" x14ac:dyDescent="0.3">
      <c r="A1" s="4" t="s">
        <v>7</v>
      </c>
      <c r="B1" s="5" t="s">
        <v>0</v>
      </c>
      <c r="C1" s="6" t="s">
        <v>1</v>
      </c>
      <c r="D1" s="5" t="s">
        <v>111</v>
      </c>
    </row>
    <row r="2" spans="1:4" ht="9" customHeight="1" x14ac:dyDescent="0.2"/>
    <row r="4" spans="1:4" ht="15.75" x14ac:dyDescent="0.25">
      <c r="D4" s="7" t="s">
        <v>4</v>
      </c>
    </row>
    <row r="5" spans="1:4" x14ac:dyDescent="0.2">
      <c r="A5" s="3" t="s">
        <v>2</v>
      </c>
    </row>
    <row r="6" spans="1:4" ht="15.75" x14ac:dyDescent="0.25">
      <c r="A6" s="7" t="s">
        <v>5</v>
      </c>
      <c r="C6" s="3" t="s">
        <v>3</v>
      </c>
    </row>
    <row r="7" spans="1:4" ht="15.75" x14ac:dyDescent="0.25">
      <c r="C7" s="7" t="s">
        <v>6</v>
      </c>
    </row>
    <row r="9" spans="1:4" ht="30" x14ac:dyDescent="0.2">
      <c r="A9" s="3" t="s">
        <v>12</v>
      </c>
      <c r="B9" s="3" t="s">
        <v>21</v>
      </c>
      <c r="C9" s="3" t="s">
        <v>23</v>
      </c>
      <c r="D9" s="3" t="s">
        <v>17</v>
      </c>
    </row>
    <row r="10" spans="1:4" ht="45" x14ac:dyDescent="0.2">
      <c r="A10" s="3" t="s">
        <v>13</v>
      </c>
      <c r="B10" s="3" t="s">
        <v>19</v>
      </c>
      <c r="C10" s="3" t="s">
        <v>22</v>
      </c>
      <c r="D10" s="9"/>
    </row>
    <row r="11" spans="1:4" ht="30" x14ac:dyDescent="0.2">
      <c r="A11" s="3" t="s">
        <v>14</v>
      </c>
      <c r="B11" s="3" t="s">
        <v>20</v>
      </c>
      <c r="C11" s="3" t="s">
        <v>15</v>
      </c>
    </row>
    <row r="12" spans="1:4" ht="30" x14ac:dyDescent="0.2">
      <c r="A12" s="3" t="s">
        <v>16</v>
      </c>
    </row>
    <row r="13" spans="1:4" x14ac:dyDescent="0.2">
      <c r="A13" s="3" t="s">
        <v>18</v>
      </c>
    </row>
    <row r="14" spans="1:4" ht="30" x14ac:dyDescent="0.2">
      <c r="A14" s="3" t="s">
        <v>27</v>
      </c>
      <c r="B14" s="3" t="s">
        <v>28</v>
      </c>
      <c r="C14" s="3" t="s">
        <v>25</v>
      </c>
      <c r="D14" s="3" t="s">
        <v>26</v>
      </c>
    </row>
    <row r="15" spans="1:4" ht="30" x14ac:dyDescent="0.2">
      <c r="A15" s="3" t="s">
        <v>33</v>
      </c>
      <c r="B15" s="3" t="s">
        <v>29</v>
      </c>
      <c r="C15" s="3" t="s">
        <v>24</v>
      </c>
    </row>
    <row r="16" spans="1:4" ht="30" x14ac:dyDescent="0.2">
      <c r="B16" s="3" t="s">
        <v>30</v>
      </c>
      <c r="C16" s="3" t="s">
        <v>31</v>
      </c>
    </row>
    <row r="17" spans="1:3" ht="30" x14ac:dyDescent="0.2">
      <c r="B17" s="3" t="s">
        <v>34</v>
      </c>
      <c r="C17" s="3" t="s">
        <v>32</v>
      </c>
    </row>
    <row r="18" spans="1:3" ht="30" x14ac:dyDescent="0.2">
      <c r="C18" s="3" t="s">
        <v>35</v>
      </c>
    </row>
    <row r="19" spans="1:3" ht="30" x14ac:dyDescent="0.2">
      <c r="A19" s="3" t="s">
        <v>36</v>
      </c>
      <c r="B19" s="3" t="s">
        <v>41</v>
      </c>
      <c r="C19" s="3" t="s">
        <v>38</v>
      </c>
    </row>
    <row r="20" spans="1:3" ht="30" x14ac:dyDescent="0.2">
      <c r="A20" s="3" t="s">
        <v>37</v>
      </c>
      <c r="B20" s="3" t="s">
        <v>42</v>
      </c>
      <c r="C20" s="3" t="s">
        <v>39</v>
      </c>
    </row>
    <row r="21" spans="1:3" ht="30" x14ac:dyDescent="0.2">
      <c r="B21" s="3" t="s">
        <v>43</v>
      </c>
      <c r="C21" s="3" t="s">
        <v>40</v>
      </c>
    </row>
    <row r="22" spans="1:3" ht="45" x14ac:dyDescent="0.2">
      <c r="B22" s="3" t="s">
        <v>45</v>
      </c>
    </row>
    <row r="23" spans="1:3" ht="45" x14ac:dyDescent="0.2">
      <c r="B23" s="3" t="s">
        <v>44</v>
      </c>
    </row>
    <row r="24" spans="1:3" ht="30" x14ac:dyDescent="0.2">
      <c r="A24" s="3" t="s">
        <v>46</v>
      </c>
      <c r="B24" s="3" t="s">
        <v>50</v>
      </c>
      <c r="C24" s="3" t="s">
        <v>47</v>
      </c>
    </row>
    <row r="25" spans="1:3" ht="30" x14ac:dyDescent="0.2">
      <c r="A25" s="3" t="s">
        <v>49</v>
      </c>
      <c r="B25" s="3" t="s">
        <v>51</v>
      </c>
      <c r="C25" s="3" t="s">
        <v>48</v>
      </c>
    </row>
    <row r="26" spans="1:3" ht="30" x14ac:dyDescent="0.2">
      <c r="B26" s="3" t="s">
        <v>53</v>
      </c>
      <c r="C26" s="3" t="s">
        <v>52</v>
      </c>
    </row>
    <row r="27" spans="1:3" x14ac:dyDescent="0.2">
      <c r="B27" s="3" t="s">
        <v>54</v>
      </c>
      <c r="C27" s="3" t="s">
        <v>56</v>
      </c>
    </row>
    <row r="28" spans="1:3" x14ac:dyDescent="0.2">
      <c r="B28" s="3" t="s">
        <v>55</v>
      </c>
    </row>
    <row r="29" spans="1:3" ht="30" x14ac:dyDescent="0.2">
      <c r="A29" s="3" t="s">
        <v>64</v>
      </c>
      <c r="B29" s="3" t="s">
        <v>60</v>
      </c>
      <c r="C29" s="3" t="s">
        <v>61</v>
      </c>
    </row>
    <row r="30" spans="1:3" x14ac:dyDescent="0.2">
      <c r="A30" s="3" t="s">
        <v>65</v>
      </c>
      <c r="B30" s="3" t="s">
        <v>58</v>
      </c>
    </row>
    <row r="31" spans="1:3" ht="30" x14ac:dyDescent="0.2">
      <c r="A31" s="3" t="s">
        <v>57</v>
      </c>
      <c r="B31" s="3" t="s">
        <v>59</v>
      </c>
    </row>
    <row r="32" spans="1:3" ht="30" x14ac:dyDescent="0.2">
      <c r="A32" s="3" t="s">
        <v>62</v>
      </c>
      <c r="B32" s="3" t="s">
        <v>63</v>
      </c>
    </row>
    <row r="33" spans="1:4" x14ac:dyDescent="0.2">
      <c r="B33" s="3" t="s">
        <v>66</v>
      </c>
    </row>
    <row r="34" spans="1:4" ht="30" x14ac:dyDescent="0.2">
      <c r="A34" s="3" t="s">
        <v>72</v>
      </c>
      <c r="B34" s="3" t="s">
        <v>67</v>
      </c>
      <c r="C34" s="3" t="s">
        <v>71</v>
      </c>
      <c r="D34" s="3" t="s">
        <v>70</v>
      </c>
    </row>
    <row r="35" spans="1:4" ht="45" x14ac:dyDescent="0.2">
      <c r="B35" s="3" t="s">
        <v>68</v>
      </c>
      <c r="C35" s="3" t="s">
        <v>73</v>
      </c>
    </row>
    <row r="36" spans="1:4" ht="30" x14ac:dyDescent="0.2">
      <c r="B36" s="3" t="s">
        <v>69</v>
      </c>
    </row>
    <row r="37" spans="1:4" ht="30" x14ac:dyDescent="0.2">
      <c r="A37" s="3" t="s">
        <v>77</v>
      </c>
      <c r="B37" s="3" t="s">
        <v>76</v>
      </c>
      <c r="C37" s="3" t="s">
        <v>74</v>
      </c>
    </row>
    <row r="38" spans="1:4" ht="30" x14ac:dyDescent="0.2">
      <c r="A38" s="3" t="s">
        <v>75</v>
      </c>
      <c r="B38" s="3" t="s">
        <v>78</v>
      </c>
      <c r="C38" s="3" t="s">
        <v>83</v>
      </c>
    </row>
    <row r="39" spans="1:4" ht="30" x14ac:dyDescent="0.2">
      <c r="A39" s="3" t="s">
        <v>81</v>
      </c>
      <c r="B39" s="3" t="s">
        <v>79</v>
      </c>
    </row>
    <row r="40" spans="1:4" ht="30" x14ac:dyDescent="0.2">
      <c r="A40" s="3" t="s">
        <v>82</v>
      </c>
      <c r="B40" s="3" t="s">
        <v>80</v>
      </c>
    </row>
    <row r="41" spans="1:4" ht="45" x14ac:dyDescent="0.2">
      <c r="A41" s="3" t="s">
        <v>99</v>
      </c>
      <c r="B41" s="3" t="s">
        <v>90</v>
      </c>
      <c r="C41" s="3" t="s">
        <v>84</v>
      </c>
      <c r="D41" s="3" t="s">
        <v>94</v>
      </c>
    </row>
    <row r="42" spans="1:4" ht="30" x14ac:dyDescent="0.2">
      <c r="B42" s="3" t="s">
        <v>91</v>
      </c>
      <c r="C42" s="3" t="s">
        <v>85</v>
      </c>
      <c r="D42" s="3" t="s">
        <v>98</v>
      </c>
    </row>
    <row r="43" spans="1:4" ht="30" x14ac:dyDescent="0.2">
      <c r="B43" s="3" t="s">
        <v>92</v>
      </c>
      <c r="C43" s="3" t="s">
        <v>86</v>
      </c>
    </row>
    <row r="44" spans="1:4" ht="30" x14ac:dyDescent="0.2">
      <c r="B44" s="3" t="s">
        <v>93</v>
      </c>
      <c r="C44" s="3" t="s">
        <v>87</v>
      </c>
    </row>
    <row r="45" spans="1:4" ht="30" x14ac:dyDescent="0.2">
      <c r="B45" s="3" t="s">
        <v>95</v>
      </c>
      <c r="C45" s="3" t="s">
        <v>88</v>
      </c>
    </row>
    <row r="46" spans="1:4" ht="30" x14ac:dyDescent="0.2">
      <c r="B46" s="3" t="s">
        <v>96</v>
      </c>
      <c r="C46" s="3" t="s">
        <v>89</v>
      </c>
    </row>
    <row r="47" spans="1:4" ht="45" x14ac:dyDescent="0.2">
      <c r="B47" s="3" t="s">
        <v>97</v>
      </c>
    </row>
    <row r="48" spans="1:4" ht="45" x14ac:dyDescent="0.2">
      <c r="A48" s="3" t="s">
        <v>100</v>
      </c>
      <c r="B48" s="3" t="s">
        <v>107</v>
      </c>
      <c r="C48" s="3" t="s">
        <v>102</v>
      </c>
      <c r="D48" s="3" t="s">
        <v>104</v>
      </c>
    </row>
    <row r="49" spans="1:4" ht="30" x14ac:dyDescent="0.2">
      <c r="A49" s="3" t="s">
        <v>101</v>
      </c>
      <c r="B49" s="3" t="s">
        <v>108</v>
      </c>
      <c r="C49" s="3" t="s">
        <v>105</v>
      </c>
      <c r="D49" s="3" t="s">
        <v>103</v>
      </c>
    </row>
    <row r="50" spans="1:4" ht="30" x14ac:dyDescent="0.2">
      <c r="B50" s="3" t="s">
        <v>109</v>
      </c>
      <c r="C50" s="3" t="s">
        <v>106</v>
      </c>
    </row>
    <row r="51" spans="1:4" ht="30" x14ac:dyDescent="0.2">
      <c r="B51" s="3" t="s">
        <v>110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ySplit="765" activePane="bottomLeft"/>
      <selection activeCell="H1" sqref="H1:S65536"/>
      <selection pane="bottomLeft" activeCell="A2" sqref="A2"/>
    </sheetView>
  </sheetViews>
  <sheetFormatPr defaultColWidth="53" defaultRowHeight="20.25" x14ac:dyDescent="0.3"/>
  <cols>
    <col min="1" max="1" width="45.7109375" style="14" customWidth="1"/>
    <col min="2" max="4" width="8.7109375" style="14" customWidth="1"/>
    <col min="5" max="5" width="10.85546875" style="21" bestFit="1" customWidth="1"/>
    <col min="6" max="6" width="12.7109375" style="14" customWidth="1"/>
    <col min="7" max="7" width="20" style="14" customWidth="1"/>
    <col min="8" max="16384" width="53" style="14"/>
  </cols>
  <sheetData>
    <row r="1" spans="1:6" s="13" customFormat="1" ht="21" thickBot="1" x14ac:dyDescent="0.35">
      <c r="A1" s="10" t="s">
        <v>7</v>
      </c>
      <c r="B1" s="15">
        <v>1</v>
      </c>
      <c r="C1" s="15">
        <v>2</v>
      </c>
      <c r="D1" s="15">
        <v>3</v>
      </c>
      <c r="E1" s="25">
        <v>4</v>
      </c>
      <c r="F1" s="17" t="s">
        <v>121</v>
      </c>
    </row>
    <row r="2" spans="1:6" ht="9" customHeight="1" x14ac:dyDescent="0.3"/>
    <row r="3" spans="1:6" ht="40.5" x14ac:dyDescent="0.3">
      <c r="A3" s="14" t="s">
        <v>115</v>
      </c>
      <c r="B3" s="14">
        <v>8</v>
      </c>
      <c r="C3" s="14">
        <v>10</v>
      </c>
      <c r="D3" s="14">
        <v>10</v>
      </c>
      <c r="E3" s="21">
        <v>1</v>
      </c>
      <c r="F3" s="14">
        <f>SUM(B3:D3)*E3</f>
        <v>28</v>
      </c>
    </row>
    <row r="4" spans="1:6" ht="40.5" x14ac:dyDescent="0.3">
      <c r="A4" s="14" t="s">
        <v>116</v>
      </c>
      <c r="B4" s="14">
        <v>3</v>
      </c>
      <c r="C4" s="14">
        <v>5</v>
      </c>
      <c r="D4" s="14">
        <v>10</v>
      </c>
      <c r="E4" s="21">
        <v>0.7</v>
      </c>
      <c r="F4" s="14">
        <f t="shared" ref="F4:F24" si="0">SUM(B4:D4)*E4</f>
        <v>12.6</v>
      </c>
    </row>
    <row r="5" spans="1:6" ht="40.5" x14ac:dyDescent="0.3">
      <c r="A5" s="14" t="s">
        <v>16</v>
      </c>
      <c r="B5" s="14">
        <v>4</v>
      </c>
      <c r="C5" s="14">
        <v>7</v>
      </c>
      <c r="D5" s="14">
        <v>7</v>
      </c>
      <c r="E5" s="21">
        <v>0.6</v>
      </c>
      <c r="F5" s="14">
        <f t="shared" si="0"/>
        <v>10.799999999999999</v>
      </c>
    </row>
    <row r="6" spans="1:6" x14ac:dyDescent="0.3">
      <c r="A6" s="14" t="s">
        <v>18</v>
      </c>
      <c r="B6" s="14">
        <v>10</v>
      </c>
      <c r="C6" s="14">
        <v>9</v>
      </c>
      <c r="D6" s="14">
        <v>8</v>
      </c>
      <c r="E6" s="21">
        <v>0.6</v>
      </c>
      <c r="F6" s="14">
        <f t="shared" si="0"/>
        <v>16.2</v>
      </c>
    </row>
    <row r="7" spans="1:6" x14ac:dyDescent="0.3">
      <c r="A7" s="14" t="s">
        <v>27</v>
      </c>
      <c r="B7" s="14">
        <v>4</v>
      </c>
      <c r="C7" s="14">
        <v>5</v>
      </c>
      <c r="D7" s="14">
        <v>10</v>
      </c>
      <c r="E7" s="21">
        <v>0.5</v>
      </c>
      <c r="F7" s="14">
        <f t="shared" si="0"/>
        <v>9.5</v>
      </c>
    </row>
    <row r="8" spans="1:6" x14ac:dyDescent="0.3">
      <c r="A8" s="14" t="s">
        <v>33</v>
      </c>
      <c r="B8" s="14">
        <v>1</v>
      </c>
      <c r="C8" s="14">
        <v>2</v>
      </c>
      <c r="D8" s="14">
        <v>10</v>
      </c>
      <c r="E8" s="21">
        <v>0.75</v>
      </c>
      <c r="F8" s="14">
        <f t="shared" si="0"/>
        <v>9.75</v>
      </c>
    </row>
    <row r="9" spans="1:6" ht="40.5" x14ac:dyDescent="0.3">
      <c r="A9" s="14" t="s">
        <v>117</v>
      </c>
      <c r="B9" s="14">
        <v>10</v>
      </c>
      <c r="C9" s="14">
        <v>3</v>
      </c>
      <c r="D9" s="14">
        <v>7</v>
      </c>
      <c r="E9" s="21">
        <v>0.5</v>
      </c>
      <c r="F9" s="14">
        <f t="shared" si="0"/>
        <v>10</v>
      </c>
    </row>
    <row r="10" spans="1:6" ht="40.5" x14ac:dyDescent="0.3">
      <c r="A10" s="14" t="s">
        <v>118</v>
      </c>
      <c r="B10" s="23" t="s">
        <v>133</v>
      </c>
      <c r="C10" s="23" t="s">
        <v>133</v>
      </c>
      <c r="D10" s="23" t="s">
        <v>133</v>
      </c>
      <c r="E10" s="24" t="s">
        <v>133</v>
      </c>
      <c r="F10" s="14" t="s">
        <v>134</v>
      </c>
    </row>
    <row r="11" spans="1:6" ht="40.5" x14ac:dyDescent="0.3">
      <c r="A11" s="14" t="s">
        <v>46</v>
      </c>
      <c r="B11" s="23" t="s">
        <v>133</v>
      </c>
      <c r="C11" s="23" t="s">
        <v>133</v>
      </c>
      <c r="D11" s="23" t="s">
        <v>133</v>
      </c>
      <c r="E11" s="24" t="s">
        <v>133</v>
      </c>
      <c r="F11" s="14" t="s">
        <v>134</v>
      </c>
    </row>
    <row r="12" spans="1:6" x14ac:dyDescent="0.3">
      <c r="A12" s="14" t="s">
        <v>64</v>
      </c>
      <c r="B12" s="14">
        <v>3</v>
      </c>
      <c r="C12" s="14">
        <v>10</v>
      </c>
      <c r="D12" s="14">
        <v>10</v>
      </c>
      <c r="E12" s="21">
        <v>0.5</v>
      </c>
      <c r="F12" s="14">
        <f t="shared" si="0"/>
        <v>11.5</v>
      </c>
    </row>
    <row r="13" spans="1:6" x14ac:dyDescent="0.3">
      <c r="A13" s="14" t="s">
        <v>65</v>
      </c>
      <c r="B13" s="14">
        <v>2</v>
      </c>
      <c r="C13" s="14">
        <v>5</v>
      </c>
      <c r="D13" s="14">
        <v>10</v>
      </c>
      <c r="E13" s="21">
        <v>0.6</v>
      </c>
      <c r="F13" s="14">
        <f t="shared" si="0"/>
        <v>10.199999999999999</v>
      </c>
    </row>
    <row r="14" spans="1:6" ht="40.5" x14ac:dyDescent="0.3">
      <c r="A14" s="14" t="s">
        <v>119</v>
      </c>
      <c r="B14" s="14">
        <v>5</v>
      </c>
      <c r="C14" s="14">
        <v>10</v>
      </c>
      <c r="D14" s="14">
        <v>10</v>
      </c>
      <c r="E14" s="21">
        <v>0.7</v>
      </c>
      <c r="F14" s="14">
        <f t="shared" si="0"/>
        <v>17.5</v>
      </c>
    </row>
    <row r="15" spans="1:6" x14ac:dyDescent="0.3">
      <c r="A15" s="14" t="s">
        <v>62</v>
      </c>
      <c r="B15" s="14">
        <v>2</v>
      </c>
      <c r="C15" s="14">
        <v>10</v>
      </c>
      <c r="D15" s="14">
        <v>10</v>
      </c>
      <c r="E15" s="21">
        <v>0.8</v>
      </c>
      <c r="F15" s="14">
        <f t="shared" si="0"/>
        <v>17.600000000000001</v>
      </c>
    </row>
    <row r="16" spans="1:6" x14ac:dyDescent="0.3">
      <c r="A16" s="14" t="s">
        <v>114</v>
      </c>
      <c r="B16" s="23" t="s">
        <v>133</v>
      </c>
      <c r="C16" s="23" t="s">
        <v>133</v>
      </c>
      <c r="D16" s="23" t="s">
        <v>133</v>
      </c>
      <c r="E16" s="24" t="s">
        <v>133</v>
      </c>
      <c r="F16" s="14" t="s">
        <v>134</v>
      </c>
    </row>
    <row r="17" spans="1:6" x14ac:dyDescent="0.3">
      <c r="A17" s="14" t="s">
        <v>72</v>
      </c>
      <c r="B17" s="14">
        <v>10</v>
      </c>
      <c r="C17" s="14">
        <v>7</v>
      </c>
      <c r="D17" s="14">
        <v>10</v>
      </c>
      <c r="E17" s="21">
        <v>0.8</v>
      </c>
      <c r="F17" s="14">
        <f t="shared" si="0"/>
        <v>21.6</v>
      </c>
    </row>
    <row r="18" spans="1:6" x14ac:dyDescent="0.3">
      <c r="A18" s="14" t="s">
        <v>77</v>
      </c>
      <c r="B18" s="14">
        <v>9</v>
      </c>
      <c r="C18" s="14">
        <v>8</v>
      </c>
      <c r="D18" s="14">
        <v>8</v>
      </c>
      <c r="E18" s="21">
        <v>0.9</v>
      </c>
      <c r="F18" s="14">
        <f t="shared" si="0"/>
        <v>22.5</v>
      </c>
    </row>
    <row r="19" spans="1:6" x14ac:dyDescent="0.3">
      <c r="A19" s="14" t="s">
        <v>120</v>
      </c>
      <c r="B19" s="14">
        <v>8</v>
      </c>
      <c r="C19" s="14">
        <v>9</v>
      </c>
      <c r="D19" s="14">
        <v>10</v>
      </c>
      <c r="E19" s="21">
        <v>0.6</v>
      </c>
      <c r="F19" s="14">
        <f t="shared" si="0"/>
        <v>16.2</v>
      </c>
    </row>
    <row r="20" spans="1:6" x14ac:dyDescent="0.3">
      <c r="A20" s="14" t="s">
        <v>81</v>
      </c>
      <c r="B20" s="14">
        <v>6</v>
      </c>
      <c r="C20" s="14">
        <v>2</v>
      </c>
      <c r="D20" s="14">
        <v>10</v>
      </c>
      <c r="E20" s="21">
        <v>0.5</v>
      </c>
      <c r="F20" s="14">
        <f t="shared" si="0"/>
        <v>9</v>
      </c>
    </row>
    <row r="21" spans="1:6" x14ac:dyDescent="0.3">
      <c r="A21" s="14" t="s">
        <v>82</v>
      </c>
      <c r="B21" s="14">
        <v>1</v>
      </c>
      <c r="C21" s="14">
        <v>1</v>
      </c>
      <c r="D21" s="14">
        <v>10</v>
      </c>
      <c r="E21" s="21">
        <v>0.7</v>
      </c>
      <c r="F21" s="14">
        <f t="shared" si="0"/>
        <v>8.3999999999999986</v>
      </c>
    </row>
    <row r="22" spans="1:6" ht="40.5" x14ac:dyDescent="0.3">
      <c r="A22" s="14" t="s">
        <v>99</v>
      </c>
      <c r="B22" s="14">
        <v>3</v>
      </c>
      <c r="C22" s="14">
        <v>6</v>
      </c>
      <c r="D22" s="14">
        <v>6</v>
      </c>
      <c r="E22" s="21">
        <v>0.8</v>
      </c>
      <c r="F22" s="14">
        <f t="shared" si="0"/>
        <v>12</v>
      </c>
    </row>
    <row r="23" spans="1:6" x14ac:dyDescent="0.3">
      <c r="A23" s="14" t="s">
        <v>100</v>
      </c>
      <c r="B23" s="23" t="s">
        <v>133</v>
      </c>
      <c r="C23" s="23" t="s">
        <v>133</v>
      </c>
      <c r="D23" s="23" t="s">
        <v>133</v>
      </c>
      <c r="E23" s="24" t="s">
        <v>133</v>
      </c>
      <c r="F23" s="14" t="s">
        <v>134</v>
      </c>
    </row>
    <row r="24" spans="1:6" x14ac:dyDescent="0.3">
      <c r="A24" s="14" t="s">
        <v>101</v>
      </c>
      <c r="B24" s="14">
        <v>2</v>
      </c>
      <c r="C24" s="14">
        <v>3</v>
      </c>
      <c r="D24" s="14">
        <v>10</v>
      </c>
      <c r="E24" s="21">
        <v>0.5</v>
      </c>
      <c r="F24" s="14">
        <f t="shared" si="0"/>
        <v>7.5</v>
      </c>
    </row>
    <row r="25" spans="1:6" ht="40.5" x14ac:dyDescent="0.3">
      <c r="A25" s="14" t="s">
        <v>50</v>
      </c>
      <c r="B25" s="14">
        <v>10</v>
      </c>
      <c r="C25" s="14">
        <v>10</v>
      </c>
      <c r="D25" s="14">
        <v>10</v>
      </c>
      <c r="E25" s="21">
        <v>0.4</v>
      </c>
      <c r="F25" s="22">
        <f>(B25+C25+D25)*E25</f>
        <v>12</v>
      </c>
    </row>
    <row r="26" spans="1:6" x14ac:dyDescent="0.3">
      <c r="A26" s="14" t="s">
        <v>141</v>
      </c>
      <c r="B26" s="14">
        <v>1</v>
      </c>
      <c r="C26" s="14">
        <v>3</v>
      </c>
      <c r="D26" s="14">
        <v>10</v>
      </c>
      <c r="E26" s="21">
        <v>0.8</v>
      </c>
      <c r="F26" s="16">
        <f>SUM(B26:E26)*E26</f>
        <v>11.840000000000002</v>
      </c>
    </row>
  </sheetData>
  <printOptions horizontalCentered="1"/>
  <pageMargins left="0" right="0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pane ySplit="765" activePane="bottomLeft"/>
      <selection activeCell="F1" sqref="F1:F65536"/>
      <selection pane="bottomLeft" activeCell="B8" sqref="B8"/>
    </sheetView>
  </sheetViews>
  <sheetFormatPr defaultRowHeight="20.25" x14ac:dyDescent="0.3"/>
  <cols>
    <col min="1" max="1" width="45.7109375" style="14" customWidth="1"/>
    <col min="2" max="5" width="8.7109375" style="14" customWidth="1"/>
    <col min="6" max="6" width="13.42578125" style="16" customWidth="1"/>
    <col min="7" max="7" width="9.140625" style="16"/>
    <col min="8" max="8" width="26.7109375" style="16" customWidth="1"/>
    <col min="9" max="9" width="25.7109375" style="14" customWidth="1"/>
    <col min="10" max="16384" width="9.140625" style="14"/>
  </cols>
  <sheetData>
    <row r="1" spans="1:13" s="13" customFormat="1" ht="21" thickBot="1" x14ac:dyDescent="0.35">
      <c r="A1" s="10" t="s">
        <v>1</v>
      </c>
      <c r="B1" s="15">
        <v>1</v>
      </c>
      <c r="C1" s="15">
        <v>2</v>
      </c>
      <c r="D1" s="15">
        <v>3</v>
      </c>
      <c r="E1" s="15">
        <v>4</v>
      </c>
      <c r="F1" s="19" t="s">
        <v>121</v>
      </c>
      <c r="G1" s="18"/>
      <c r="H1" s="18"/>
    </row>
    <row r="2" spans="1:13" ht="9" customHeight="1" x14ac:dyDescent="0.3"/>
    <row r="3" spans="1:13" x14ac:dyDescent="0.3">
      <c r="A3" s="14" t="s">
        <v>122</v>
      </c>
      <c r="B3" s="14">
        <v>10</v>
      </c>
      <c r="C3" s="14">
        <v>10</v>
      </c>
      <c r="D3" s="14">
        <v>10</v>
      </c>
      <c r="E3" s="21">
        <v>0.9</v>
      </c>
      <c r="F3" s="27">
        <f t="shared" ref="F3:F31" si="0">SUM(B3:E3)*E3</f>
        <v>27.81</v>
      </c>
      <c r="J3" s="14">
        <f>11-B3</f>
        <v>1</v>
      </c>
      <c r="K3" s="14">
        <f>11-C3</f>
        <v>1</v>
      </c>
      <c r="L3" s="14">
        <f>11-D3</f>
        <v>1</v>
      </c>
      <c r="M3" s="14">
        <f>11-E3</f>
        <v>10.1</v>
      </c>
    </row>
    <row r="4" spans="1:13" ht="40.5" x14ac:dyDescent="0.3">
      <c r="A4" s="14" t="s">
        <v>23</v>
      </c>
      <c r="B4" s="14">
        <v>10</v>
      </c>
      <c r="C4" s="14">
        <v>8</v>
      </c>
      <c r="D4" s="14">
        <v>10</v>
      </c>
      <c r="E4" s="21">
        <v>0.9</v>
      </c>
      <c r="F4" s="27">
        <f>SUM(B4:E4)*E4</f>
        <v>26.009999999999998</v>
      </c>
      <c r="J4" s="14">
        <f t="shared" ref="J4:J46" si="1">11-B4</f>
        <v>1</v>
      </c>
      <c r="K4" s="14">
        <f t="shared" ref="K4:K46" si="2">11-C4</f>
        <v>3</v>
      </c>
      <c r="L4" s="14">
        <f t="shared" ref="L4:L46" si="3">11-D4</f>
        <v>1</v>
      </c>
    </row>
    <row r="5" spans="1:13" x14ac:dyDescent="0.3">
      <c r="A5" s="14" t="s">
        <v>15</v>
      </c>
      <c r="B5" s="14">
        <v>10</v>
      </c>
      <c r="C5" s="14">
        <v>7</v>
      </c>
      <c r="D5" s="14">
        <v>8</v>
      </c>
      <c r="E5" s="21">
        <v>0.9</v>
      </c>
      <c r="F5" s="27">
        <f t="shared" si="0"/>
        <v>23.31</v>
      </c>
      <c r="J5" s="14">
        <f t="shared" si="1"/>
        <v>1</v>
      </c>
      <c r="K5" s="14">
        <f t="shared" si="2"/>
        <v>4</v>
      </c>
      <c r="L5" s="14">
        <f t="shared" si="3"/>
        <v>3</v>
      </c>
    </row>
    <row r="6" spans="1:13" x14ac:dyDescent="0.3">
      <c r="A6" s="14" t="s">
        <v>25</v>
      </c>
      <c r="B6" s="14">
        <v>6</v>
      </c>
      <c r="C6" s="14">
        <v>5</v>
      </c>
      <c r="D6" s="14">
        <v>10</v>
      </c>
      <c r="E6" s="21">
        <v>0.9</v>
      </c>
      <c r="F6" s="27">
        <f t="shared" si="0"/>
        <v>19.71</v>
      </c>
      <c r="J6" s="14">
        <f t="shared" si="1"/>
        <v>5</v>
      </c>
      <c r="K6" s="14">
        <f t="shared" si="2"/>
        <v>6</v>
      </c>
      <c r="L6" s="14">
        <f t="shared" si="3"/>
        <v>1</v>
      </c>
    </row>
    <row r="7" spans="1:13" ht="40.5" x14ac:dyDescent="0.3">
      <c r="A7" s="14" t="s">
        <v>139</v>
      </c>
      <c r="B7" s="14">
        <v>10</v>
      </c>
      <c r="C7" s="14">
        <v>5</v>
      </c>
      <c r="D7" s="14">
        <v>7</v>
      </c>
      <c r="E7" s="21">
        <v>0.8</v>
      </c>
      <c r="F7" s="27">
        <f t="shared" si="0"/>
        <v>18.240000000000002</v>
      </c>
      <c r="J7" s="14">
        <f t="shared" si="1"/>
        <v>1</v>
      </c>
      <c r="K7" s="14">
        <f t="shared" si="2"/>
        <v>6</v>
      </c>
      <c r="L7" s="14">
        <f t="shared" si="3"/>
        <v>4</v>
      </c>
    </row>
    <row r="8" spans="1:13" ht="40.5" x14ac:dyDescent="0.3">
      <c r="A8" s="14" t="s">
        <v>142</v>
      </c>
      <c r="B8" s="14">
        <v>10</v>
      </c>
      <c r="C8" s="14">
        <v>5</v>
      </c>
      <c r="D8" s="14">
        <v>7</v>
      </c>
      <c r="E8" s="21">
        <v>0.8</v>
      </c>
      <c r="F8" s="27">
        <f t="shared" si="0"/>
        <v>18.240000000000002</v>
      </c>
      <c r="J8" s="14">
        <f t="shared" si="1"/>
        <v>1</v>
      </c>
      <c r="K8" s="14">
        <f t="shared" si="2"/>
        <v>6</v>
      </c>
      <c r="L8" s="14">
        <f t="shared" si="3"/>
        <v>4</v>
      </c>
    </row>
    <row r="9" spans="1:13" x14ac:dyDescent="0.3">
      <c r="A9" s="14" t="s">
        <v>140</v>
      </c>
      <c r="B9" s="14">
        <v>3</v>
      </c>
      <c r="C9" s="14">
        <v>10</v>
      </c>
      <c r="D9" s="14">
        <v>10</v>
      </c>
      <c r="E9" s="21">
        <v>0.7</v>
      </c>
      <c r="F9" s="27">
        <f t="shared" si="0"/>
        <v>16.59</v>
      </c>
      <c r="J9" s="14">
        <f t="shared" si="1"/>
        <v>8</v>
      </c>
      <c r="K9" s="14">
        <f t="shared" si="2"/>
        <v>1</v>
      </c>
      <c r="L9" s="14">
        <f t="shared" si="3"/>
        <v>1</v>
      </c>
    </row>
    <row r="10" spans="1:13" x14ac:dyDescent="0.3">
      <c r="A10" s="14" t="s">
        <v>48</v>
      </c>
      <c r="B10" s="14">
        <v>8</v>
      </c>
      <c r="C10" s="14">
        <v>9</v>
      </c>
      <c r="D10" s="14">
        <v>10</v>
      </c>
      <c r="E10" s="21">
        <v>0.6</v>
      </c>
      <c r="F10" s="27">
        <f t="shared" si="0"/>
        <v>16.559999999999999</v>
      </c>
      <c r="J10" s="14">
        <f t="shared" si="1"/>
        <v>3</v>
      </c>
      <c r="K10" s="14">
        <f t="shared" si="2"/>
        <v>2</v>
      </c>
      <c r="L10" s="14">
        <f t="shared" si="3"/>
        <v>1</v>
      </c>
    </row>
    <row r="11" spans="1:13" ht="40.5" x14ac:dyDescent="0.3">
      <c r="A11" s="14" t="s">
        <v>128</v>
      </c>
      <c r="B11" s="14">
        <v>7</v>
      </c>
      <c r="C11" s="14">
        <v>2</v>
      </c>
      <c r="D11" s="14">
        <v>10</v>
      </c>
      <c r="E11" s="21">
        <v>0.75</v>
      </c>
      <c r="F11" s="27">
        <f t="shared" si="0"/>
        <v>14.8125</v>
      </c>
      <c r="J11" s="14">
        <f t="shared" si="1"/>
        <v>4</v>
      </c>
      <c r="K11" s="14">
        <f t="shared" si="2"/>
        <v>9</v>
      </c>
      <c r="L11" s="14">
        <f t="shared" si="3"/>
        <v>1</v>
      </c>
    </row>
    <row r="12" spans="1:13" x14ac:dyDescent="0.3">
      <c r="A12" s="14" t="s">
        <v>47</v>
      </c>
      <c r="B12" s="14">
        <v>3</v>
      </c>
      <c r="C12" s="14">
        <v>5</v>
      </c>
      <c r="D12" s="14">
        <v>10</v>
      </c>
      <c r="E12" s="21">
        <v>0.7</v>
      </c>
      <c r="F12" s="27">
        <f t="shared" si="0"/>
        <v>13.089999999999998</v>
      </c>
      <c r="J12" s="14">
        <f t="shared" si="1"/>
        <v>8</v>
      </c>
      <c r="K12" s="14">
        <f t="shared" si="2"/>
        <v>6</v>
      </c>
      <c r="L12" s="14">
        <f t="shared" si="3"/>
        <v>1</v>
      </c>
    </row>
    <row r="13" spans="1:13" x14ac:dyDescent="0.3">
      <c r="A13" s="14" t="s">
        <v>31</v>
      </c>
      <c r="B13" s="14">
        <v>3</v>
      </c>
      <c r="C13" s="14">
        <v>3</v>
      </c>
      <c r="D13" s="14">
        <v>10</v>
      </c>
      <c r="E13" s="21">
        <v>0.75</v>
      </c>
      <c r="F13" s="27">
        <f t="shared" si="0"/>
        <v>12.5625</v>
      </c>
      <c r="H13" s="26">
        <f>400*250*9000</f>
        <v>900000000</v>
      </c>
      <c r="J13" s="14">
        <f t="shared" si="1"/>
        <v>8</v>
      </c>
      <c r="K13" s="14">
        <f t="shared" si="2"/>
        <v>8</v>
      </c>
      <c r="L13" s="14">
        <f t="shared" si="3"/>
        <v>1</v>
      </c>
    </row>
    <row r="14" spans="1:13" x14ac:dyDescent="0.3">
      <c r="A14" s="14" t="s">
        <v>102</v>
      </c>
      <c r="B14" s="14">
        <v>3</v>
      </c>
      <c r="C14" s="14">
        <v>6</v>
      </c>
      <c r="D14" s="14">
        <v>8</v>
      </c>
      <c r="E14" s="21">
        <v>0.6</v>
      </c>
      <c r="F14" s="27">
        <f t="shared" si="0"/>
        <v>10.56</v>
      </c>
      <c r="J14" s="14">
        <f t="shared" si="1"/>
        <v>8</v>
      </c>
      <c r="K14" s="14">
        <f t="shared" si="2"/>
        <v>5</v>
      </c>
      <c r="L14" s="14">
        <f t="shared" si="3"/>
        <v>3</v>
      </c>
    </row>
    <row r="15" spans="1:13" x14ac:dyDescent="0.3">
      <c r="A15" s="14" t="s">
        <v>74</v>
      </c>
      <c r="B15" s="14">
        <v>1</v>
      </c>
      <c r="C15" s="14">
        <v>2</v>
      </c>
      <c r="D15" s="14">
        <v>10</v>
      </c>
      <c r="E15" s="21">
        <v>0.7</v>
      </c>
      <c r="F15" s="27">
        <f t="shared" si="0"/>
        <v>9.5899999999999981</v>
      </c>
      <c r="J15" s="14">
        <f t="shared" si="1"/>
        <v>10</v>
      </c>
      <c r="K15" s="14">
        <f t="shared" si="2"/>
        <v>9</v>
      </c>
      <c r="L15" s="14">
        <f t="shared" si="3"/>
        <v>1</v>
      </c>
    </row>
    <row r="16" spans="1:13" x14ac:dyDescent="0.3">
      <c r="A16" s="14" t="s">
        <v>56</v>
      </c>
      <c r="B16" s="14">
        <v>7</v>
      </c>
      <c r="C16" s="14">
        <v>4</v>
      </c>
      <c r="D16" s="14">
        <v>10</v>
      </c>
      <c r="E16" s="21">
        <v>0.40967585873246254</v>
      </c>
      <c r="F16" s="27">
        <f t="shared" si="0"/>
        <v>8.7710273426098944</v>
      </c>
      <c r="J16" s="14">
        <f t="shared" si="1"/>
        <v>4</v>
      </c>
      <c r="K16" s="14">
        <f t="shared" si="2"/>
        <v>7</v>
      </c>
      <c r="L16" s="14">
        <f t="shared" si="3"/>
        <v>1</v>
      </c>
    </row>
    <row r="17" spans="1:12" ht="40.5" x14ac:dyDescent="0.3">
      <c r="A17" s="14" t="s">
        <v>32</v>
      </c>
      <c r="B17" s="14">
        <v>3</v>
      </c>
      <c r="C17" s="14">
        <v>3</v>
      </c>
      <c r="D17" s="14">
        <v>10</v>
      </c>
      <c r="E17" s="21">
        <v>0.5</v>
      </c>
      <c r="F17" s="27">
        <f t="shared" si="0"/>
        <v>8.25</v>
      </c>
      <c r="J17" s="14">
        <f t="shared" si="1"/>
        <v>8</v>
      </c>
      <c r="K17" s="14">
        <f t="shared" si="2"/>
        <v>8</v>
      </c>
      <c r="L17" s="14">
        <f t="shared" si="3"/>
        <v>1</v>
      </c>
    </row>
    <row r="18" spans="1:12" x14ac:dyDescent="0.3">
      <c r="A18" s="14" t="s">
        <v>87</v>
      </c>
      <c r="B18" s="14">
        <v>5</v>
      </c>
      <c r="C18" s="14">
        <v>1</v>
      </c>
      <c r="D18" s="14">
        <v>10</v>
      </c>
      <c r="E18" s="21">
        <v>0.5</v>
      </c>
      <c r="F18" s="27">
        <f t="shared" si="0"/>
        <v>8.25</v>
      </c>
      <c r="J18" s="14">
        <f t="shared" si="1"/>
        <v>6</v>
      </c>
      <c r="K18" s="14">
        <f t="shared" si="2"/>
        <v>10</v>
      </c>
      <c r="L18" s="14">
        <f t="shared" si="3"/>
        <v>1</v>
      </c>
    </row>
    <row r="19" spans="1:12" ht="40.5" x14ac:dyDescent="0.3">
      <c r="A19" s="14" t="s">
        <v>22</v>
      </c>
      <c r="B19" s="14">
        <v>4</v>
      </c>
      <c r="C19" s="14">
        <v>7</v>
      </c>
      <c r="D19" s="14">
        <v>9</v>
      </c>
      <c r="E19" s="21">
        <v>0.4</v>
      </c>
      <c r="F19" s="27">
        <f t="shared" si="0"/>
        <v>8.16</v>
      </c>
      <c r="J19" s="14">
        <f t="shared" si="1"/>
        <v>7</v>
      </c>
      <c r="K19" s="14">
        <f t="shared" si="2"/>
        <v>4</v>
      </c>
      <c r="L19" s="14">
        <f t="shared" si="3"/>
        <v>2</v>
      </c>
    </row>
    <row r="20" spans="1:12" ht="40.5" x14ac:dyDescent="0.3">
      <c r="A20" s="14" t="s">
        <v>35</v>
      </c>
      <c r="B20" s="14">
        <v>3</v>
      </c>
      <c r="C20" s="14">
        <v>2</v>
      </c>
      <c r="D20" s="14">
        <v>10</v>
      </c>
      <c r="E20" s="21">
        <v>0.5</v>
      </c>
      <c r="F20" s="27">
        <f t="shared" si="0"/>
        <v>7.75</v>
      </c>
      <c r="J20" s="14">
        <f t="shared" si="1"/>
        <v>8</v>
      </c>
      <c r="K20" s="14">
        <f t="shared" si="2"/>
        <v>9</v>
      </c>
      <c r="L20" s="14">
        <f t="shared" si="3"/>
        <v>1</v>
      </c>
    </row>
    <row r="21" spans="1:12" x14ac:dyDescent="0.3">
      <c r="A21" s="14" t="s">
        <v>88</v>
      </c>
      <c r="B21" s="14">
        <v>5</v>
      </c>
      <c r="C21" s="14">
        <v>1</v>
      </c>
      <c r="D21" s="14">
        <v>8</v>
      </c>
      <c r="E21" s="21">
        <v>0.5</v>
      </c>
      <c r="F21" s="27">
        <f t="shared" si="0"/>
        <v>7.25</v>
      </c>
      <c r="J21" s="14">
        <f t="shared" si="1"/>
        <v>6</v>
      </c>
      <c r="K21" s="14">
        <f t="shared" si="2"/>
        <v>10</v>
      </c>
      <c r="L21" s="14">
        <f t="shared" si="3"/>
        <v>3</v>
      </c>
    </row>
    <row r="22" spans="1:12" ht="40.5" x14ac:dyDescent="0.3">
      <c r="A22" s="14" t="s">
        <v>127</v>
      </c>
      <c r="B22" s="14">
        <v>1</v>
      </c>
      <c r="C22" s="14">
        <v>1</v>
      </c>
      <c r="D22" s="14">
        <v>10</v>
      </c>
      <c r="E22" s="21">
        <v>0.5</v>
      </c>
      <c r="F22" s="27">
        <f t="shared" si="0"/>
        <v>6.25</v>
      </c>
      <c r="J22" s="14">
        <f t="shared" si="1"/>
        <v>10</v>
      </c>
      <c r="K22" s="14">
        <f t="shared" si="2"/>
        <v>10</v>
      </c>
      <c r="L22" s="14">
        <f t="shared" si="3"/>
        <v>1</v>
      </c>
    </row>
    <row r="23" spans="1:12" x14ac:dyDescent="0.3">
      <c r="A23" s="14" t="s">
        <v>71</v>
      </c>
      <c r="B23" s="14">
        <v>1</v>
      </c>
      <c r="C23" s="14">
        <v>5</v>
      </c>
      <c r="D23" s="14">
        <v>9</v>
      </c>
      <c r="E23" s="21">
        <v>0.35</v>
      </c>
      <c r="F23" s="27">
        <f t="shared" si="0"/>
        <v>5.3724999999999996</v>
      </c>
      <c r="J23" s="14">
        <f t="shared" si="1"/>
        <v>10</v>
      </c>
      <c r="K23" s="14">
        <f t="shared" si="2"/>
        <v>6</v>
      </c>
      <c r="L23" s="14">
        <f t="shared" si="3"/>
        <v>2</v>
      </c>
    </row>
    <row r="24" spans="1:12" ht="40.5" x14ac:dyDescent="0.3">
      <c r="A24" s="14" t="s">
        <v>89</v>
      </c>
      <c r="B24" s="14">
        <v>3</v>
      </c>
      <c r="C24" s="14">
        <v>2</v>
      </c>
      <c r="D24" s="14">
        <v>10</v>
      </c>
      <c r="E24" s="21">
        <v>0.3</v>
      </c>
      <c r="F24" s="27">
        <f t="shared" si="0"/>
        <v>4.59</v>
      </c>
      <c r="J24" s="14">
        <f t="shared" si="1"/>
        <v>8</v>
      </c>
      <c r="K24" s="14">
        <f t="shared" si="2"/>
        <v>9</v>
      </c>
      <c r="L24" s="14">
        <f t="shared" si="3"/>
        <v>1</v>
      </c>
    </row>
    <row r="25" spans="1:12" x14ac:dyDescent="0.3">
      <c r="A25" s="14" t="s">
        <v>38</v>
      </c>
      <c r="B25" s="14">
        <v>5</v>
      </c>
      <c r="C25" s="14">
        <v>5</v>
      </c>
      <c r="D25" s="14">
        <v>10</v>
      </c>
      <c r="E25" s="21">
        <v>0.2</v>
      </c>
      <c r="F25" s="27">
        <f t="shared" si="0"/>
        <v>4.04</v>
      </c>
      <c r="J25" s="14">
        <f t="shared" si="1"/>
        <v>6</v>
      </c>
      <c r="K25" s="14">
        <f t="shared" si="2"/>
        <v>6</v>
      </c>
      <c r="L25" s="14">
        <f t="shared" si="3"/>
        <v>1</v>
      </c>
    </row>
    <row r="26" spans="1:12" ht="40.5" x14ac:dyDescent="0.3">
      <c r="A26" s="14" t="s">
        <v>105</v>
      </c>
      <c r="B26" s="14">
        <v>1</v>
      </c>
      <c r="C26" s="14">
        <v>6</v>
      </c>
      <c r="D26" s="14">
        <v>10</v>
      </c>
      <c r="E26" s="21">
        <v>0.2</v>
      </c>
      <c r="F26" s="27">
        <f t="shared" si="0"/>
        <v>3.44</v>
      </c>
      <c r="J26" s="14">
        <f t="shared" si="1"/>
        <v>10</v>
      </c>
      <c r="K26" s="14">
        <f t="shared" si="2"/>
        <v>5</v>
      </c>
      <c r="L26" s="14">
        <f t="shared" si="3"/>
        <v>1</v>
      </c>
    </row>
    <row r="27" spans="1:12" ht="40.5" x14ac:dyDescent="0.3">
      <c r="A27" s="14" t="s">
        <v>39</v>
      </c>
      <c r="B27" s="14">
        <v>5</v>
      </c>
      <c r="C27" s="14">
        <v>3</v>
      </c>
      <c r="D27" s="14">
        <v>9</v>
      </c>
      <c r="E27" s="21">
        <v>0.2</v>
      </c>
      <c r="F27" s="27">
        <f t="shared" si="0"/>
        <v>3.44</v>
      </c>
      <c r="J27" s="14">
        <f t="shared" si="1"/>
        <v>6</v>
      </c>
      <c r="K27" s="14">
        <f t="shared" si="2"/>
        <v>8</v>
      </c>
      <c r="L27" s="14">
        <f t="shared" si="3"/>
        <v>2</v>
      </c>
    </row>
    <row r="28" spans="1:12" x14ac:dyDescent="0.3">
      <c r="A28" s="14" t="s">
        <v>73</v>
      </c>
      <c r="B28" s="14">
        <v>5</v>
      </c>
      <c r="C28" s="14">
        <v>3</v>
      </c>
      <c r="D28" s="14">
        <v>9</v>
      </c>
      <c r="E28" s="21">
        <v>0.2</v>
      </c>
      <c r="F28" s="27">
        <f t="shared" si="0"/>
        <v>3.44</v>
      </c>
      <c r="J28" s="14">
        <f t="shared" si="1"/>
        <v>6</v>
      </c>
      <c r="K28" s="14">
        <f t="shared" si="2"/>
        <v>8</v>
      </c>
      <c r="L28" s="14">
        <f t="shared" si="3"/>
        <v>2</v>
      </c>
    </row>
    <row r="29" spans="1:12" ht="40.5" x14ac:dyDescent="0.3">
      <c r="A29" s="14" t="s">
        <v>40</v>
      </c>
      <c r="B29" s="14">
        <v>3</v>
      </c>
      <c r="C29" s="14">
        <v>3</v>
      </c>
      <c r="D29" s="14">
        <v>10</v>
      </c>
      <c r="E29" s="21">
        <v>0.2</v>
      </c>
      <c r="F29" s="27">
        <f t="shared" si="0"/>
        <v>3.24</v>
      </c>
      <c r="J29" s="14">
        <f t="shared" si="1"/>
        <v>8</v>
      </c>
      <c r="K29" s="14">
        <f t="shared" si="2"/>
        <v>8</v>
      </c>
      <c r="L29" s="14">
        <f t="shared" si="3"/>
        <v>1</v>
      </c>
    </row>
    <row r="30" spans="1:12" x14ac:dyDescent="0.3">
      <c r="A30" s="14" t="s">
        <v>24</v>
      </c>
      <c r="B30" s="14">
        <v>6</v>
      </c>
      <c r="C30" s="14">
        <v>1</v>
      </c>
      <c r="D30" s="14">
        <v>10</v>
      </c>
      <c r="E30" s="21">
        <v>0.15</v>
      </c>
      <c r="F30" s="27">
        <f t="shared" si="0"/>
        <v>2.5724999999999998</v>
      </c>
      <c r="J30" s="14">
        <f t="shared" si="1"/>
        <v>5</v>
      </c>
      <c r="K30" s="14">
        <f t="shared" si="2"/>
        <v>10</v>
      </c>
      <c r="L30" s="14">
        <f t="shared" si="3"/>
        <v>1</v>
      </c>
    </row>
    <row r="31" spans="1:12" x14ac:dyDescent="0.3">
      <c r="A31" s="14" t="s">
        <v>106</v>
      </c>
      <c r="B31" s="14">
        <v>2</v>
      </c>
      <c r="C31" s="14">
        <v>5</v>
      </c>
      <c r="D31" s="14">
        <v>8</v>
      </c>
      <c r="E31" s="21">
        <v>0.15</v>
      </c>
      <c r="F31" s="27">
        <f t="shared" si="0"/>
        <v>2.2725</v>
      </c>
      <c r="J31" s="14">
        <f t="shared" si="1"/>
        <v>9</v>
      </c>
      <c r="K31" s="14">
        <f t="shared" si="2"/>
        <v>6</v>
      </c>
      <c r="L31" s="14">
        <f t="shared" si="3"/>
        <v>3</v>
      </c>
    </row>
    <row r="32" spans="1:12" x14ac:dyDescent="0.3">
      <c r="J32" s="14">
        <f t="shared" si="1"/>
        <v>11</v>
      </c>
      <c r="K32" s="14">
        <f t="shared" si="2"/>
        <v>11</v>
      </c>
      <c r="L32" s="14">
        <f t="shared" si="3"/>
        <v>11</v>
      </c>
    </row>
    <row r="33" spans="1:12" x14ac:dyDescent="0.3">
      <c r="A33" s="14">
        <v>28</v>
      </c>
      <c r="J33" s="14">
        <f t="shared" si="1"/>
        <v>11</v>
      </c>
      <c r="K33" s="14">
        <f t="shared" si="2"/>
        <v>11</v>
      </c>
      <c r="L33" s="14">
        <f t="shared" si="3"/>
        <v>11</v>
      </c>
    </row>
    <row r="34" spans="1:12" x14ac:dyDescent="0.3">
      <c r="J34" s="14">
        <f t="shared" si="1"/>
        <v>11</v>
      </c>
      <c r="K34" s="14">
        <f t="shared" si="2"/>
        <v>11</v>
      </c>
      <c r="L34" s="14">
        <f t="shared" si="3"/>
        <v>11</v>
      </c>
    </row>
    <row r="35" spans="1:12" x14ac:dyDescent="0.3">
      <c r="J35" s="14">
        <f t="shared" si="1"/>
        <v>11</v>
      </c>
      <c r="K35" s="14">
        <f t="shared" si="2"/>
        <v>11</v>
      </c>
      <c r="L35" s="14">
        <f t="shared" si="3"/>
        <v>11</v>
      </c>
    </row>
    <row r="36" spans="1:12" x14ac:dyDescent="0.3">
      <c r="J36" s="14">
        <f t="shared" si="1"/>
        <v>11</v>
      </c>
      <c r="K36" s="14">
        <f t="shared" si="2"/>
        <v>11</v>
      </c>
      <c r="L36" s="14">
        <f t="shared" si="3"/>
        <v>11</v>
      </c>
    </row>
    <row r="37" spans="1:12" x14ac:dyDescent="0.3">
      <c r="J37" s="14">
        <f t="shared" si="1"/>
        <v>11</v>
      </c>
      <c r="K37" s="14">
        <f t="shared" si="2"/>
        <v>11</v>
      </c>
      <c r="L37" s="14">
        <f t="shared" si="3"/>
        <v>11</v>
      </c>
    </row>
    <row r="38" spans="1:12" x14ac:dyDescent="0.3">
      <c r="J38" s="14">
        <f t="shared" si="1"/>
        <v>11</v>
      </c>
      <c r="K38" s="14">
        <f t="shared" si="2"/>
        <v>11</v>
      </c>
      <c r="L38" s="14">
        <f t="shared" si="3"/>
        <v>11</v>
      </c>
    </row>
    <row r="39" spans="1:12" x14ac:dyDescent="0.3">
      <c r="J39" s="14">
        <f t="shared" si="1"/>
        <v>11</v>
      </c>
      <c r="K39" s="14">
        <f t="shared" si="2"/>
        <v>11</v>
      </c>
      <c r="L39" s="14">
        <f t="shared" si="3"/>
        <v>11</v>
      </c>
    </row>
    <row r="40" spans="1:12" x14ac:dyDescent="0.3">
      <c r="J40" s="14">
        <f t="shared" si="1"/>
        <v>11</v>
      </c>
      <c r="K40" s="14">
        <f t="shared" si="2"/>
        <v>11</v>
      </c>
      <c r="L40" s="14">
        <f t="shared" si="3"/>
        <v>11</v>
      </c>
    </row>
    <row r="41" spans="1:12" x14ac:dyDescent="0.3">
      <c r="J41" s="14">
        <f t="shared" si="1"/>
        <v>11</v>
      </c>
      <c r="K41" s="14">
        <f t="shared" si="2"/>
        <v>11</v>
      </c>
      <c r="L41" s="14">
        <f t="shared" si="3"/>
        <v>11</v>
      </c>
    </row>
    <row r="42" spans="1:12" x14ac:dyDescent="0.3">
      <c r="J42" s="14">
        <f t="shared" si="1"/>
        <v>11</v>
      </c>
      <c r="K42" s="14">
        <f t="shared" si="2"/>
        <v>11</v>
      </c>
      <c r="L42" s="14">
        <f t="shared" si="3"/>
        <v>11</v>
      </c>
    </row>
    <row r="43" spans="1:12" x14ac:dyDescent="0.3">
      <c r="J43" s="14">
        <f t="shared" si="1"/>
        <v>11</v>
      </c>
      <c r="K43" s="14">
        <f t="shared" si="2"/>
        <v>11</v>
      </c>
      <c r="L43" s="14">
        <f t="shared" si="3"/>
        <v>11</v>
      </c>
    </row>
    <row r="44" spans="1:12" x14ac:dyDescent="0.3">
      <c r="J44" s="14">
        <f t="shared" si="1"/>
        <v>11</v>
      </c>
      <c r="K44" s="14">
        <f t="shared" si="2"/>
        <v>11</v>
      </c>
      <c r="L44" s="14">
        <f t="shared" si="3"/>
        <v>11</v>
      </c>
    </row>
    <row r="45" spans="1:12" x14ac:dyDescent="0.3">
      <c r="J45" s="14">
        <f t="shared" si="1"/>
        <v>11</v>
      </c>
      <c r="K45" s="14">
        <f t="shared" si="2"/>
        <v>11</v>
      </c>
      <c r="L45" s="14">
        <f t="shared" si="3"/>
        <v>11</v>
      </c>
    </row>
    <row r="46" spans="1:12" x14ac:dyDescent="0.3">
      <c r="J46" s="14">
        <f t="shared" si="1"/>
        <v>11</v>
      </c>
      <c r="K46" s="14">
        <f t="shared" si="2"/>
        <v>11</v>
      </c>
      <c r="L46" s="14">
        <f t="shared" si="3"/>
        <v>11</v>
      </c>
    </row>
  </sheetData>
  <printOptions horizontalCentered="1"/>
  <pageMargins left="0.25" right="0.25" top="1.05" bottom="1.090000000000000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6" sqref="C6"/>
    </sheetView>
  </sheetViews>
  <sheetFormatPr defaultColWidth="50.7109375" defaultRowHeight="20.25" x14ac:dyDescent="0.3"/>
  <cols>
    <col min="1" max="1" width="45.7109375" style="14" customWidth="1"/>
    <col min="2" max="5" width="8.7109375" style="14" customWidth="1"/>
    <col min="6" max="6" width="12.7109375" style="16" customWidth="1"/>
    <col min="7" max="8" width="50.7109375" style="16" customWidth="1"/>
    <col min="9" max="16384" width="50.7109375" style="14"/>
  </cols>
  <sheetData>
    <row r="1" spans="1:8" s="13" customFormat="1" ht="21" thickBot="1" x14ac:dyDescent="0.35">
      <c r="A1" s="10" t="s">
        <v>111</v>
      </c>
      <c r="B1" s="11">
        <v>1</v>
      </c>
      <c r="C1" s="11">
        <v>2</v>
      </c>
      <c r="D1" s="11">
        <v>3</v>
      </c>
      <c r="E1" s="11">
        <v>4</v>
      </c>
      <c r="F1" s="20" t="s">
        <v>121</v>
      </c>
      <c r="G1" s="16"/>
      <c r="H1" s="16"/>
    </row>
    <row r="2" spans="1:8" ht="9" customHeight="1" x14ac:dyDescent="0.3"/>
    <row r="3" spans="1:8" ht="40.5" x14ac:dyDescent="0.3">
      <c r="A3" s="14" t="s">
        <v>17</v>
      </c>
      <c r="B3" s="14">
        <v>2</v>
      </c>
      <c r="C3" s="14">
        <v>6</v>
      </c>
      <c r="D3" s="14">
        <v>10</v>
      </c>
      <c r="E3" s="21">
        <v>0.5</v>
      </c>
      <c r="F3" s="16">
        <f t="shared" ref="F3:F8" si="0">(B3+C3+D3)*E3</f>
        <v>9</v>
      </c>
    </row>
    <row r="4" spans="1:8" ht="40.5" x14ac:dyDescent="0.3">
      <c r="A4" s="14" t="s">
        <v>70</v>
      </c>
      <c r="B4" s="14">
        <v>1</v>
      </c>
      <c r="C4" s="14">
        <v>2</v>
      </c>
      <c r="D4" s="14">
        <v>10</v>
      </c>
      <c r="E4" s="21">
        <v>0.5</v>
      </c>
      <c r="F4" s="16">
        <f t="shared" si="0"/>
        <v>6.5</v>
      </c>
    </row>
    <row r="5" spans="1:8" x14ac:dyDescent="0.3">
      <c r="A5" s="14" t="s">
        <v>94</v>
      </c>
      <c r="B5" s="14">
        <v>4</v>
      </c>
      <c r="C5" s="14">
        <v>2</v>
      </c>
      <c r="D5" s="14">
        <v>4</v>
      </c>
      <c r="E5" s="21">
        <v>0.2</v>
      </c>
      <c r="F5" s="16">
        <f t="shared" si="0"/>
        <v>2</v>
      </c>
    </row>
    <row r="6" spans="1:8" ht="40.5" x14ac:dyDescent="0.3">
      <c r="A6" s="14" t="s">
        <v>98</v>
      </c>
      <c r="B6" s="14">
        <v>5</v>
      </c>
      <c r="C6" s="14">
        <v>5</v>
      </c>
      <c r="D6" s="14">
        <v>5</v>
      </c>
      <c r="E6" s="21"/>
      <c r="F6" s="16">
        <f t="shared" si="0"/>
        <v>0</v>
      </c>
    </row>
    <row r="7" spans="1:8" ht="40.5" x14ac:dyDescent="0.3">
      <c r="A7" s="14" t="s">
        <v>104</v>
      </c>
      <c r="B7" s="14">
        <v>2</v>
      </c>
      <c r="C7" s="14">
        <v>2</v>
      </c>
      <c r="D7" s="14">
        <v>1</v>
      </c>
      <c r="E7" s="21"/>
      <c r="F7" s="16">
        <f t="shared" si="0"/>
        <v>0</v>
      </c>
    </row>
    <row r="8" spans="1:8" x14ac:dyDescent="0.3">
      <c r="A8" s="14" t="s">
        <v>103</v>
      </c>
      <c r="B8" s="14">
        <v>3</v>
      </c>
      <c r="C8" s="14">
        <v>3</v>
      </c>
      <c r="D8" s="14">
        <v>2</v>
      </c>
      <c r="E8" s="21"/>
      <c r="F8" s="16">
        <f t="shared" si="0"/>
        <v>0</v>
      </c>
    </row>
    <row r="10" spans="1:8" x14ac:dyDescent="0.3">
      <c r="A10" s="14">
        <v>7</v>
      </c>
    </row>
  </sheetData>
  <printOptions horizontalCentered="1"/>
  <pageMargins left="0.25" right="0.25" top="1" bottom="1" header="0.5" footer="0.5"/>
  <pageSetup orientation="portrait" horizontalDpi="0" verticalDpi="30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pane ySplit="675" activePane="bottomLeft"/>
      <selection sqref="A1:IV65536"/>
      <selection pane="bottomLeft"/>
    </sheetView>
  </sheetViews>
  <sheetFormatPr defaultRowHeight="20.25" x14ac:dyDescent="0.3"/>
  <cols>
    <col min="1" max="1" width="45.7109375" style="14" customWidth="1"/>
    <col min="2" max="4" width="9.7109375" style="14" customWidth="1"/>
    <col min="5" max="5" width="10.7109375" style="14" customWidth="1"/>
    <col min="6" max="6" width="12.7109375" style="16" customWidth="1"/>
    <col min="7" max="8" width="9.7109375" style="16" customWidth="1"/>
    <col min="9" max="10" width="9.7109375" style="14" customWidth="1"/>
    <col min="11" max="16384" width="9.140625" style="14"/>
  </cols>
  <sheetData>
    <row r="1" spans="1:10" s="13" customFormat="1" ht="21" thickBot="1" x14ac:dyDescent="0.35">
      <c r="A1" s="10" t="s">
        <v>0</v>
      </c>
      <c r="B1" s="11">
        <v>1</v>
      </c>
      <c r="C1" s="11">
        <v>2</v>
      </c>
      <c r="D1" s="11">
        <v>3</v>
      </c>
      <c r="E1" s="11">
        <v>4</v>
      </c>
      <c r="F1" s="12" t="s">
        <v>125</v>
      </c>
      <c r="G1" s="16"/>
      <c r="H1" s="16"/>
    </row>
    <row r="2" spans="1:10" ht="9" customHeight="1" x14ac:dyDescent="0.3">
      <c r="F2" s="14"/>
    </row>
    <row r="3" spans="1:10" x14ac:dyDescent="0.3">
      <c r="A3" s="14" t="s">
        <v>123</v>
      </c>
      <c r="B3" s="14">
        <v>10</v>
      </c>
      <c r="C3" s="14">
        <v>9</v>
      </c>
      <c r="D3" s="14">
        <v>10</v>
      </c>
      <c r="E3" s="21">
        <v>0.75</v>
      </c>
      <c r="F3" s="22">
        <f t="shared" ref="F3:F42" si="0">(B3+C3+D3)*E3</f>
        <v>21.75</v>
      </c>
      <c r="I3" s="16"/>
      <c r="J3" s="16"/>
    </row>
    <row r="4" spans="1:10" ht="40.5" x14ac:dyDescent="0.3">
      <c r="A4" s="28" t="s">
        <v>76</v>
      </c>
      <c r="B4" s="28">
        <v>7</v>
      </c>
      <c r="C4" s="28">
        <v>9</v>
      </c>
      <c r="D4" s="28">
        <v>10</v>
      </c>
      <c r="E4" s="29">
        <v>0.8</v>
      </c>
      <c r="F4" s="30">
        <f t="shared" si="0"/>
        <v>20.8</v>
      </c>
      <c r="I4" s="16"/>
      <c r="J4" s="16"/>
    </row>
    <row r="5" spans="1:10" x14ac:dyDescent="0.3">
      <c r="A5" s="14" t="s">
        <v>112</v>
      </c>
      <c r="B5" s="14">
        <v>10</v>
      </c>
      <c r="C5" s="14">
        <v>6</v>
      </c>
      <c r="D5" s="14">
        <v>7</v>
      </c>
      <c r="E5" s="21">
        <v>0.8</v>
      </c>
      <c r="F5" s="22">
        <f t="shared" si="0"/>
        <v>18.400000000000002</v>
      </c>
      <c r="I5" s="16"/>
      <c r="J5" s="16"/>
    </row>
    <row r="6" spans="1:10" ht="40.5" x14ac:dyDescent="0.3">
      <c r="A6" s="14" t="s">
        <v>135</v>
      </c>
      <c r="B6" s="14">
        <v>8</v>
      </c>
      <c r="C6" s="14">
        <v>6</v>
      </c>
      <c r="D6" s="14">
        <v>10</v>
      </c>
      <c r="E6" s="21">
        <v>0.75</v>
      </c>
      <c r="F6" s="22">
        <f t="shared" si="0"/>
        <v>18</v>
      </c>
      <c r="I6" s="16"/>
      <c r="J6" s="16"/>
    </row>
    <row r="7" spans="1:10" ht="40.5" x14ac:dyDescent="0.3">
      <c r="A7" s="14" t="s">
        <v>138</v>
      </c>
      <c r="B7" s="14">
        <v>8</v>
      </c>
      <c r="C7" s="14">
        <v>6</v>
      </c>
      <c r="D7" s="14">
        <v>8</v>
      </c>
      <c r="E7" s="21">
        <v>0.7</v>
      </c>
      <c r="F7" s="22">
        <f t="shared" si="0"/>
        <v>15.399999999999999</v>
      </c>
      <c r="I7" s="16"/>
      <c r="J7" s="16"/>
    </row>
    <row r="8" spans="1:10" ht="40.5" x14ac:dyDescent="0.3">
      <c r="A8" s="14" t="s">
        <v>110</v>
      </c>
      <c r="B8" s="14">
        <v>7</v>
      </c>
      <c r="C8" s="14">
        <v>5</v>
      </c>
      <c r="D8" s="14">
        <v>8</v>
      </c>
      <c r="E8" s="21">
        <v>0.75</v>
      </c>
      <c r="F8" s="22">
        <f t="shared" si="0"/>
        <v>15</v>
      </c>
      <c r="I8" s="16"/>
      <c r="J8" s="16"/>
    </row>
    <row r="9" spans="1:10" ht="40.5" x14ac:dyDescent="0.3">
      <c r="A9" s="28" t="s">
        <v>90</v>
      </c>
      <c r="B9" s="28">
        <v>6</v>
      </c>
      <c r="C9" s="28">
        <v>2</v>
      </c>
      <c r="D9" s="28">
        <v>10</v>
      </c>
      <c r="E9" s="29">
        <v>0.75</v>
      </c>
      <c r="F9" s="30">
        <f t="shared" si="0"/>
        <v>13.5</v>
      </c>
      <c r="I9" s="16"/>
      <c r="J9" s="16"/>
    </row>
    <row r="10" spans="1:10" ht="40.5" x14ac:dyDescent="0.3">
      <c r="A10" s="14" t="s">
        <v>28</v>
      </c>
      <c r="B10" s="14">
        <v>5</v>
      </c>
      <c r="C10" s="14">
        <v>2</v>
      </c>
      <c r="D10" s="14">
        <v>10</v>
      </c>
      <c r="E10" s="21">
        <v>0.75</v>
      </c>
      <c r="F10" s="22">
        <f t="shared" si="0"/>
        <v>12.75</v>
      </c>
      <c r="I10" s="16"/>
      <c r="J10" s="16"/>
    </row>
    <row r="11" spans="1:10" ht="40.5" x14ac:dyDescent="0.3">
      <c r="A11" s="14" t="s">
        <v>53</v>
      </c>
      <c r="B11" s="14">
        <v>10</v>
      </c>
      <c r="C11" s="14">
        <v>10</v>
      </c>
      <c r="D11" s="14">
        <v>10</v>
      </c>
      <c r="E11" s="21">
        <v>0.4</v>
      </c>
      <c r="F11" s="22">
        <f t="shared" si="0"/>
        <v>12</v>
      </c>
      <c r="I11" s="16"/>
      <c r="J11" s="16"/>
    </row>
    <row r="12" spans="1:10" ht="40.5" x14ac:dyDescent="0.3">
      <c r="A12" s="14" t="s">
        <v>132</v>
      </c>
      <c r="B12" s="14">
        <v>10</v>
      </c>
      <c r="C12" s="14">
        <v>9</v>
      </c>
      <c r="D12" s="14">
        <v>5</v>
      </c>
      <c r="E12" s="21">
        <v>0.5</v>
      </c>
      <c r="F12" s="22">
        <f t="shared" si="0"/>
        <v>12</v>
      </c>
      <c r="I12" s="16"/>
      <c r="J12" s="16"/>
    </row>
    <row r="13" spans="1:10" ht="40.5" x14ac:dyDescent="0.3">
      <c r="A13" s="14" t="s">
        <v>126</v>
      </c>
      <c r="B13" s="14">
        <v>10</v>
      </c>
      <c r="C13" s="14">
        <v>8</v>
      </c>
      <c r="D13" s="14">
        <v>5</v>
      </c>
      <c r="E13" s="21">
        <v>0.5</v>
      </c>
      <c r="F13" s="22">
        <f t="shared" si="0"/>
        <v>11.5</v>
      </c>
      <c r="I13" s="16"/>
      <c r="J13" s="16"/>
    </row>
    <row r="14" spans="1:10" ht="40.5" x14ac:dyDescent="0.3">
      <c r="A14" s="14" t="s">
        <v>92</v>
      </c>
      <c r="B14" s="14">
        <v>6</v>
      </c>
      <c r="C14" s="14">
        <v>3</v>
      </c>
      <c r="D14" s="14">
        <v>10</v>
      </c>
      <c r="E14" s="21">
        <v>0.6</v>
      </c>
      <c r="F14" s="22">
        <f t="shared" si="0"/>
        <v>11.4</v>
      </c>
      <c r="I14" s="16"/>
      <c r="J14" s="16"/>
    </row>
    <row r="15" spans="1:10" ht="40.5" x14ac:dyDescent="0.3">
      <c r="A15" s="14" t="s">
        <v>129</v>
      </c>
      <c r="B15" s="14">
        <v>7</v>
      </c>
      <c r="C15" s="14">
        <v>2</v>
      </c>
      <c r="D15" s="14">
        <v>10</v>
      </c>
      <c r="E15" s="21">
        <v>0.6</v>
      </c>
      <c r="F15" s="22">
        <f t="shared" si="0"/>
        <v>11.4</v>
      </c>
      <c r="I15" s="16"/>
      <c r="J15" s="16"/>
    </row>
    <row r="16" spans="1:10" x14ac:dyDescent="0.3">
      <c r="A16" s="14" t="s">
        <v>63</v>
      </c>
      <c r="B16" s="14">
        <v>4</v>
      </c>
      <c r="C16" s="14">
        <v>3</v>
      </c>
      <c r="D16" s="14">
        <v>9</v>
      </c>
      <c r="E16" s="21">
        <v>0.7</v>
      </c>
      <c r="F16" s="22">
        <f t="shared" si="0"/>
        <v>11.2</v>
      </c>
      <c r="I16" s="16"/>
      <c r="J16" s="16"/>
    </row>
    <row r="17" spans="1:10" ht="40.5" x14ac:dyDescent="0.3">
      <c r="A17" s="14" t="s">
        <v>95</v>
      </c>
      <c r="B17" s="14">
        <v>5</v>
      </c>
      <c r="C17" s="14">
        <v>3</v>
      </c>
      <c r="D17" s="14">
        <v>8</v>
      </c>
      <c r="E17" s="21">
        <v>0.7</v>
      </c>
      <c r="F17" s="22">
        <f t="shared" si="0"/>
        <v>11.2</v>
      </c>
      <c r="I17" s="16"/>
      <c r="J17" s="16"/>
    </row>
    <row r="18" spans="1:10" ht="40.5" x14ac:dyDescent="0.3">
      <c r="A18" s="14" t="s">
        <v>107</v>
      </c>
      <c r="B18" s="14">
        <v>4</v>
      </c>
      <c r="C18" s="14">
        <v>2</v>
      </c>
      <c r="D18" s="14">
        <v>10</v>
      </c>
      <c r="E18" s="21">
        <v>0.7</v>
      </c>
      <c r="F18" s="22">
        <f t="shared" si="0"/>
        <v>11.2</v>
      </c>
      <c r="I18" s="16"/>
      <c r="J18" s="16"/>
    </row>
    <row r="19" spans="1:10" ht="40.5" x14ac:dyDescent="0.3">
      <c r="A19" s="14" t="s">
        <v>91</v>
      </c>
      <c r="B19" s="14">
        <v>6</v>
      </c>
      <c r="C19" s="14">
        <v>2</v>
      </c>
      <c r="D19" s="14">
        <v>10</v>
      </c>
      <c r="E19" s="21">
        <v>0.6</v>
      </c>
      <c r="F19" s="22">
        <f t="shared" si="0"/>
        <v>10.799999999999999</v>
      </c>
      <c r="I19" s="16"/>
      <c r="J19" s="16"/>
    </row>
    <row r="20" spans="1:10" x14ac:dyDescent="0.3">
      <c r="A20" s="14" t="s">
        <v>54</v>
      </c>
      <c r="B20" s="14">
        <v>10</v>
      </c>
      <c r="C20" s="14">
        <v>5</v>
      </c>
      <c r="D20" s="14">
        <v>6</v>
      </c>
      <c r="E20" s="21">
        <v>0.5</v>
      </c>
      <c r="F20" s="22">
        <f t="shared" si="0"/>
        <v>10.5</v>
      </c>
      <c r="I20" s="16"/>
      <c r="J20" s="16"/>
    </row>
    <row r="21" spans="1:10" ht="40.5" x14ac:dyDescent="0.3">
      <c r="A21" s="14" t="s">
        <v>68</v>
      </c>
      <c r="B21" s="14">
        <v>5</v>
      </c>
      <c r="C21" s="14">
        <v>3</v>
      </c>
      <c r="D21" s="14">
        <v>7</v>
      </c>
      <c r="E21" s="21">
        <v>0.7</v>
      </c>
      <c r="F21" s="22">
        <f t="shared" si="0"/>
        <v>10.5</v>
      </c>
      <c r="I21" s="16"/>
      <c r="J21" s="16"/>
    </row>
    <row r="22" spans="1:10" ht="40.5" x14ac:dyDescent="0.3">
      <c r="A22" s="14" t="s">
        <v>80</v>
      </c>
      <c r="B22" s="14">
        <v>4</v>
      </c>
      <c r="C22" s="14">
        <v>4</v>
      </c>
      <c r="D22" s="14">
        <v>9</v>
      </c>
      <c r="E22" s="21">
        <v>0.6</v>
      </c>
      <c r="F22" s="22">
        <f t="shared" si="0"/>
        <v>10.199999999999999</v>
      </c>
      <c r="I22" s="16"/>
      <c r="J22" s="16"/>
    </row>
    <row r="23" spans="1:10" x14ac:dyDescent="0.3">
      <c r="A23" s="14" t="s">
        <v>59</v>
      </c>
      <c r="B23" s="14">
        <v>6</v>
      </c>
      <c r="C23" s="14">
        <v>6</v>
      </c>
      <c r="D23" s="14">
        <v>8</v>
      </c>
      <c r="E23" s="21">
        <v>0.5</v>
      </c>
      <c r="F23" s="22">
        <f t="shared" si="0"/>
        <v>10</v>
      </c>
      <c r="I23" s="16"/>
      <c r="J23" s="16"/>
    </row>
    <row r="24" spans="1:10" ht="40.5" x14ac:dyDescent="0.3">
      <c r="A24" s="14" t="s">
        <v>137</v>
      </c>
      <c r="B24" s="14">
        <v>5</v>
      </c>
      <c r="C24" s="14">
        <v>5</v>
      </c>
      <c r="D24" s="14">
        <v>10</v>
      </c>
      <c r="E24" s="21">
        <v>0.5</v>
      </c>
      <c r="F24" s="22">
        <f t="shared" si="0"/>
        <v>10</v>
      </c>
      <c r="I24" s="16"/>
      <c r="J24" s="16"/>
    </row>
    <row r="25" spans="1:10" ht="40.5" x14ac:dyDescent="0.3">
      <c r="A25" s="14" t="s">
        <v>79</v>
      </c>
      <c r="B25" s="14">
        <v>6</v>
      </c>
      <c r="C25" s="14">
        <v>6</v>
      </c>
      <c r="D25" s="14">
        <v>7</v>
      </c>
      <c r="E25" s="21">
        <v>0.5</v>
      </c>
      <c r="F25" s="22">
        <f t="shared" si="0"/>
        <v>9.5</v>
      </c>
      <c r="I25" s="16"/>
      <c r="J25" s="16"/>
    </row>
    <row r="26" spans="1:10" ht="60.75" x14ac:dyDescent="0.3">
      <c r="A26" s="14" t="s">
        <v>97</v>
      </c>
      <c r="B26" s="14">
        <v>8</v>
      </c>
      <c r="C26" s="14">
        <v>2</v>
      </c>
      <c r="D26" s="14">
        <v>9</v>
      </c>
      <c r="E26" s="21">
        <v>0.5</v>
      </c>
      <c r="F26" s="22">
        <f t="shared" si="0"/>
        <v>9.5</v>
      </c>
      <c r="I26" s="16"/>
      <c r="J26" s="16"/>
    </row>
    <row r="27" spans="1:10" x14ac:dyDescent="0.3">
      <c r="A27" s="14" t="s">
        <v>130</v>
      </c>
      <c r="B27" s="14">
        <v>2</v>
      </c>
      <c r="C27" s="14">
        <v>1</v>
      </c>
      <c r="D27" s="14">
        <v>10</v>
      </c>
      <c r="E27" s="21">
        <v>0.7</v>
      </c>
      <c r="F27" s="22">
        <f t="shared" si="0"/>
        <v>9.1</v>
      </c>
      <c r="I27" s="16"/>
      <c r="J27" s="16"/>
    </row>
    <row r="28" spans="1:10" ht="40.5" x14ac:dyDescent="0.3">
      <c r="A28" s="14" t="s">
        <v>34</v>
      </c>
      <c r="B28" s="14">
        <v>2</v>
      </c>
      <c r="C28" s="14">
        <v>2</v>
      </c>
      <c r="D28" s="14">
        <v>8</v>
      </c>
      <c r="E28" s="21">
        <v>0.75</v>
      </c>
      <c r="F28" s="22">
        <f t="shared" si="0"/>
        <v>9</v>
      </c>
      <c r="I28" s="16"/>
      <c r="J28" s="16"/>
    </row>
    <row r="29" spans="1:10" ht="40.5" x14ac:dyDescent="0.3">
      <c r="A29" s="14" t="s">
        <v>78</v>
      </c>
      <c r="B29" s="14">
        <v>5</v>
      </c>
      <c r="C29" s="14">
        <v>7</v>
      </c>
      <c r="D29" s="14">
        <v>10</v>
      </c>
      <c r="E29" s="21">
        <v>0.4</v>
      </c>
      <c r="F29" s="22">
        <f t="shared" si="0"/>
        <v>8.8000000000000007</v>
      </c>
      <c r="I29" s="16"/>
      <c r="J29" s="16"/>
    </row>
    <row r="30" spans="1:10" ht="40.5" x14ac:dyDescent="0.3">
      <c r="A30" s="14" t="s">
        <v>113</v>
      </c>
      <c r="B30" s="14">
        <v>5</v>
      </c>
      <c r="C30" s="14">
        <v>3</v>
      </c>
      <c r="D30" s="14">
        <v>9</v>
      </c>
      <c r="E30" s="21">
        <v>0.5</v>
      </c>
      <c r="F30" s="22">
        <f t="shared" si="0"/>
        <v>8.5</v>
      </c>
      <c r="I30" s="16"/>
      <c r="J30" s="16"/>
    </row>
    <row r="31" spans="1:10" ht="40.5" x14ac:dyDescent="0.3">
      <c r="A31" s="14" t="s">
        <v>93</v>
      </c>
      <c r="B31" s="14">
        <v>5</v>
      </c>
      <c r="C31" s="14">
        <v>2</v>
      </c>
      <c r="D31" s="14">
        <v>7</v>
      </c>
      <c r="E31" s="21">
        <v>0.6</v>
      </c>
      <c r="F31" s="22">
        <f t="shared" si="0"/>
        <v>8.4</v>
      </c>
      <c r="I31" s="16"/>
      <c r="J31" s="16"/>
    </row>
    <row r="32" spans="1:10" ht="40.5" x14ac:dyDescent="0.3">
      <c r="A32" s="14" t="s">
        <v>69</v>
      </c>
      <c r="B32" s="14">
        <v>4</v>
      </c>
      <c r="C32" s="14">
        <v>2</v>
      </c>
      <c r="D32" s="14">
        <v>7</v>
      </c>
      <c r="E32" s="21">
        <v>0.6</v>
      </c>
      <c r="F32" s="22">
        <f t="shared" si="0"/>
        <v>7.8</v>
      </c>
      <c r="I32" s="16"/>
      <c r="J32" s="16"/>
    </row>
    <row r="33" spans="1:10" x14ac:dyDescent="0.3">
      <c r="A33" s="14" t="s">
        <v>96</v>
      </c>
      <c r="B33" s="14">
        <v>3</v>
      </c>
      <c r="C33" s="14">
        <v>2</v>
      </c>
      <c r="D33" s="14">
        <v>7</v>
      </c>
      <c r="E33" s="21">
        <v>0.6</v>
      </c>
      <c r="F33" s="22">
        <f t="shared" si="0"/>
        <v>7.1999999999999993</v>
      </c>
      <c r="I33" s="16"/>
      <c r="J33" s="16"/>
    </row>
    <row r="34" spans="1:10" ht="40.5" x14ac:dyDescent="0.3">
      <c r="A34" s="14" t="s">
        <v>124</v>
      </c>
      <c r="B34" s="14">
        <v>5</v>
      </c>
      <c r="C34" s="14">
        <v>2</v>
      </c>
      <c r="D34" s="14">
        <v>6</v>
      </c>
      <c r="E34" s="21">
        <v>0.5</v>
      </c>
      <c r="F34" s="22">
        <f>(B34+C34+D34)*E34</f>
        <v>6.5</v>
      </c>
      <c r="I34" s="16"/>
      <c r="J34" s="16"/>
    </row>
    <row r="35" spans="1:10" ht="40.5" x14ac:dyDescent="0.3">
      <c r="A35" s="14" t="s">
        <v>136</v>
      </c>
      <c r="B35" s="14">
        <v>9</v>
      </c>
      <c r="C35" s="14">
        <v>7</v>
      </c>
      <c r="D35" s="14">
        <v>3</v>
      </c>
      <c r="E35" s="21">
        <v>0.3</v>
      </c>
      <c r="F35" s="22">
        <f t="shared" si="0"/>
        <v>5.7</v>
      </c>
      <c r="I35" s="16"/>
      <c r="J35" s="16"/>
    </row>
    <row r="36" spans="1:10" ht="40.5" x14ac:dyDescent="0.3">
      <c r="A36" s="14" t="s">
        <v>131</v>
      </c>
      <c r="B36" s="14">
        <v>7</v>
      </c>
      <c r="C36" s="14">
        <v>7</v>
      </c>
      <c r="D36" s="14">
        <v>5</v>
      </c>
      <c r="E36" s="21">
        <v>0.3</v>
      </c>
      <c r="F36" s="22">
        <f t="shared" si="0"/>
        <v>5.7</v>
      </c>
      <c r="I36" s="16"/>
      <c r="J36" s="16"/>
    </row>
    <row r="37" spans="1:10" x14ac:dyDescent="0.3">
      <c r="A37" s="14" t="s">
        <v>29</v>
      </c>
      <c r="B37" s="14">
        <v>3</v>
      </c>
      <c r="C37" s="14">
        <v>2</v>
      </c>
      <c r="D37" s="14">
        <v>10</v>
      </c>
      <c r="E37" s="21">
        <v>0.3</v>
      </c>
      <c r="F37" s="22">
        <f t="shared" si="0"/>
        <v>4.5</v>
      </c>
      <c r="I37" s="16"/>
      <c r="J37" s="16"/>
    </row>
    <row r="38" spans="1:10" x14ac:dyDescent="0.3">
      <c r="A38" s="14" t="s">
        <v>58</v>
      </c>
      <c r="B38" s="14">
        <v>7</v>
      </c>
      <c r="C38" s="14">
        <v>8</v>
      </c>
      <c r="D38" s="14">
        <v>7</v>
      </c>
      <c r="E38" s="21">
        <v>0.2</v>
      </c>
      <c r="F38" s="22">
        <f t="shared" si="0"/>
        <v>4.4000000000000004</v>
      </c>
      <c r="I38" s="16"/>
      <c r="J38" s="16"/>
    </row>
    <row r="39" spans="1:10" x14ac:dyDescent="0.3">
      <c r="A39" s="14" t="s">
        <v>55</v>
      </c>
      <c r="B39" s="14">
        <v>5</v>
      </c>
      <c r="C39" s="14">
        <v>4</v>
      </c>
      <c r="D39" s="14">
        <v>5</v>
      </c>
      <c r="E39" s="21">
        <v>0.3</v>
      </c>
      <c r="F39" s="22">
        <f t="shared" si="0"/>
        <v>4.2</v>
      </c>
      <c r="I39" s="16"/>
      <c r="J39" s="16"/>
    </row>
    <row r="40" spans="1:10" x14ac:dyDescent="0.3">
      <c r="A40" s="14" t="s">
        <v>30</v>
      </c>
      <c r="B40" s="14">
        <v>6</v>
      </c>
      <c r="C40" s="14">
        <v>2</v>
      </c>
      <c r="D40" s="14">
        <v>10</v>
      </c>
      <c r="E40" s="21">
        <v>0.2</v>
      </c>
      <c r="F40" s="22">
        <f t="shared" si="0"/>
        <v>3.6</v>
      </c>
      <c r="I40" s="16"/>
      <c r="J40" s="16"/>
    </row>
    <row r="41" spans="1:10" x14ac:dyDescent="0.3">
      <c r="A41" s="14" t="s">
        <v>66</v>
      </c>
      <c r="B41" s="14">
        <v>4</v>
      </c>
      <c r="C41" s="14">
        <v>4</v>
      </c>
      <c r="D41" s="14">
        <v>8</v>
      </c>
      <c r="E41" s="21">
        <v>0.2</v>
      </c>
      <c r="F41" s="22">
        <f t="shared" si="0"/>
        <v>3.2</v>
      </c>
      <c r="I41" s="16"/>
      <c r="J41" s="16"/>
    </row>
    <row r="42" spans="1:10" ht="40.5" x14ac:dyDescent="0.3">
      <c r="A42" s="14" t="s">
        <v>19</v>
      </c>
      <c r="B42" s="14">
        <v>1</v>
      </c>
      <c r="C42" s="14">
        <v>1</v>
      </c>
      <c r="D42" s="14">
        <v>1</v>
      </c>
      <c r="E42" s="21">
        <v>0.1</v>
      </c>
      <c r="F42" s="22">
        <f t="shared" si="0"/>
        <v>0.30000000000000004</v>
      </c>
      <c r="I42" s="16"/>
      <c r="J42" s="16"/>
    </row>
    <row r="44" spans="1:10" x14ac:dyDescent="0.3">
      <c r="A44" s="14">
        <v>40</v>
      </c>
    </row>
  </sheetData>
  <pageMargins left="0.25" right="0.43" top="1" bottom="1" header="0.5" footer="0.5"/>
  <pageSetup orientation="portrait" horizontalDpi="0" verticalDpi="300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23" sqref="A23"/>
    </sheetView>
  </sheetViews>
  <sheetFormatPr defaultRowHeight="12.75" x14ac:dyDescent="0.2"/>
  <cols>
    <col min="1" max="1" width="14.5703125" customWidth="1"/>
  </cols>
  <sheetData>
    <row r="1" spans="2:12" x14ac:dyDescent="0.2">
      <c r="B1">
        <v>1</v>
      </c>
      <c r="C1">
        <v>2</v>
      </c>
      <c r="D1">
        <v>3</v>
      </c>
      <c r="E1">
        <v>4</v>
      </c>
      <c r="H1">
        <v>1</v>
      </c>
      <c r="I1">
        <v>2</v>
      </c>
      <c r="J1">
        <v>3</v>
      </c>
      <c r="K1">
        <v>4</v>
      </c>
    </row>
    <row r="3" spans="2:12" x14ac:dyDescent="0.2">
      <c r="B3">
        <v>15</v>
      </c>
      <c r="C3">
        <v>20</v>
      </c>
      <c r="D3">
        <v>60</v>
      </c>
      <c r="E3">
        <v>5</v>
      </c>
      <c r="F3">
        <f>SUM(B3:E3)</f>
        <v>100</v>
      </c>
      <c r="H3">
        <v>35</v>
      </c>
      <c r="I3">
        <v>25</v>
      </c>
      <c r="J3">
        <v>35</v>
      </c>
      <c r="K3">
        <v>5</v>
      </c>
      <c r="L3">
        <f>SUM(H3:K3)</f>
        <v>100</v>
      </c>
    </row>
    <row r="4" spans="2:12" x14ac:dyDescent="0.2">
      <c r="B4">
        <v>15</v>
      </c>
      <c r="C4">
        <v>20</v>
      </c>
      <c r="D4">
        <v>60</v>
      </c>
      <c r="E4">
        <v>5</v>
      </c>
      <c r="F4">
        <f>SUM(B4:E4)</f>
        <v>100</v>
      </c>
      <c r="H4">
        <v>39</v>
      </c>
      <c r="I4">
        <v>10</v>
      </c>
      <c r="J4">
        <v>50</v>
      </c>
      <c r="K4">
        <v>1</v>
      </c>
      <c r="L4">
        <f>SUM(H4:K4)</f>
        <v>100</v>
      </c>
    </row>
    <row r="5" spans="2:12" x14ac:dyDescent="0.2">
      <c r="B5">
        <v>20</v>
      </c>
      <c r="C5">
        <v>30</v>
      </c>
      <c r="D5">
        <v>25</v>
      </c>
      <c r="E5">
        <v>25</v>
      </c>
      <c r="F5">
        <f t="shared" ref="F5:F18" si="0">SUM(B5:E5)</f>
        <v>100</v>
      </c>
      <c r="H5">
        <v>30</v>
      </c>
      <c r="I5">
        <v>30</v>
      </c>
      <c r="J5">
        <v>25</v>
      </c>
      <c r="K5">
        <v>15</v>
      </c>
      <c r="L5">
        <f t="shared" ref="L5:L18" si="1">SUM(H5:K5)</f>
        <v>100</v>
      </c>
    </row>
    <row r="6" spans="2:12" x14ac:dyDescent="0.2">
      <c r="B6">
        <v>15</v>
      </c>
      <c r="C6">
        <v>10</v>
      </c>
      <c r="D6">
        <v>70</v>
      </c>
      <c r="E6">
        <v>5</v>
      </c>
      <c r="F6">
        <f t="shared" si="0"/>
        <v>100</v>
      </c>
      <c r="H6">
        <v>15</v>
      </c>
      <c r="I6">
        <v>15</v>
      </c>
      <c r="J6">
        <v>60</v>
      </c>
      <c r="K6">
        <v>10</v>
      </c>
      <c r="L6">
        <f t="shared" si="1"/>
        <v>100</v>
      </c>
    </row>
    <row r="7" spans="2:12" x14ac:dyDescent="0.2">
      <c r="B7">
        <v>20</v>
      </c>
      <c r="C7">
        <v>20</v>
      </c>
      <c r="D7">
        <v>50</v>
      </c>
      <c r="E7">
        <v>10</v>
      </c>
      <c r="F7">
        <f t="shared" si="0"/>
        <v>100</v>
      </c>
      <c r="H7">
        <v>20</v>
      </c>
      <c r="I7">
        <v>10</v>
      </c>
      <c r="J7">
        <v>60</v>
      </c>
      <c r="K7">
        <v>10</v>
      </c>
      <c r="L7">
        <f t="shared" si="1"/>
        <v>100</v>
      </c>
    </row>
    <row r="8" spans="2:12" x14ac:dyDescent="0.2">
      <c r="B8">
        <v>10</v>
      </c>
      <c r="C8">
        <v>40</v>
      </c>
      <c r="D8">
        <v>30</v>
      </c>
      <c r="E8">
        <v>20</v>
      </c>
      <c r="F8">
        <f t="shared" si="0"/>
        <v>100</v>
      </c>
      <c r="H8">
        <v>10</v>
      </c>
      <c r="I8">
        <v>30</v>
      </c>
      <c r="J8">
        <v>50</v>
      </c>
      <c r="K8">
        <v>10</v>
      </c>
      <c r="L8">
        <f t="shared" si="1"/>
        <v>100</v>
      </c>
    </row>
    <row r="9" spans="2:12" x14ac:dyDescent="0.2">
      <c r="B9">
        <v>35</v>
      </c>
      <c r="C9">
        <v>25</v>
      </c>
      <c r="D9">
        <v>35</v>
      </c>
      <c r="E9">
        <v>5</v>
      </c>
      <c r="F9">
        <f t="shared" si="0"/>
        <v>100</v>
      </c>
      <c r="H9">
        <v>25</v>
      </c>
      <c r="I9">
        <v>20</v>
      </c>
      <c r="J9">
        <v>35</v>
      </c>
      <c r="K9">
        <v>20</v>
      </c>
      <c r="L9">
        <f t="shared" si="1"/>
        <v>100</v>
      </c>
    </row>
    <row r="10" spans="2:12" x14ac:dyDescent="0.2">
      <c r="B10">
        <v>20</v>
      </c>
      <c r="C10">
        <v>15</v>
      </c>
      <c r="D10">
        <v>55</v>
      </c>
      <c r="E10">
        <v>10</v>
      </c>
      <c r="F10">
        <f t="shared" si="0"/>
        <v>100</v>
      </c>
      <c r="H10">
        <v>30</v>
      </c>
      <c r="I10">
        <v>30</v>
      </c>
      <c r="J10">
        <v>25</v>
      </c>
      <c r="K10">
        <v>15</v>
      </c>
      <c r="L10">
        <f t="shared" si="1"/>
        <v>100</v>
      </c>
    </row>
    <row r="11" spans="2:12" x14ac:dyDescent="0.2">
      <c r="B11">
        <v>10</v>
      </c>
      <c r="C11">
        <v>30</v>
      </c>
      <c r="D11">
        <v>50</v>
      </c>
      <c r="E11">
        <v>10</v>
      </c>
      <c r="F11">
        <f t="shared" si="0"/>
        <v>100</v>
      </c>
      <c r="H11">
        <v>30</v>
      </c>
      <c r="I11">
        <v>30</v>
      </c>
      <c r="J11">
        <v>30</v>
      </c>
      <c r="K11">
        <v>10</v>
      </c>
      <c r="L11">
        <f t="shared" si="1"/>
        <v>100</v>
      </c>
    </row>
    <row r="12" spans="2:12" x14ac:dyDescent="0.2">
      <c r="B12">
        <v>20</v>
      </c>
      <c r="C12">
        <v>10</v>
      </c>
      <c r="D12">
        <v>65</v>
      </c>
      <c r="E12">
        <v>5</v>
      </c>
      <c r="F12">
        <f t="shared" si="0"/>
        <v>100</v>
      </c>
      <c r="H12">
        <v>50</v>
      </c>
      <c r="I12">
        <v>20</v>
      </c>
      <c r="J12">
        <v>20</v>
      </c>
      <c r="K12">
        <v>10</v>
      </c>
      <c r="L12">
        <f t="shared" si="1"/>
        <v>100</v>
      </c>
    </row>
    <row r="13" spans="2:12" x14ac:dyDescent="0.2">
      <c r="B13">
        <v>5</v>
      </c>
      <c r="C13">
        <v>10</v>
      </c>
      <c r="D13">
        <v>80</v>
      </c>
      <c r="E13">
        <v>5</v>
      </c>
      <c r="F13">
        <f t="shared" si="0"/>
        <v>100</v>
      </c>
      <c r="H13">
        <v>25</v>
      </c>
      <c r="I13">
        <v>40</v>
      </c>
      <c r="J13">
        <v>25</v>
      </c>
      <c r="K13">
        <v>10</v>
      </c>
      <c r="L13">
        <f t="shared" si="1"/>
        <v>100</v>
      </c>
    </row>
    <row r="14" spans="2:12" x14ac:dyDescent="0.2">
      <c r="B14">
        <v>15</v>
      </c>
      <c r="C14">
        <v>15</v>
      </c>
      <c r="D14">
        <v>65</v>
      </c>
      <c r="E14">
        <v>5</v>
      </c>
      <c r="F14">
        <f t="shared" si="0"/>
        <v>100</v>
      </c>
      <c r="H14">
        <v>35</v>
      </c>
      <c r="I14">
        <v>25</v>
      </c>
      <c r="J14">
        <v>35</v>
      </c>
      <c r="K14">
        <v>5</v>
      </c>
      <c r="L14">
        <f t="shared" si="1"/>
        <v>100</v>
      </c>
    </row>
    <row r="15" spans="2:12" x14ac:dyDescent="0.2">
      <c r="B15">
        <v>60</v>
      </c>
      <c r="C15">
        <v>9</v>
      </c>
      <c r="D15">
        <v>30</v>
      </c>
      <c r="E15">
        <v>1</v>
      </c>
      <c r="F15">
        <f t="shared" si="0"/>
        <v>100</v>
      </c>
      <c r="H15">
        <v>25</v>
      </c>
      <c r="I15">
        <v>25</v>
      </c>
      <c r="J15">
        <v>40</v>
      </c>
      <c r="K15">
        <v>10</v>
      </c>
      <c r="L15">
        <f t="shared" si="1"/>
        <v>100</v>
      </c>
    </row>
    <row r="16" spans="2:12" x14ac:dyDescent="0.2">
      <c r="H16">
        <v>25</v>
      </c>
      <c r="I16">
        <v>20</v>
      </c>
      <c r="J16">
        <v>45</v>
      </c>
      <c r="K16">
        <v>10</v>
      </c>
      <c r="L16">
        <f t="shared" si="1"/>
        <v>100</v>
      </c>
    </row>
    <row r="18" spans="1:12" x14ac:dyDescent="0.2">
      <c r="A18" t="s">
        <v>8</v>
      </c>
      <c r="B18" s="8">
        <f>AVERAGE(B3:B15)</f>
        <v>20</v>
      </c>
      <c r="C18" s="8">
        <f>AVERAGE(C3:C15)</f>
        <v>19.53846153846154</v>
      </c>
      <c r="D18" s="8">
        <f>AVERAGE(D3:D15)</f>
        <v>51.92307692307692</v>
      </c>
      <c r="E18" s="8">
        <f>AVERAGE(E3:E15)</f>
        <v>8.5384615384615383</v>
      </c>
      <c r="F18">
        <f t="shared" si="0"/>
        <v>99.999999999999986</v>
      </c>
      <c r="H18" s="8">
        <f>AVERAGE(H3:H15)</f>
        <v>28.384615384615383</v>
      </c>
      <c r="I18" s="8">
        <f>AVERAGE(I3:I15)</f>
        <v>23.846153846153847</v>
      </c>
      <c r="J18" s="8">
        <f>AVERAGE(J3:J15)</f>
        <v>37.692307692307693</v>
      </c>
      <c r="K18" s="8">
        <f>AVERAGE(K3:K15)</f>
        <v>10.076923076923077</v>
      </c>
      <c r="L18">
        <f t="shared" si="1"/>
        <v>100</v>
      </c>
    </row>
    <row r="19" spans="1:12" x14ac:dyDescent="0.2">
      <c r="A19" t="s">
        <v>9</v>
      </c>
      <c r="B19" s="1">
        <f>MEDIAN(B3:B16)</f>
        <v>15</v>
      </c>
      <c r="C19" s="1">
        <f>MEDIAN(C3:C16)</f>
        <v>20</v>
      </c>
      <c r="D19" s="1">
        <f>MEDIAN(D3:D16)</f>
        <v>55</v>
      </c>
      <c r="E19" s="1">
        <f>MEDIAN(E3:E16)</f>
        <v>5</v>
      </c>
      <c r="H19" s="8">
        <v>25</v>
      </c>
      <c r="I19" s="8">
        <f>MEDIAN(I3:I16)</f>
        <v>25</v>
      </c>
      <c r="J19" s="8">
        <f>MEDIAN(J3:J16)</f>
        <v>35</v>
      </c>
      <c r="K19" s="8">
        <f>MEDIAN(K3:K16)</f>
        <v>10</v>
      </c>
    </row>
    <row r="20" spans="1:12" x14ac:dyDescent="0.2">
      <c r="A20" t="s">
        <v>10</v>
      </c>
      <c r="B20" s="1">
        <f>MAX(B3:B16)</f>
        <v>60</v>
      </c>
      <c r="C20" s="1">
        <f>MAX(C3:C16)</f>
        <v>40</v>
      </c>
      <c r="D20" s="1">
        <f>MAX(D3:D16)</f>
        <v>80</v>
      </c>
      <c r="E20" s="1">
        <f>MAX(E3:E16)</f>
        <v>25</v>
      </c>
      <c r="H20" s="1">
        <f>MAX(H3:H16)</f>
        <v>50</v>
      </c>
      <c r="I20" s="1">
        <f>MAX(I3:I16)</f>
        <v>40</v>
      </c>
      <c r="J20" s="1">
        <f>MAX(J3:J16)</f>
        <v>60</v>
      </c>
      <c r="K20" s="1">
        <f>MAX(K3:K16)</f>
        <v>20</v>
      </c>
    </row>
    <row r="21" spans="1:12" x14ac:dyDescent="0.2">
      <c r="A21" t="s">
        <v>11</v>
      </c>
      <c r="B21" s="1">
        <f>MIN(B3:B16)</f>
        <v>5</v>
      </c>
      <c r="C21" s="1">
        <f>MIN(C3:C16)</f>
        <v>9</v>
      </c>
      <c r="D21" s="1">
        <f>MIN(D3:D16)</f>
        <v>25</v>
      </c>
      <c r="E21" s="1">
        <f>MIN(E3:E16)</f>
        <v>1</v>
      </c>
      <c r="H21" s="1">
        <f>MIN(H3:H16)</f>
        <v>10</v>
      </c>
      <c r="I21" s="1">
        <f>MIN(I3:I16)</f>
        <v>10</v>
      </c>
      <c r="J21" s="1">
        <f>MIN(J3:J16)</f>
        <v>20</v>
      </c>
      <c r="K21" s="1">
        <f>MIN(K3:K16)</f>
        <v>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Buckets</vt:lpstr>
      <vt:lpstr>Reg Risk</vt:lpstr>
      <vt:lpstr>Support Deals</vt:lpstr>
      <vt:lpstr>Origination</vt:lpstr>
      <vt:lpstr>Advocacy</vt:lpstr>
      <vt:lpstr>Where are we working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jsteffe</dc:creator>
  <cp:lastModifiedBy>Jan Havlíček</cp:lastModifiedBy>
  <cp:lastPrinted>1999-11-19T14:59:14Z</cp:lastPrinted>
  <dcterms:created xsi:type="dcterms:W3CDTF">1999-11-18T15:16:39Z</dcterms:created>
  <dcterms:modified xsi:type="dcterms:W3CDTF">2023-09-19T17:08:20Z</dcterms:modified>
</cp:coreProperties>
</file>