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554FA6-1AF2-4B8C-AA2E-A9B9CDDE1F38}" xr6:coauthVersionLast="47" xr6:coauthVersionMax="47" xr10:uidLastSave="{00000000-0000-0000-0000-000000000000}"/>
  <bookViews>
    <workbookView xWindow="-120" yWindow="-120" windowWidth="38640" windowHeight="15720"/>
  </bookViews>
  <sheets>
    <sheet name="El Paso Window Rock Study" sheetId="15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5" l="1"/>
  <c r="P14" i="15"/>
  <c r="P15" i="15"/>
  <c r="P16" i="15"/>
  <c r="P17" i="15"/>
  <c r="G20" i="15"/>
  <c r="L20" i="15"/>
  <c r="P20" i="15"/>
  <c r="L23" i="15"/>
  <c r="L25" i="15"/>
  <c r="L27" i="15"/>
  <c r="L29" i="15"/>
  <c r="L30" i="15"/>
  <c r="L32" i="15"/>
  <c r="N32" i="15"/>
</calcChain>
</file>

<file path=xl/sharedStrings.xml><?xml version="1.0" encoding="utf-8"?>
<sst xmlns="http://schemas.openxmlformats.org/spreadsheetml/2006/main" count="42" uniqueCount="41">
  <si>
    <t>Estimated Costs of Facilities</t>
  </si>
  <si>
    <t>From</t>
  </si>
  <si>
    <t>To</t>
  </si>
  <si>
    <t>Miles</t>
  </si>
  <si>
    <t>Size (")</t>
  </si>
  <si>
    <t>Est. Costs</t>
  </si>
  <si>
    <t>Sta. #4</t>
  </si>
  <si>
    <t>"</t>
  </si>
  <si>
    <t>Not Included</t>
  </si>
  <si>
    <t>Int., O/H, etc</t>
  </si>
  <si>
    <t>Burlington Study</t>
  </si>
  <si>
    <t>El Paso Window Rock I/C</t>
  </si>
  <si>
    <t>12/11/2001</t>
  </si>
  <si>
    <t>CASE I.</t>
  </si>
  <si>
    <t>15.7 MILES OF 24" PIPELINE</t>
  </si>
  <si>
    <t>150 MMCF/D PIPELINE DESIGN CAPACITY</t>
  </si>
  <si>
    <t>MINIMUM PRESSURE DROP TO STA. #4 SUCTION</t>
  </si>
  <si>
    <t>W. Rock</t>
  </si>
  <si>
    <t>TW connect (M/L Only) CS4</t>
  </si>
  <si>
    <t>Valve @ Window Rock</t>
  </si>
  <si>
    <t>Total Window Rock Pipeline</t>
  </si>
  <si>
    <t>Total Project Cost</t>
  </si>
  <si>
    <t>Project Cost</t>
  </si>
  <si>
    <t>+</t>
  </si>
  <si>
    <t>-</t>
  </si>
  <si>
    <t>Cost Range</t>
  </si>
  <si>
    <t>Pressure Range at Window Rock (New pipe)</t>
  </si>
  <si>
    <t>Note:</t>
  </si>
  <si>
    <t>1.</t>
  </si>
  <si>
    <t>2.</t>
  </si>
  <si>
    <t>Tax Gross Up</t>
  </si>
  <si>
    <t>No delivery made to proposed Big Sandy I/C in this study.</t>
  </si>
  <si>
    <t>Major west-end deliveries accounted for in the study for maximum daily swings.</t>
  </si>
  <si>
    <t>Volume Range from Window Rock (New pipe)</t>
  </si>
  <si>
    <t>0 - 150 MMcf/d</t>
  </si>
  <si>
    <t>3.</t>
  </si>
  <si>
    <t>Measurement Facility</t>
  </si>
  <si>
    <t>Measurment includes flow control, telementry, and monitoring devices.</t>
  </si>
  <si>
    <t>4.</t>
  </si>
  <si>
    <t>All pressures given are calculated and can vary under normal operating conditions.</t>
  </si>
  <si>
    <t>800 - 900 psig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</si>
</sst>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  <numFmt numFmtId="174" formatCode="_(* #,##0_);_(* \(#,##0\);_(* &quot;-&quot;?_);_(@_)"/>
  </numFmts>
  <fonts count="7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1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169" fontId="3" fillId="0" borderId="0" xfId="1" applyNumberFormat="1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169" fontId="3" fillId="0" borderId="0" xfId="0" applyNumberFormat="1" applyFont="1"/>
    <xf numFmtId="169" fontId="4" fillId="0" borderId="0" xfId="0" applyNumberFormat="1" applyFont="1"/>
    <xf numFmtId="14" fontId="5" fillId="0" borderId="0" xfId="0" quotePrefix="1" applyNumberFormat="1" applyFont="1" applyAlignment="1">
      <alignment horizontal="center"/>
    </xf>
    <xf numFmtId="174" fontId="0" fillId="0" borderId="0" xfId="0" applyNumberFormat="1"/>
    <xf numFmtId="169" fontId="3" fillId="0" borderId="1" xfId="1" applyNumberFormat="1" applyFont="1" applyBorder="1"/>
    <xf numFmtId="0" fontId="0" fillId="0" borderId="0" xfId="0" quotePrefix="1"/>
    <xf numFmtId="9" fontId="0" fillId="0" borderId="0" xfId="0" applyNumberFormat="1" applyAlignment="1">
      <alignment horizontal="center"/>
    </xf>
    <xf numFmtId="43" fontId="0" fillId="0" borderId="0" xfId="0" applyNumberFormat="1"/>
    <xf numFmtId="0" fontId="3" fillId="0" borderId="0" xfId="0" quotePrefix="1" applyFont="1"/>
    <xf numFmtId="0" fontId="3" fillId="0" borderId="1" xfId="0" quotePrefix="1" applyFont="1" applyBorder="1" applyAlignment="1">
      <alignment horizontal="center"/>
    </xf>
    <xf numFmtId="169" fontId="3" fillId="0" borderId="2" xfId="0" applyNumberFormat="1" applyFont="1" applyBorder="1"/>
    <xf numFmtId="169" fontId="3" fillId="0" borderId="3" xfId="0" applyNumberFormat="1" applyFont="1" applyBorder="1"/>
    <xf numFmtId="0" fontId="4" fillId="0" borderId="4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1" xfId="0" applyFont="1" applyBorder="1"/>
    <xf numFmtId="0" fontId="4" fillId="0" borderId="0" xfId="0" quotePrefix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7"/>
  <sheetViews>
    <sheetView tabSelected="1" topLeftCell="A16" workbookViewId="0">
      <selection activeCell="L40" sqref="L40"/>
    </sheetView>
  </sheetViews>
  <sheetFormatPr defaultRowHeight="12.75" x14ac:dyDescent="0.2"/>
  <cols>
    <col min="1" max="2" width="3.7109375" customWidth="1"/>
    <col min="3" max="3" width="7.7109375" customWidth="1"/>
    <col min="4" max="4" width="2.7109375" customWidth="1"/>
    <col min="5" max="5" width="7.7109375" customWidth="1"/>
    <col min="6" max="7" width="6.7109375" customWidth="1"/>
    <col min="8" max="8" width="1.7109375" customWidth="1"/>
    <col min="9" max="9" width="4.7109375" style="1" customWidth="1"/>
    <col min="10" max="10" width="0.85546875" style="1" customWidth="1"/>
    <col min="11" max="11" width="1.7109375" customWidth="1"/>
    <col min="12" max="12" width="13.7109375" customWidth="1"/>
    <col min="13" max="13" width="0.85546875" customWidth="1"/>
    <col min="14" max="14" width="12.7109375" customWidth="1"/>
    <col min="15" max="15" width="0.85546875" customWidth="1"/>
    <col min="16" max="16" width="12.7109375" customWidth="1"/>
    <col min="17" max="17" width="1.7109375" customWidth="1"/>
    <col min="18" max="18" width="9.140625" style="1"/>
    <col min="19" max="19" width="1.7109375" customWidth="1"/>
    <col min="20" max="20" width="13.7109375" customWidth="1"/>
  </cols>
  <sheetData>
    <row r="2" spans="3:18" ht="20.25" x14ac:dyDescent="0.3">
      <c r="H2" s="2" t="s">
        <v>10</v>
      </c>
    </row>
    <row r="3" spans="3:18" ht="18" x14ac:dyDescent="0.25">
      <c r="H3" s="19" t="s">
        <v>11</v>
      </c>
    </row>
    <row r="4" spans="3:18" ht="18" x14ac:dyDescent="0.25">
      <c r="H4" s="19" t="s">
        <v>0</v>
      </c>
    </row>
    <row r="5" spans="3:18" ht="18" x14ac:dyDescent="0.25">
      <c r="H5" s="23" t="s">
        <v>12</v>
      </c>
    </row>
    <row r="8" spans="3:18" x14ac:dyDescent="0.2">
      <c r="C8" s="3" t="s">
        <v>13</v>
      </c>
      <c r="D8" s="4"/>
      <c r="E8" s="17" t="s">
        <v>14</v>
      </c>
      <c r="F8" s="17"/>
      <c r="R8"/>
    </row>
    <row r="9" spans="3:18" x14ac:dyDescent="0.2">
      <c r="E9" s="17" t="s">
        <v>15</v>
      </c>
      <c r="F9" s="3"/>
      <c r="R9"/>
    </row>
    <row r="10" spans="3:18" x14ac:dyDescent="0.2">
      <c r="E10" s="17" t="s">
        <v>16</v>
      </c>
      <c r="F10" s="3"/>
      <c r="R10"/>
    </row>
    <row r="11" spans="3:18" x14ac:dyDescent="0.2">
      <c r="E11" s="17"/>
      <c r="F11" s="3"/>
      <c r="R11"/>
    </row>
    <row r="12" spans="3:18" x14ac:dyDescent="0.2">
      <c r="N12" s="3"/>
      <c r="P12" s="3" t="s">
        <v>9</v>
      </c>
      <c r="R12"/>
    </row>
    <row r="13" spans="3:18" x14ac:dyDescent="0.2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/>
      <c r="P13" s="3" t="s">
        <v>8</v>
      </c>
      <c r="R13"/>
    </row>
    <row r="14" spans="3:18" x14ac:dyDescent="0.2">
      <c r="C14" s="5" t="s">
        <v>17</v>
      </c>
      <c r="D14" s="5"/>
      <c r="E14" s="5" t="s">
        <v>6</v>
      </c>
      <c r="F14" s="6"/>
      <c r="G14" s="7">
        <v>15.7</v>
      </c>
      <c r="H14" s="6"/>
      <c r="I14" s="5">
        <v>24</v>
      </c>
      <c r="J14" s="5" t="s">
        <v>7</v>
      </c>
      <c r="L14" s="8">
        <f>I14*28000*1.1*G14</f>
        <v>11605440.000000002</v>
      </c>
      <c r="P14" s="22">
        <f>I14*28000*0.2*G14</f>
        <v>2110080</v>
      </c>
      <c r="R14"/>
    </row>
    <row r="15" spans="3:18" x14ac:dyDescent="0.2">
      <c r="C15" s="5"/>
      <c r="D15" s="5"/>
      <c r="E15" s="9" t="s">
        <v>18</v>
      </c>
      <c r="F15" s="6"/>
      <c r="G15" s="7"/>
      <c r="H15" s="6"/>
      <c r="I15" s="5"/>
      <c r="J15" s="5"/>
      <c r="L15" s="8">
        <v>250000</v>
      </c>
      <c r="P15" s="24">
        <f>L15*0.2</f>
        <v>50000</v>
      </c>
      <c r="R15"/>
    </row>
    <row r="16" spans="3:18" x14ac:dyDescent="0.2">
      <c r="C16" s="5"/>
      <c r="D16" s="5"/>
      <c r="E16" s="9" t="s">
        <v>19</v>
      </c>
      <c r="F16" s="6"/>
      <c r="G16" s="7"/>
      <c r="H16" s="6"/>
      <c r="I16" s="5"/>
      <c r="J16" s="5"/>
      <c r="L16" s="8">
        <v>50000</v>
      </c>
      <c r="P16" s="24">
        <f>L16*0.2</f>
        <v>10000</v>
      </c>
      <c r="R16"/>
    </row>
    <row r="17" spans="3:20" x14ac:dyDescent="0.2">
      <c r="C17" s="5"/>
      <c r="D17" s="5"/>
      <c r="E17" s="9" t="s">
        <v>36</v>
      </c>
      <c r="F17" s="6"/>
      <c r="G17" s="7"/>
      <c r="H17" s="6"/>
      <c r="I17" s="5"/>
      <c r="J17" s="5"/>
      <c r="L17" s="8">
        <v>500000</v>
      </c>
      <c r="P17" s="24">
        <f>L17*0.2</f>
        <v>100000</v>
      </c>
      <c r="R17"/>
    </row>
    <row r="18" spans="3:20" x14ac:dyDescent="0.2">
      <c r="C18" s="5"/>
      <c r="D18" s="5"/>
      <c r="E18" s="9"/>
      <c r="F18" s="6"/>
      <c r="G18" s="7"/>
      <c r="H18" s="6"/>
      <c r="I18" s="5"/>
      <c r="J18" s="5"/>
      <c r="L18" s="8"/>
      <c r="P18" s="24"/>
      <c r="R18"/>
    </row>
    <row r="19" spans="3:20" ht="12.75" customHeight="1" x14ac:dyDescent="0.2">
      <c r="F19" s="20"/>
      <c r="R19"/>
    </row>
    <row r="20" spans="3:20" x14ac:dyDescent="0.2">
      <c r="F20" s="15" t="s">
        <v>20</v>
      </c>
      <c r="G20" s="16">
        <f>SUM(G14:G19)</f>
        <v>15.7</v>
      </c>
      <c r="H20" s="4"/>
      <c r="I20" s="3"/>
      <c r="J20" s="3"/>
      <c r="K20" s="4"/>
      <c r="L20" s="14">
        <f>SUM(L14:L17)</f>
        <v>12405440.000000002</v>
      </c>
      <c r="M20" s="4"/>
      <c r="N20" s="3"/>
      <c r="P20" s="21">
        <f>SUM(P14:P19)</f>
        <v>2270080</v>
      </c>
      <c r="R20"/>
    </row>
    <row r="21" spans="3:20" ht="12.75" customHeight="1" x14ac:dyDescent="0.2">
      <c r="F21" s="11"/>
      <c r="G21" s="12"/>
      <c r="L21" s="10"/>
      <c r="O21" s="11"/>
      <c r="P21" s="12"/>
      <c r="T21" s="10"/>
    </row>
    <row r="22" spans="3:20" x14ac:dyDescent="0.2">
      <c r="F22" s="15"/>
      <c r="G22" s="13"/>
      <c r="L22" s="18"/>
      <c r="O22" s="11"/>
      <c r="P22" s="12"/>
      <c r="T22" s="10"/>
    </row>
    <row r="23" spans="3:20" x14ac:dyDescent="0.2">
      <c r="F23" s="15"/>
      <c r="G23" s="15" t="s">
        <v>22</v>
      </c>
      <c r="L23" s="18">
        <f>L20+P20</f>
        <v>14675520.000000002</v>
      </c>
      <c r="O23" s="11"/>
      <c r="P23" s="12"/>
      <c r="T23" s="10"/>
    </row>
    <row r="24" spans="3:20" x14ac:dyDescent="0.2">
      <c r="F24" s="15"/>
      <c r="G24" s="13"/>
      <c r="L24" s="18"/>
      <c r="O24" s="11"/>
      <c r="P24" s="12"/>
      <c r="T24" s="10"/>
    </row>
    <row r="25" spans="3:20" x14ac:dyDescent="0.2">
      <c r="F25" s="15"/>
      <c r="G25" s="15" t="s">
        <v>30</v>
      </c>
      <c r="L25" s="18">
        <f>L23*0.3016</f>
        <v>4426136.8320000004</v>
      </c>
      <c r="O25" s="11"/>
      <c r="P25" s="12"/>
      <c r="T25" s="10"/>
    </row>
    <row r="26" spans="3:20" ht="13.5" thickBot="1" x14ac:dyDescent="0.25">
      <c r="F26" s="15"/>
      <c r="G26" s="13"/>
      <c r="L26" s="18"/>
      <c r="O26" s="11"/>
      <c r="P26" s="12"/>
      <c r="T26" s="10"/>
    </row>
    <row r="27" spans="3:20" ht="13.5" thickBot="1" x14ac:dyDescent="0.25">
      <c r="F27" s="15"/>
      <c r="G27" s="15" t="s">
        <v>21</v>
      </c>
      <c r="L27" s="25">
        <f>L23+L25</f>
        <v>19101656.832000002</v>
      </c>
      <c r="O27" s="11"/>
      <c r="P27" s="12"/>
      <c r="T27" s="10"/>
    </row>
    <row r="28" spans="3:20" x14ac:dyDescent="0.2">
      <c r="F28" s="15"/>
      <c r="G28" s="13"/>
      <c r="L28" s="18"/>
      <c r="O28" s="11"/>
      <c r="P28" s="12"/>
      <c r="T28" s="10"/>
    </row>
    <row r="29" spans="3:20" x14ac:dyDescent="0.2">
      <c r="F29" s="15"/>
      <c r="G29" s="13"/>
      <c r="H29" s="26" t="s">
        <v>23</v>
      </c>
      <c r="I29" s="27">
        <v>0.3</v>
      </c>
      <c r="L29" s="18">
        <f>L27*1.3</f>
        <v>24832153.881600004</v>
      </c>
      <c r="O29" s="11"/>
      <c r="P29" s="12"/>
      <c r="T29" s="10"/>
    </row>
    <row r="30" spans="3:20" x14ac:dyDescent="0.2">
      <c r="F30" s="15"/>
      <c r="G30" s="13"/>
      <c r="H30" s="26" t="s">
        <v>24</v>
      </c>
      <c r="I30" s="27">
        <v>0.3</v>
      </c>
      <c r="L30" s="18">
        <f>L27*0.7</f>
        <v>13371159.782400001</v>
      </c>
      <c r="O30" s="11"/>
      <c r="P30" s="12"/>
      <c r="T30" s="10"/>
    </row>
    <row r="31" spans="3:20" ht="13.5" thickBot="1" x14ac:dyDescent="0.25"/>
    <row r="32" spans="3:20" ht="13.5" thickBot="1" x14ac:dyDescent="0.25">
      <c r="I32" s="15" t="s">
        <v>25</v>
      </c>
      <c r="L32" s="31">
        <f>L30</f>
        <v>13371159.782400001</v>
      </c>
      <c r="M32" s="33" t="s">
        <v>24</v>
      </c>
      <c r="N32" s="32">
        <f>L29</f>
        <v>24832153.881600004</v>
      </c>
    </row>
    <row r="34" spans="3:12" ht="13.5" thickBot="1" x14ac:dyDescent="0.25">
      <c r="L34" s="28"/>
    </row>
    <row r="35" spans="3:12" ht="13.5" thickBot="1" x14ac:dyDescent="0.25">
      <c r="C35" s="4"/>
      <c r="I35" s="15" t="s">
        <v>26</v>
      </c>
      <c r="L35" s="30" t="s">
        <v>40</v>
      </c>
    </row>
    <row r="36" spans="3:12" ht="13.5" thickBot="1" x14ac:dyDescent="0.25">
      <c r="C36" s="4"/>
      <c r="I36" s="15"/>
      <c r="L36" s="34"/>
    </row>
    <row r="37" spans="3:12" ht="13.5" thickBot="1" x14ac:dyDescent="0.25">
      <c r="C37" s="4"/>
      <c r="I37" s="15" t="s">
        <v>33</v>
      </c>
      <c r="L37" s="35" t="s">
        <v>34</v>
      </c>
    </row>
    <row r="38" spans="3:12" x14ac:dyDescent="0.2">
      <c r="C38" s="4"/>
      <c r="I38" s="15"/>
      <c r="L38" s="29"/>
    </row>
    <row r="39" spans="3:12" x14ac:dyDescent="0.2">
      <c r="C39" s="4"/>
      <c r="I39" s="15"/>
      <c r="L39" s="29"/>
    </row>
    <row r="40" spans="3:12" x14ac:dyDescent="0.2">
      <c r="C40" s="4"/>
      <c r="I40" s="15"/>
      <c r="L40" s="29"/>
    </row>
    <row r="41" spans="3:12" x14ac:dyDescent="0.2">
      <c r="C41" s="4"/>
      <c r="I41" s="15"/>
      <c r="L41" s="29"/>
    </row>
    <row r="42" spans="3:12" x14ac:dyDescent="0.2">
      <c r="C42" s="4"/>
      <c r="I42" s="15"/>
      <c r="L42" s="29"/>
    </row>
    <row r="44" spans="3:12" x14ac:dyDescent="0.2">
      <c r="C44" s="3" t="s">
        <v>27</v>
      </c>
      <c r="D44" s="26" t="s">
        <v>28</v>
      </c>
      <c r="E44" t="s">
        <v>31</v>
      </c>
    </row>
    <row r="45" spans="3:12" x14ac:dyDescent="0.2">
      <c r="D45" s="26" t="s">
        <v>29</v>
      </c>
      <c r="E45" t="s">
        <v>32</v>
      </c>
    </row>
    <row r="46" spans="3:12" x14ac:dyDescent="0.2">
      <c r="D46" s="26" t="s">
        <v>35</v>
      </c>
      <c r="E46" t="s">
        <v>37</v>
      </c>
    </row>
    <row r="47" spans="3:12" x14ac:dyDescent="0.2">
      <c r="D47" s="36" t="s">
        <v>38</v>
      </c>
      <c r="E47" s="6" t="s">
        <v>39</v>
      </c>
    </row>
  </sheetData>
  <phoneticPr fontId="0" type="noConversion"/>
  <pageMargins left="0.5" right="0.5" top="0.5" bottom="0.25" header="0.25" footer="0.25"/>
  <pageSetup orientation="portrait" verticalDpi="300" r:id="rId1"/>
  <headerFooter alignWithMargins="0">
    <oddFooter>&amp;L&amp;8&amp;F
12/12/01
RLM&amp;10
&amp;RConfidential and Privledged 
information by Houston Planning
  South for internal use only.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 Paso Window Rock Study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2001-12-12T16:32:19Z</cp:lastPrinted>
  <dcterms:created xsi:type="dcterms:W3CDTF">2001-06-25T13:07:09Z</dcterms:created>
  <dcterms:modified xsi:type="dcterms:W3CDTF">2023-09-19T23:15:38Z</dcterms:modified>
</cp:coreProperties>
</file>