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613C4A8-47AC-4704-8B50-8AE100D24199}" xr6:coauthVersionLast="47" xr6:coauthVersionMax="47" xr10:uidLastSave="{00000000-0000-0000-0000-000000000000}"/>
  <bookViews>
    <workbookView xWindow="-120" yWindow="-120" windowWidth="38640" windowHeight="15720" tabRatio="826" activeTab="1"/>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A31" i="10" l="1"/>
  <c r="L14" i="14"/>
  <c r="R14" i="14"/>
  <c r="L15" i="14"/>
  <c r="G23" i="14"/>
  <c r="L23" i="14"/>
  <c r="N23" i="14"/>
  <c r="R23" i="14"/>
  <c r="G25" i="14"/>
  <c r="L25" i="14"/>
  <c r="R25" i="14"/>
  <c r="G26" i="14"/>
  <c r="L26" i="14"/>
  <c r="R26" i="14"/>
  <c r="G27" i="14"/>
  <c r="L27" i="14"/>
  <c r="R27" i="14"/>
  <c r="L28" i="14"/>
  <c r="R28" i="14"/>
  <c r="L29" i="14"/>
  <c r="R29" i="14"/>
  <c r="G34" i="14"/>
  <c r="L34" i="14"/>
  <c r="R34" i="14"/>
  <c r="L36" i="14"/>
  <c r="R36" i="14"/>
  <c r="L37" i="14"/>
  <c r="R37" i="14"/>
  <c r="G38" i="14"/>
  <c r="L38" i="14"/>
  <c r="R38" i="14"/>
  <c r="G40" i="14"/>
  <c r="L40" i="14"/>
  <c r="R40" i="14"/>
  <c r="G42" i="14"/>
  <c r="L42" i="14"/>
  <c r="R42" i="14"/>
  <c r="L44"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<sst xmlns="http://schemas.openxmlformats.org/spreadsheetml/2006/main" count="970" uniqueCount="373">
  <si>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</si>
  <si>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</si>
  <si>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</si>
  <si>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</si>
  <si>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</si>
  <si>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</si>
  <si>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</si>
  <si>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</si>
  <si>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</si>
  <si>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</si>
  <si>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</si>
  <si>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</si>
  <si>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</si>
  <si>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</si>
  <si>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</si>
  <si>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</si>
  <si>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</si>
  <si>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</si>
  <si>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</si>
  <si>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</si>
  <si>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</si>
  <si>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</si>
  <si>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</si>
  <si>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</si>
  <si>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</si>
  <si>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</si>
  <si>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</si>
  <si>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</si>
  <si>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</si>
  <si>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</si>
  <si>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</si>
  <si>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</si>
  <si>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</si>
  <si>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</si>
  <si>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</si>
  <si>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</si>
  <si>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</si>
  <si>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</si>
  <si>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</si>
  <si>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</si>
  <si>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</si>
  <si>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</si>
  <si>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</si>
  <si>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</si>
  <si>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</si>
  <si>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</si>
  <si>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</si>
  <si>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</si>
  <si>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</si>
  <si>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</si>
  <si>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</si>
  <si>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</si>
  <si>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</si>
  <si>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</si>
  <si>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</si>
  <si>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</si>
  <si>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</si>
  <si>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</si>
  <si>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</si>
  <si>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</si>
  <si>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</si>
  <si>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</si>
  <si>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</si>
  <si>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</si>
  <si>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</si>
  <si>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</si>
  <si>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</si>
  <si>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</si>
  <si>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</si>
  <si>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</si>
  <si>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</si>
  <si>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</si>
  <si>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</si>
  <si>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</si>
  <si>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</si>
  <si>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</si>
  <si>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</si>
  <si>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</si>
  <si>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</si>
  <si>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</si>
  <si>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</si>
  <si>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</si>
  <si>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</si>
  <si>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</si>
  <si>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</si>
  <si>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</si>
  <si>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</si>
  <si>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</si>
  <si>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</si>
  <si>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</si>
  <si>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</si>
  <si>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</si>
  <si>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</si>
  <si>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</si>
  <si>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</si>
  <si>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</si>
  <si>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</si>
  <si>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</si>
  <si>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</si>
  <si>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</si>
  <si>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</si>
  <si>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</si>
  <si>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</si>
  <si>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</si>
  <si>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</si>
  <si>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</si>
  <si>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</si>
  <si>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</si>
  <si>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</si>
  <si>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</si>
  <si>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</si>
  <si>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</si>
  <si>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</si>
  <si>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</si>
  <si>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</si>
  <si>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</si>
  <si>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</si>
  <si>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</si>
  <si>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</si>
  <si>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</si>
  <si>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</si>
  <si>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</si>
  <si>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</si>
  <si>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</si>
  <si>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</si>
  <si>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</si>
  <si>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</si>
  <si>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</si>
  <si>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</si>
  <si>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</si>
  <si>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</si>
  <si>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</si>
  <si>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</si>
  <si>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</si>
  <si>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</si>
  <si>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</si>
  <si>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</si>
  <si>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</si>
  <si>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</si>
  <si>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</si>
  <si>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</si>
  <si>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</si>
  <si>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</si>
  <si>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</si>
  <si>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</si>
  <si>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</si>
  <si>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</si>
  <si>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</si>
  <si>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</si>
  <si>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</si>
  <si>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</si>
  <si>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</si>
  <si>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</si>
  <si>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</si>
  <si>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</si>
  <si>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</si>
  <si>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</si>
  <si>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</si>
  <si>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</si>
  <si>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</si>
  <si>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</si>
  <si>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</si>
  <si>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</si>
  <si>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</si>
  <si>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</si>
  <si>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</si>
  <si>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</si>
  <si>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</si>
  <si>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</si>
  <si>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</si>
  <si>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</si>
  <si>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</si>
  <si>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</si>
  <si>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</si>
  <si>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</si>
  <si>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</si>
  <si>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</si>
  <si>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</si>
  <si>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</si>
  <si>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</si>
  <si>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</si>
  <si>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</si>
  <si>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</si>
  <si>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</si>
  <si>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</si>
  <si>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</si>
  <si>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</si>
  <si>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</si>
  <si>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</si>
  <si>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</si>
  <si>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</si>
  <si>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</si>
  <si>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</si>
  <si>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</si>
  <si>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</si>
  <si>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</si>
  <si>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</si>
  <si>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</si>
  <si>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</si>
  <si>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</si>
  <si>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</si>
  <si>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</si>
  <si>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</si>
  <si>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</si>
  <si>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</si>
  <si>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</si>
  <si>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</si>
  <si>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</si>
  <si>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</si>
  <si>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</si>
  <si>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</si>
  <si>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</si>
  <si>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</si>
  <si>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</si>
  <si>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</si>
  <si>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</si>
  <si>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</si>
  <si>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</si>
  <si>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</si>
  <si>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</si>
  <si>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</si>
  <si>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</si>
  <si>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</si>
  <si>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</si>
  <si>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</si>
  <si>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</si>
  <si>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</si>
  <si>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</si>
  <si>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</si>
  <si>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</si>
  <si>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</si>
  <si>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</si>
  <si>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</si>
  <si>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</si>
  <si>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</si>
  <si>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</si>
  <si>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</si>
  <si>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</si>
  <si>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</si>
  <si>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</si>
  <si>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</si>
  <si>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</si>
  <si>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</si>
  <si>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</si>
  <si>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</si>
  <si>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</si>
  <si>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</si>
  <si>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</si>
  <si>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</si>
  <si>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</si>
  <si>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</si>
  <si>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</si>
  <si>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8-21-01</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</si>
  <si>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</si>
  <si>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</si>
  <si>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</si>
  <si>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</si>
  <si>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</si>
  <si>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</si>
  <si>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</si>
  <si>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</si>
  <si>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</si>
  <si>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</si>
  <si>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</si>
  <si>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</si>
  <si>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</si>
  <si>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SUN DEVIL FROM STATION #2 DISCHARGE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</si>
  <si>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</si>
  <si>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</si>
  <si>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</si>
  <si>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</si>
  <si>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</si>
  <si>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</si>
  <si>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</si>
  <si>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</si>
  <si>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</si>
  <si>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</si>
  <si>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</si>
  <si>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</si>
  <si>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</si>
  <si>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</si>
  <si>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</si>
  <si>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</si>
  <si>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</si>
  <si>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</si>
  <si>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</si>
  <si>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</si>
  <si>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</si>
  <si>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</si>
  <si>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</si>
  <si>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</si>
  <si>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</si>
  <si>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</si>
  <si>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</si>
  <si>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</si>
  <si>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</si>
  <si>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</si>
  <si>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</si>
  <si>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</si>
  <si>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I40</t>
  </si>
  <si>
    <t>I17</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</si>
  <si>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</si>
  <si>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</si>
  <si>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</si>
  <si>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</si>
  <si>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</si>
  <si>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</si>
  <si>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</si>
  <si>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</si>
  <si>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</si>
  <si>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</si>
  <si>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</si>
  <si>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</si>
  <si>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</si>
  <si>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</si>
  <si>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</si>
  <si>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</si>
  <si>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</si>
  <si>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</si>
  <si>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</si>
  <si>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</si>
  <si>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</si>
  <si>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</si>
  <si>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</si>
  <si>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</si>
  <si>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Station #2 discharge to Phoenix</t>
  </si>
  <si>
    <t>Station #2 discharge</t>
  </si>
  <si>
    <t>Phoenix - west side</t>
  </si>
  <si>
    <t>.325"</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</si>
  <si>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</si>
  <si>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</si>
  <si>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</si>
  <si>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</si>
  <si>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</si>
  <si>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</si>
  <si>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</si>
  <si>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</si>
  <si>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</si>
  <si>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</si>
  <si>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</si>
  <si>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</si>
  <si>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</si>
  <si>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</si>
  <si>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</si>
  <si>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</si>
  <si>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</si>
  <si>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</si>
  <si>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MP316.4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</si>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</sst>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3">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37" xfId="0" applyBorder="1" applyAlignment="1" applyProtection="1"/>
    <xf numFmtId="0" fontId="0" fillId="0" borderId="14" xfId="0" applyBorder="1" applyAlignment="1" applyProtection="1">
      <alignment horizontal="left"/>
    </xf>
    <xf numFmtId="0" fontId="0" fillId="0" borderId="14" xfId="0" applyBorder="1" applyAlignment="1"/>
    <xf numFmtId="0" fontId="0" fillId="0" borderId="26" xfId="0" applyBorder="1" applyAlignment="1" applyProtection="1"/>
    <xf numFmtId="166" fontId="10" fillId="0" borderId="15" xfId="0" applyNumberFormat="1" applyFont="1" applyBorder="1" applyAlignment="1" applyProtection="1">
      <alignment horizontal="right"/>
    </xf>
    <xf numFmtId="166" fontId="10" fillId="0" borderId="26" xfId="0" applyNumberFormat="1" applyFont="1" applyBorder="1" applyAlignment="1" applyProtection="1">
      <alignment horizontal="right"/>
    </xf>
    <xf numFmtId="166" fontId="10" fillId="0" borderId="33" xfId="0" applyNumberFormat="1" applyFont="1" applyBorder="1" applyAlignment="1" applyProtection="1">
      <alignment horizontal="right"/>
    </xf>
    <xf numFmtId="0" fontId="0" fillId="0" borderId="34" xfId="0" applyBorder="1" applyAlignment="1" applyProtection="1"/>
    <xf numFmtId="0" fontId="0" fillId="0" borderId="35" xfId="0" applyBorder="1" applyAlignment="1" applyProtection="1"/>
    <xf numFmtId="166" fontId="10" fillId="0" borderId="25" xfId="0" applyNumberFormat="1" applyFont="1" applyBorder="1" applyAlignment="1" applyProtection="1">
      <alignment horizontal="righ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24" xfId="0" applyNumberFormat="1" applyBorder="1" applyAlignment="1" applyProtection="1">
      <alignment horizontal="center" vertical="center"/>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7"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15" xfId="0" applyBorder="1" applyAlignment="1"/>
    <xf numFmtId="0" fontId="0" fillId="0" borderId="26" xfId="0" applyBorder="1" applyAlignment="1"/>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3" xfId="0" applyNumberFormat="1" applyFont="1" applyBorder="1" applyAlignment="1" applyProtection="1">
      <alignment horizontal="center"/>
    </xf>
    <xf numFmtId="166" fontId="5" fillId="0" borderId="34" xfId="0" applyNumberFormat="1" applyFont="1" applyBorder="1" applyAlignment="1" applyProtection="1">
      <alignment horizontal="center"/>
    </xf>
    <xf numFmtId="166" fontId="5" fillId="0" borderId="36" xfId="0" applyNumberFormat="1" applyFont="1" applyBorder="1" applyAlignment="1" applyProtection="1">
      <alignment horizontal="center"/>
    </xf>
    <xf numFmtId="0" fontId="0" fillId="0" borderId="19" xfId="0" applyBorder="1" applyAlignment="1" applyProtection="1"/>
    <xf numFmtId="0" fontId="10" fillId="0" borderId="28" xfId="0" applyFont="1" applyBorder="1" applyAlignment="1" applyProtection="1">
      <alignment horizontal="right" wrapText="1"/>
    </xf>
    <xf numFmtId="0" fontId="0" fillId="0" borderId="14" xfId="0"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0" fontId="10" fillId="0" borderId="38" xfId="0" applyFont="1" applyBorder="1" applyAlignment="1" applyProtection="1">
      <alignment horizontal="center"/>
    </xf>
    <xf numFmtId="0" fontId="10" fillId="0" borderId="40" xfId="0" applyFon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4" fillId="0" borderId="39" xfId="0" applyFont="1" applyBorder="1" applyAlignment="1" applyProtection="1">
      <alignment horizontal="right"/>
    </xf>
    <xf numFmtId="0" fontId="0" fillId="0" borderId="29" xfId="0" applyBorder="1" applyAlignment="1" applyProtection="1"/>
    <xf numFmtId="165" fontId="0" fillId="0" borderId="33" xfId="0" applyNumberFormat="1" applyBorder="1" applyAlignment="1" applyProtection="1">
      <alignment horizontal="center"/>
    </xf>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0" fontId="10" fillId="0" borderId="5" xfId="0" applyFont="1" applyBorder="1" applyAlignment="1" applyProtection="1">
      <alignment horizontal="center"/>
    </xf>
    <xf numFmtId="0" fontId="10" fillId="0" borderId="41" xfId="0" applyFont="1" applyBorder="1" applyAlignment="1" applyProtection="1">
      <alignment horizontal="center"/>
    </xf>
    <xf numFmtId="0" fontId="0" fillId="0" borderId="14" xfId="0" quotePrefix="1" applyBorder="1" applyAlignment="1" applyProtection="1">
      <alignment horizontal="center"/>
    </xf>
    <xf numFmtId="164" fontId="0" fillId="0" borderId="26" xfId="0" applyNumberFormat="1" applyBorder="1" applyAlignment="1" applyProtection="1">
      <alignment horizontal="center"/>
    </xf>
    <xf numFmtId="164" fontId="0" fillId="0" borderId="24" xfId="0" quotePrefix="1" applyNumberForma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2" fmlaRange="'List Box info'!$A$2:$A$7" noThreeD="1" sel="2" val="0"/>
</file>

<file path=xl/ctrlProps/ctrlProp10.xml><?xml version="1.0" encoding="utf-8"?>
<formControlPr xmlns="http://schemas.microsoft.com/office/spreadsheetml/2009/9/main" objectType="Drop" dropStyle="combo" dx="22"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2"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2"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2" fmlaRange="'List Box info'!$E$15:$E$26" noThreeD="1" sel="1" val="0"/>
</file>

<file path=xl/ctrlProps/ctrlProp14.xml><?xml version="1.0" encoding="utf-8"?>
<formControlPr xmlns="http://schemas.microsoft.com/office/spreadsheetml/2009/9/main" objectType="Drop" dropStyle="combo" dx="22" fmlaRange="'List Box info'!$E$15:$E$26" noThreeD="1" sel="1" val="0"/>
</file>

<file path=xl/ctrlProps/ctrlProp15.xml><?xml version="1.0" encoding="utf-8"?>
<formControlPr xmlns="http://schemas.microsoft.com/office/spreadsheetml/2009/9/main" objectType="Drop" dropStyle="combo" dx="22" fmlaRange="'List Box info'!$E$15:$E$26" noThreeD="1" sel="1" val="0"/>
</file>

<file path=xl/ctrlProps/ctrlProp16.xml><?xml version="1.0" encoding="utf-8"?>
<formControlPr xmlns="http://schemas.microsoft.com/office/spreadsheetml/2009/9/main" objectType="Drop" dropStyle="combo" dx="22" fmlaRange="'List Box info'!$E$29:$E$35" noThreeD="1" sel="1" val="0"/>
</file>

<file path=xl/ctrlProps/ctrlProp17.xml><?xml version="1.0" encoding="utf-8"?>
<formControlPr xmlns="http://schemas.microsoft.com/office/spreadsheetml/2009/9/main" objectType="Drop" dropStyle="combo" dx="22" fmlaRange="'List Box info'!$E$38:$E$43" noThreeD="1" sel="1" val="0"/>
</file>

<file path=xl/ctrlProps/ctrlProp18.xml><?xml version="1.0" encoding="utf-8"?>
<formControlPr xmlns="http://schemas.microsoft.com/office/spreadsheetml/2009/9/main" objectType="Drop" dropStyle="combo" dx="22" fmlaRange="'List Box info'!$A$49:$A$51" noThreeD="1" sel="1" val="0"/>
</file>

<file path=xl/ctrlProps/ctrlProp19.xml><?xml version="1.0" encoding="utf-8"?>
<formControlPr xmlns="http://schemas.microsoft.com/office/spreadsheetml/2009/9/main" objectType="Drop" dropStyle="combo" dx="22" fmlaRange="'List Box info'!$C$47:$C$49" noThreeD="1" sel="1" val="0"/>
</file>

<file path=xl/ctrlProps/ctrlProp2.xml><?xml version="1.0" encoding="utf-8"?>
<formControlPr xmlns="http://schemas.microsoft.com/office/spreadsheetml/2009/9/main" objectType="Drop" dropStyle="combo" dx="22" fmlaRange="'List Box info'!$C$2:$C$4" noThreeD="1" sel="3" val="0"/>
</file>

<file path=xl/ctrlProps/ctrlProp20.xml><?xml version="1.0" encoding="utf-8"?>
<formControlPr xmlns="http://schemas.microsoft.com/office/spreadsheetml/2009/9/main" objectType="Drop" dropLines="9" dropStyle="combo" dx="22" fmlaRange="'List Box info'!$E$46:$E$54" noThreeD="1" sel="1" val="0"/>
</file>

<file path=xl/ctrlProps/ctrlProp21.xml><?xml version="1.0" encoding="utf-8"?>
<formControlPr xmlns="http://schemas.microsoft.com/office/spreadsheetml/2009/9/main" objectType="Drop" dropStyle="combo" dx="22" fmlaRange="'List Box info'!$E$2:$E$5" noThreeD="1" sel="1" val="0"/>
</file>

<file path=xl/ctrlProps/ctrlProp22.xml><?xml version="1.0" encoding="utf-8"?>
<formControlPr xmlns="http://schemas.microsoft.com/office/spreadsheetml/2009/9/main" objectType="Drop" dropStyle="combo" dx="22"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2"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2" fmlaRange="'List Box info'!$E$15:$E$17" noThreeD="1" sel="1" val="0"/>
</file>

<file path=xl/ctrlProps/ctrlProp29.xml><?xml version="1.0" encoding="utf-8"?>
<formControlPr xmlns="http://schemas.microsoft.com/office/spreadsheetml/2009/9/main" objectType="Drop" dropStyle="combo" dx="22" fmlaRange="'List Box info'!$C$34:$C$37" noThreeD="1" sel="1" val="0"/>
</file>

<file path=xl/ctrlProps/ctrlProp3.xml><?xml version="1.0" encoding="utf-8"?>
<formControlPr xmlns="http://schemas.microsoft.com/office/spreadsheetml/2009/9/main" objectType="Drop" dropStyle="combo" dx="22"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2"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2"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2"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2"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2" fmlaRange="'List Box info'!$E$2:$E$5" noThreeD="1" sel="1" val="0"/>
</file>

<file path=xl/ctrlProps/ctrlProp52.xml><?xml version="1.0" encoding="utf-8"?>
<formControlPr xmlns="http://schemas.microsoft.com/office/spreadsheetml/2009/9/main" objectType="Drop" dropStyle="combo" dx="22"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2" fmlaRange="'List Box info'!$A$26:$A$33" noThreeD="1" sel="1" val="0"/>
</file>

<file path=xl/ctrlProps/ctrlProp60.xml><?xml version="1.0" encoding="utf-8"?>
<formControlPr xmlns="http://schemas.microsoft.com/office/spreadsheetml/2009/9/main" objectType="Drop" dropLines="9" dropStyle="combo" dx="22" fmlaRange="'List Box info'!$E$46:$E$54" noThreeD="1" sel="7" val="0"/>
</file>

<file path=xl/ctrlProps/ctrlProp61.xml><?xml version="1.0" encoding="utf-8"?>
<formControlPr xmlns="http://schemas.microsoft.com/office/spreadsheetml/2009/9/main" objectType="Drop" dropLines="9" dropStyle="combo" dx="22" fmlaRange="'List Box info'!$E$46:$E$54" noThreeD="1" sel="1" val="0"/>
</file>

<file path=xl/ctrlProps/ctrlProp62.xml><?xml version="1.0" encoding="utf-8"?>
<formControlPr xmlns="http://schemas.microsoft.com/office/spreadsheetml/2009/9/main" objectType="Drop" dropLines="9" dropStyle="combo" dx="22" fmlaRange="'List Box info'!$E$46:$E$54" noThreeD="1" sel="1" val="0"/>
</file>

<file path=xl/ctrlProps/ctrlProp63.xml><?xml version="1.0" encoding="utf-8"?>
<formControlPr xmlns="http://schemas.microsoft.com/office/spreadsheetml/2009/9/main" objectType="Drop" dropLines="9" dropStyle="combo" dx="22"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2" fmlaRange="'List Box info'!$E$2:$E$5" noThreeD="1" sel="1" val="0"/>
</file>

<file path=xl/ctrlProps/ctrlProp67.xml><?xml version="1.0" encoding="utf-8"?>
<formControlPr xmlns="http://schemas.microsoft.com/office/spreadsheetml/2009/9/main" objectType="Drop" dropStyle="combo" dx="22"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2"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2" fmlaRange="'List Box info'!$E$46:$E$54" noThreeD="1" sel="1" val="0"/>
</file>

<file path=xl/ctrlProps/ctrlProp76.xml><?xml version="1.0" encoding="utf-8"?>
<formControlPr xmlns="http://schemas.microsoft.com/office/spreadsheetml/2009/9/main" objectType="Drop" dropLines="9" dropStyle="combo" dx="22" fmlaRange="'List Box info'!$E$46:$E$54" noThreeD="1" sel="1" val="0"/>
</file>

<file path=xl/ctrlProps/ctrlProp77.xml><?xml version="1.0" encoding="utf-8"?>
<formControlPr xmlns="http://schemas.microsoft.com/office/spreadsheetml/2009/9/main" objectType="Drop" dropLines="9" dropStyle="combo" dx="22" fmlaRange="'List Box info'!$E$46:$E$54" noThreeD="1" sel="1" val="0"/>
</file>

<file path=xl/ctrlProps/ctrlProp78.xml><?xml version="1.0" encoding="utf-8"?>
<formControlPr xmlns="http://schemas.microsoft.com/office/spreadsheetml/2009/9/main" objectType="Drop" dropLines="9" dropStyle="combo" dx="22"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2"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2" fmlaRange="'List Box info'!$E$2:$E$5" noThreeD="1" sel="1" val="0"/>
</file>

<file path=xl/ctrlProps/ctrlProp82.xml><?xml version="1.0" encoding="utf-8"?>
<formControlPr xmlns="http://schemas.microsoft.com/office/spreadsheetml/2009/9/main" objectType="Drop" dropStyle="combo" dx="22"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2" fmlaRange="'List Box info'!$A$36:$A$46" noThreeD="1" sel="1" val="0"/>
</file>

<file path=xl/ctrlProps/ctrlProp90.xml><?xml version="1.0" encoding="utf-8"?>
<formControlPr xmlns="http://schemas.microsoft.com/office/spreadsheetml/2009/9/main" objectType="Drop" dropLines="9" dropStyle="combo" dx="22" fmlaRange="'List Box info'!$E$46:$E$54" noThreeD="1" sel="3" val="0"/>
</file>

<file path=xl/ctrlProps/ctrlProp91.xml><?xml version="1.0" encoding="utf-8"?>
<formControlPr xmlns="http://schemas.microsoft.com/office/spreadsheetml/2009/9/main" objectType="Drop" dropLines="9" dropStyle="combo" dx="22" fmlaRange="'List Box info'!$E$46:$E$54" noThreeD="1" sel="1" val="0"/>
</file>

<file path=xl/ctrlProps/ctrlProp92.xml><?xml version="1.0" encoding="utf-8"?>
<formControlPr xmlns="http://schemas.microsoft.com/office/spreadsheetml/2009/9/main" objectType="Drop" dropLines="9" dropStyle="combo" dx="22" fmlaRange="'List Box info'!$E$46:$E$54" noThreeD="1" sel="1" val="0"/>
</file>

<file path=xl/ctrlProps/ctrlProp93.xml><?xml version="1.0" encoding="utf-8"?>
<formControlPr xmlns="http://schemas.microsoft.com/office/spreadsheetml/2009/9/main" objectType="Drop" dropLines="9" dropStyle="combo" dx="22"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12</xdr:row>
          <xdr:rowOff>57150</xdr:rowOff>
        </xdr:from>
        <xdr:to>
          <xdr:col>13</xdr:col>
          <xdr:colOff>152400</xdr:colOff>
          <xdr:row>12</xdr:row>
          <xdr:rowOff>257175</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3D59A644-FB67-3E69-5E70-999F2C16143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4</xdr:row>
          <xdr:rowOff>19050</xdr:rowOff>
        </xdr:from>
        <xdr:to>
          <xdr:col>32</xdr:col>
          <xdr:colOff>0</xdr:colOff>
          <xdr:row>4</xdr:row>
          <xdr:rowOff>219075</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8333B9B0-48F5-C544-AFB5-3C8435676F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9525</xdr:rowOff>
        </xdr:from>
        <xdr:to>
          <xdr:col>9</xdr:col>
          <xdr:colOff>133350</xdr:colOff>
          <xdr:row>17</xdr:row>
          <xdr:rowOff>209550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4E00754C-2DE5-1028-58E9-B1A8AD41DEC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17</xdr:row>
          <xdr:rowOff>9525</xdr:rowOff>
        </xdr:from>
        <xdr:to>
          <xdr:col>22</xdr:col>
          <xdr:colOff>76200</xdr:colOff>
          <xdr:row>17</xdr:row>
          <xdr:rowOff>209550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12C9C80F-F407-1F00-4C72-4D7AFAD03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19050</xdr:rowOff>
        </xdr:from>
        <xdr:to>
          <xdr:col>10</xdr:col>
          <xdr:colOff>95250</xdr:colOff>
          <xdr:row>21</xdr:row>
          <xdr:rowOff>19050</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1A29F62E-588F-DEFB-E686-85391344FEE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20</xdr:row>
          <xdr:rowOff>19050</xdr:rowOff>
        </xdr:from>
        <xdr:to>
          <xdr:col>15</xdr:col>
          <xdr:colOff>123825</xdr:colOff>
          <xdr:row>21</xdr:row>
          <xdr:rowOff>19050</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3F357EB9-286F-7E2D-4637-50000DC51CA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123825</xdr:colOff>
          <xdr:row>20</xdr:row>
          <xdr:rowOff>19050</xdr:rowOff>
        </xdr:from>
        <xdr:to>
          <xdr:col>20</xdr:col>
          <xdr:colOff>152400</xdr:colOff>
          <xdr:row>21</xdr:row>
          <xdr:rowOff>19050</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A2270283-279C-0FD9-0437-9B617A3E07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19050</xdr:rowOff>
        </xdr:from>
        <xdr:to>
          <xdr:col>5</xdr:col>
          <xdr:colOff>66675</xdr:colOff>
          <xdr:row>21</xdr:row>
          <xdr:rowOff>19050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7B9A14F3-7308-20BC-1665-E52FFFF5FB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19050</xdr:rowOff>
        </xdr:from>
        <xdr:to>
          <xdr:col>11</xdr:col>
          <xdr:colOff>76200</xdr:colOff>
          <xdr:row>18</xdr:row>
          <xdr:rowOff>219075</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9F0B586D-7905-9FA0-A75D-63E7CCDD40A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18</xdr:row>
          <xdr:rowOff>9525</xdr:rowOff>
        </xdr:from>
        <xdr:to>
          <xdr:col>22</xdr:col>
          <xdr:colOff>76200</xdr:colOff>
          <xdr:row>18</xdr:row>
          <xdr:rowOff>209550</xdr:rowOff>
        </xdr:to>
        <xdr:sp macro="" textlink="">
          <xdr:nvSpPr>
            <xdr:cNvPr id="1086" name="Drop Down 62" hidden="1">
              <a:extLst>
                <a:ext uri="{63B3BB69-23CF-44E3-9099-C40C66FF867C}">
                  <a14:compatExt spid="_x0000_s1086"/>
                </a:ext>
                <a:ext uri="{FF2B5EF4-FFF2-40B4-BE49-F238E27FC236}">
                  <a16:creationId xmlns:a16="http://schemas.microsoft.com/office/drawing/2014/main" id="{257715CF-8C11-34CC-436E-666437F35CB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11</xdr:row>
          <xdr:rowOff>28575</xdr:rowOff>
        </xdr:from>
        <xdr:to>
          <xdr:col>13</xdr:col>
          <xdr:colOff>161925</xdr:colOff>
          <xdr:row>12</xdr:row>
          <xdr:rowOff>38100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E3A2772B-0F57-0BEE-F6E6-C922E6AE35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17</xdr:row>
          <xdr:rowOff>9525</xdr:rowOff>
        </xdr:from>
        <xdr:to>
          <xdr:col>32</xdr:col>
          <xdr:colOff>0</xdr:colOff>
          <xdr:row>17</xdr:row>
          <xdr:rowOff>209550</xdr:rowOff>
        </xdr:to>
        <xdr:sp macro="" textlink="">
          <xdr:nvSpPr>
            <xdr:cNvPr id="1096" name="Drop Down 72" hidden="1">
              <a:extLst>
                <a:ext uri="{63B3BB69-23CF-44E3-9099-C40C66FF867C}">
                  <a14:compatExt spid="_x0000_s1096"/>
                </a:ext>
                <a:ext uri="{FF2B5EF4-FFF2-40B4-BE49-F238E27FC236}">
                  <a16:creationId xmlns:a16="http://schemas.microsoft.com/office/drawing/2014/main" id="{FA98ECDC-76A5-A05E-66F3-0AD6EB18F9F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21</xdr:row>
          <xdr:rowOff>57150</xdr:rowOff>
        </xdr:from>
        <xdr:to>
          <xdr:col>9</xdr:col>
          <xdr:colOff>0</xdr:colOff>
          <xdr:row>21</xdr:row>
          <xdr:rowOff>257175</xdr:rowOff>
        </xdr:to>
        <xdr:sp macro="" textlink="">
          <xdr:nvSpPr>
            <xdr:cNvPr id="1097" name="Drop Down 73" hidden="1">
              <a:extLst>
                <a:ext uri="{63B3BB69-23CF-44E3-9099-C40C66FF867C}">
                  <a14:compatExt spid="_x0000_s1097"/>
                </a:ext>
                <a:ext uri="{FF2B5EF4-FFF2-40B4-BE49-F238E27FC236}">
                  <a16:creationId xmlns:a16="http://schemas.microsoft.com/office/drawing/2014/main" id="{76108DC6-538C-BBF0-689C-7DA8BE0CD0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57150</xdr:rowOff>
        </xdr:from>
        <xdr:to>
          <xdr:col>16</xdr:col>
          <xdr:colOff>28575</xdr:colOff>
          <xdr:row>21</xdr:row>
          <xdr:rowOff>257175</xdr:rowOff>
        </xdr:to>
        <xdr:sp macro="" textlink="">
          <xdr:nvSpPr>
            <xdr:cNvPr id="1098" name="Drop Down 74" hidden="1">
              <a:extLst>
                <a:ext uri="{63B3BB69-23CF-44E3-9099-C40C66FF867C}">
                  <a14:compatExt spid="_x0000_s1098"/>
                </a:ext>
                <a:ext uri="{FF2B5EF4-FFF2-40B4-BE49-F238E27FC236}">
                  <a16:creationId xmlns:a16="http://schemas.microsoft.com/office/drawing/2014/main" id="{2C42E72C-E36D-731B-B044-D7EF13809D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66675</xdr:colOff>
          <xdr:row>21</xdr:row>
          <xdr:rowOff>57150</xdr:rowOff>
        </xdr:from>
        <xdr:to>
          <xdr:col>23</xdr:col>
          <xdr:colOff>57150</xdr:colOff>
          <xdr:row>21</xdr:row>
          <xdr:rowOff>257175</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9C0B6E7B-F361-C908-8097-109B754BDE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3</xdr:row>
      <xdr:rowOff>9525</xdr:rowOff>
    </xdr:to>
    <xdr:pic>
      <xdr:nvPicPr>
        <xdr:cNvPr id="1100" name="Picture 76">
          <a:extLst>
            <a:ext uri="{FF2B5EF4-FFF2-40B4-BE49-F238E27FC236}">
              <a16:creationId xmlns:a16="http://schemas.microsoft.com/office/drawing/2014/main" id="{9AFA2564-7A1E-9D05-AFCA-0A41D51FA5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28575</xdr:rowOff>
    </xdr:from>
    <xdr:to>
      <xdr:col>31</xdr:col>
      <xdr:colOff>133350</xdr:colOff>
      <xdr:row>15</xdr:row>
      <xdr:rowOff>1933575</xdr:rowOff>
    </xdr:to>
    <xdr:sp macro="" textlink="">
      <xdr:nvSpPr>
        <xdr:cNvPr id="1101" name="Text Box 77">
          <a:extLst>
            <a:ext uri="{FF2B5EF4-FFF2-40B4-BE49-F238E27FC236}">
              <a16:creationId xmlns:a16="http://schemas.microsoft.com/office/drawing/2014/main" id="{D1F07149-2215-C973-D495-B15ED32D2F17}"/>
            </a:ext>
          </a:extLst>
        </xdr:cNvPr>
        <xdr:cNvSpPr txBox="1">
          <a:spLocks noChangeArrowheads="1"/>
        </xdr:cNvSpPr>
      </xdr:nvSpPr>
      <xdr:spPr bwMode="auto">
        <a:xfrm>
          <a:off x="38100" y="3057525"/>
          <a:ext cx="5705475"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a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36" loop lines from the San Juan junction west to Station #2, install new mid-point compressor stations between Stations #2 &amp; #1(25,000 Hp site) and Station #1 &amp; Needles(30,000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175 miles of 30" pipeline from the discharge of Station #2 to Phoenix.  Heavy rock along part of the right of way down Interstate 17.</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0</xdr:rowOff>
        </xdr:from>
        <xdr:to>
          <xdr:col>32</xdr:col>
          <xdr:colOff>0</xdr:colOff>
          <xdr:row>18</xdr:row>
          <xdr:rowOff>200025</xdr:rowOff>
        </xdr:to>
        <xdr:sp macro="" textlink="">
          <xdr:nvSpPr>
            <xdr:cNvPr id="1111" name="Drop Down 87" hidden="1">
              <a:extLst>
                <a:ext uri="{63B3BB69-23CF-44E3-9099-C40C66FF867C}">
                  <a14:compatExt spid="_x0000_s1111"/>
                </a:ext>
                <a:ext uri="{FF2B5EF4-FFF2-40B4-BE49-F238E27FC236}">
                  <a16:creationId xmlns:a16="http://schemas.microsoft.com/office/drawing/2014/main" id="{EC16B798-FD74-7231-367E-2E553449287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47625</xdr:colOff>
      <xdr:row>30</xdr:row>
      <xdr:rowOff>85725</xdr:rowOff>
    </xdr:from>
    <xdr:to>
      <xdr:col>31</xdr:col>
      <xdr:colOff>142875</xdr:colOff>
      <xdr:row>31</xdr:row>
      <xdr:rowOff>104775</xdr:rowOff>
    </xdr:to>
    <xdr:sp macro="" textlink="">
      <xdr:nvSpPr>
        <xdr:cNvPr id="1112" name="Text Box 88">
          <a:extLst>
            <a:ext uri="{FF2B5EF4-FFF2-40B4-BE49-F238E27FC236}">
              <a16:creationId xmlns:a16="http://schemas.microsoft.com/office/drawing/2014/main" id="{BD088992-E594-038B-A859-BA35098FC19B}"/>
            </a:ext>
          </a:extLst>
        </xdr:cNvPr>
        <xdr:cNvSpPr txBox="1">
          <a:spLocks noChangeArrowheads="1"/>
        </xdr:cNvSpPr>
      </xdr:nvSpPr>
      <xdr:spPr bwMode="auto">
        <a:xfrm>
          <a:off x="47625" y="7962900"/>
          <a:ext cx="5705475" cy="1543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 be reviewed after it is determined the location of the new gas supply.</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219075</xdr:rowOff>
        </xdr:from>
        <xdr:to>
          <xdr:col>32</xdr:col>
          <xdr:colOff>0</xdr:colOff>
          <xdr:row>19</xdr:row>
          <xdr:rowOff>190500</xdr:rowOff>
        </xdr:to>
        <xdr:sp macro="" textlink="">
          <xdr:nvSpPr>
            <xdr:cNvPr id="1113" name="Drop Down 89" hidden="1">
              <a:extLst>
                <a:ext uri="{63B3BB69-23CF-44E3-9099-C40C66FF867C}">
                  <a14:compatExt spid="_x0000_s1113"/>
                </a:ext>
                <a:ext uri="{FF2B5EF4-FFF2-40B4-BE49-F238E27FC236}">
                  <a16:creationId xmlns:a16="http://schemas.microsoft.com/office/drawing/2014/main" id="{EB809AFA-237E-166C-46EA-2ECCECB632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23</xdr:row>
          <xdr:rowOff>38100</xdr:rowOff>
        </xdr:from>
        <xdr:to>
          <xdr:col>10</xdr:col>
          <xdr:colOff>85725</xdr:colOff>
          <xdr:row>23</xdr:row>
          <xdr:rowOff>238125</xdr:rowOff>
        </xdr:to>
        <xdr:sp macro="" textlink="">
          <xdr:nvSpPr>
            <xdr:cNvPr id="1116" name="Drop Down 92" hidden="1">
              <a:extLst>
                <a:ext uri="{63B3BB69-23CF-44E3-9099-C40C66FF867C}">
                  <a14:compatExt spid="_x0000_s1116"/>
                </a:ext>
                <a:ext uri="{FF2B5EF4-FFF2-40B4-BE49-F238E27FC236}">
                  <a16:creationId xmlns:a16="http://schemas.microsoft.com/office/drawing/2014/main" id="{FB4DA741-AFB1-51E1-56B4-5B0BF63EDFC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23</xdr:row>
          <xdr:rowOff>38100</xdr:rowOff>
        </xdr:from>
        <xdr:to>
          <xdr:col>32</xdr:col>
          <xdr:colOff>0</xdr:colOff>
          <xdr:row>23</xdr:row>
          <xdr:rowOff>238125</xdr:rowOff>
        </xdr:to>
        <xdr:sp macro="" textlink="">
          <xdr:nvSpPr>
            <xdr:cNvPr id="1117" name="Drop Down 93" hidden="1">
              <a:extLst>
                <a:ext uri="{63B3BB69-23CF-44E3-9099-C40C66FF867C}">
                  <a14:compatExt spid="_x0000_s1117"/>
                </a:ext>
                <a:ext uri="{FF2B5EF4-FFF2-40B4-BE49-F238E27FC236}">
                  <a16:creationId xmlns:a16="http://schemas.microsoft.com/office/drawing/2014/main" id="{B290E440-236D-76E9-A4E4-974B0567B1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23</xdr:row>
          <xdr:rowOff>38100</xdr:rowOff>
        </xdr:from>
        <xdr:to>
          <xdr:col>20</xdr:col>
          <xdr:colOff>152400</xdr:colOff>
          <xdr:row>23</xdr:row>
          <xdr:rowOff>238125</xdr:rowOff>
        </xdr:to>
        <xdr:sp macro="" textlink="">
          <xdr:nvSpPr>
            <xdr:cNvPr id="1118" name="Drop Down 94" hidden="1">
              <a:extLst>
                <a:ext uri="{63B3BB69-23CF-44E3-9099-C40C66FF867C}">
                  <a14:compatExt spid="_x0000_s1118"/>
                </a:ext>
                <a:ext uri="{FF2B5EF4-FFF2-40B4-BE49-F238E27FC236}">
                  <a16:creationId xmlns:a16="http://schemas.microsoft.com/office/drawing/2014/main" id="{8F0769B5-3615-222B-CDC8-8168887F490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23</xdr:row>
          <xdr:rowOff>0</xdr:rowOff>
        </xdr:from>
        <xdr:to>
          <xdr:col>5</xdr:col>
          <xdr:colOff>171450</xdr:colOff>
          <xdr:row>24</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F314F06B-08A1-57C9-DB7B-CA77E735FE1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24</xdr:row>
          <xdr:rowOff>9525</xdr:rowOff>
        </xdr:from>
        <xdr:to>
          <xdr:col>5</xdr:col>
          <xdr:colOff>171450</xdr:colOff>
          <xdr:row>25</xdr:row>
          <xdr:rowOff>19050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35863E63-64AE-438A-BBCF-CDE84CE150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4125" name="Picture 29">
          <a:extLst>
            <a:ext uri="{FF2B5EF4-FFF2-40B4-BE49-F238E27FC236}">
              <a16:creationId xmlns:a16="http://schemas.microsoft.com/office/drawing/2014/main" id="{D38B77AD-951A-4FBC-D0BF-839EE2BA4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4126" name="Text Box 30">
          <a:extLst>
            <a:ext uri="{FF2B5EF4-FFF2-40B4-BE49-F238E27FC236}">
              <a16:creationId xmlns:a16="http://schemas.microsoft.com/office/drawing/2014/main" id="{EDAECF28-AD0C-4CD7-E36C-EBDB7F859337}"/>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4128" name="Text Box 32">
          <a:extLst>
            <a:ext uri="{FF2B5EF4-FFF2-40B4-BE49-F238E27FC236}">
              <a16:creationId xmlns:a16="http://schemas.microsoft.com/office/drawing/2014/main" id="{0EA5CE68-D2AA-70E2-35EB-DD5FA871FDCA}"/>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5</xdr:row>
          <xdr:rowOff>0</xdr:rowOff>
        </xdr:from>
        <xdr:to>
          <xdr:col>4</xdr:col>
          <xdr:colOff>47625</xdr:colOff>
          <xdr:row>6</xdr:row>
          <xdr:rowOff>28575</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CB5C4180-9CE7-377E-6840-A2FA91A7CBD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5</xdr:row>
          <xdr:rowOff>0</xdr:rowOff>
        </xdr:from>
        <xdr:to>
          <xdr:col>8</xdr:col>
          <xdr:colOff>38100</xdr:colOff>
          <xdr:row>6</xdr:row>
          <xdr:rowOff>28575</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A3206F3-982D-8C89-EEA9-8796362266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28575</xdr:colOff>
          <xdr:row>10</xdr:row>
          <xdr:rowOff>180975</xdr:rowOff>
        </xdr:from>
        <xdr:to>
          <xdr:col>31</xdr:col>
          <xdr:colOff>161925</xdr:colOff>
          <xdr:row>12</xdr:row>
          <xdr:rowOff>0</xdr:rowOff>
        </xdr:to>
        <xdr:sp macro="" textlink="">
          <xdr:nvSpPr>
            <xdr:cNvPr id="4143" name="Drop Down 47" hidden="1">
              <a:extLst>
                <a:ext uri="{63B3BB69-23CF-44E3-9099-C40C66FF867C}">
                  <a14:compatExt spid="_x0000_s4143"/>
                </a:ext>
                <a:ext uri="{FF2B5EF4-FFF2-40B4-BE49-F238E27FC236}">
                  <a16:creationId xmlns:a16="http://schemas.microsoft.com/office/drawing/2014/main" id="{C14E6B3B-0BA3-2A8C-8303-F6825D6BF8E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142875</xdr:colOff>
          <xdr:row>12</xdr:row>
          <xdr:rowOff>152400</xdr:rowOff>
        </xdr:from>
        <xdr:to>
          <xdr:col>27</xdr:col>
          <xdr:colOff>38100</xdr:colOff>
          <xdr:row>14</xdr:row>
          <xdr:rowOff>9525</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4FBD84FA-91F3-C85A-1754-6D219C3EDD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12</xdr:row>
          <xdr:rowOff>152400</xdr:rowOff>
        </xdr:from>
        <xdr:to>
          <xdr:col>28</xdr:col>
          <xdr:colOff>152400</xdr:colOff>
          <xdr:row>14</xdr:row>
          <xdr:rowOff>9525</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EF64E7D9-33FF-1CE2-1AA6-EFBBCD4B1E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14</xdr:row>
          <xdr:rowOff>171450</xdr:rowOff>
        </xdr:from>
        <xdr:to>
          <xdr:col>31</xdr:col>
          <xdr:colOff>161925</xdr:colOff>
          <xdr:row>16</xdr:row>
          <xdr:rowOff>9525</xdr:rowOff>
        </xdr:to>
        <xdr:sp macro="" textlink="">
          <xdr:nvSpPr>
            <xdr:cNvPr id="4146" name="Drop Down 50" hidden="1">
              <a:extLst>
                <a:ext uri="{63B3BB69-23CF-44E3-9099-C40C66FF867C}">
                  <a14:compatExt spid="_x0000_s4146"/>
                </a:ext>
                <a:ext uri="{FF2B5EF4-FFF2-40B4-BE49-F238E27FC236}">
                  <a16:creationId xmlns:a16="http://schemas.microsoft.com/office/drawing/2014/main" id="{236BBEA9-6F0B-0047-037F-57FAA90076C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13</xdr:row>
          <xdr:rowOff>161925</xdr:rowOff>
        </xdr:from>
        <xdr:to>
          <xdr:col>31</xdr:col>
          <xdr:colOff>161925</xdr:colOff>
          <xdr:row>15</xdr:row>
          <xdr:rowOff>0</xdr:rowOff>
        </xdr:to>
        <xdr:sp macro="" textlink="">
          <xdr:nvSpPr>
            <xdr:cNvPr id="4147" name="Drop Down 51" hidden="1">
              <a:extLst>
                <a:ext uri="{63B3BB69-23CF-44E3-9099-C40C66FF867C}">
                  <a14:compatExt spid="_x0000_s4147"/>
                </a:ext>
                <a:ext uri="{FF2B5EF4-FFF2-40B4-BE49-F238E27FC236}">
                  <a16:creationId xmlns:a16="http://schemas.microsoft.com/office/drawing/2014/main" id="{00216D8B-F38A-7056-D746-48D3C9B4BA1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18</xdr:row>
          <xdr:rowOff>171450</xdr:rowOff>
        </xdr:from>
        <xdr:to>
          <xdr:col>29</xdr:col>
          <xdr:colOff>152400</xdr:colOff>
          <xdr:row>20</xdr:row>
          <xdr:rowOff>28575</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E3DE1D14-96F6-7C28-A6BB-9F5744D889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16</xdr:row>
          <xdr:rowOff>9525</xdr:rowOff>
        </xdr:from>
        <xdr:to>
          <xdr:col>31</xdr:col>
          <xdr:colOff>161925</xdr:colOff>
          <xdr:row>17</xdr:row>
          <xdr:rowOff>38100</xdr:rowOff>
        </xdr:to>
        <xdr:sp macro="" textlink="">
          <xdr:nvSpPr>
            <xdr:cNvPr id="4150" name="Drop Down 54" hidden="1">
              <a:extLst>
                <a:ext uri="{63B3BB69-23CF-44E3-9099-C40C66FF867C}">
                  <a14:compatExt spid="_x0000_s4150"/>
                </a:ext>
                <a:ext uri="{FF2B5EF4-FFF2-40B4-BE49-F238E27FC236}">
                  <a16:creationId xmlns:a16="http://schemas.microsoft.com/office/drawing/2014/main" id="{028DB9BE-77E9-FD1E-A2A5-A4568D99E3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19</xdr:row>
          <xdr:rowOff>161925</xdr:rowOff>
        </xdr:from>
        <xdr:to>
          <xdr:col>28</xdr:col>
          <xdr:colOff>38100</xdr:colOff>
          <xdr:row>21</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67191AB6-9D3F-4F01-14C0-8C32D15CD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19</xdr:row>
          <xdr:rowOff>161925</xdr:rowOff>
        </xdr:from>
        <xdr:to>
          <xdr:col>29</xdr:col>
          <xdr:colOff>152400</xdr:colOff>
          <xdr:row>21</xdr:row>
          <xdr:rowOff>19050</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9DC2C4EE-E283-0639-513F-5528FA6347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20</xdr:row>
          <xdr:rowOff>152400</xdr:rowOff>
        </xdr:from>
        <xdr:to>
          <xdr:col>28</xdr:col>
          <xdr:colOff>38100</xdr:colOff>
          <xdr:row>22</xdr:row>
          <xdr:rowOff>19050</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77460DF0-571C-E1E2-6154-66D3092E34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20</xdr:row>
          <xdr:rowOff>152400</xdr:rowOff>
        </xdr:from>
        <xdr:to>
          <xdr:col>29</xdr:col>
          <xdr:colOff>152400</xdr:colOff>
          <xdr:row>22</xdr:row>
          <xdr:rowOff>19050</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D7E3D9A5-7358-3D1E-5C58-6A05FCFD9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21</xdr:row>
          <xdr:rowOff>142875</xdr:rowOff>
        </xdr:from>
        <xdr:to>
          <xdr:col>28</xdr:col>
          <xdr:colOff>38100</xdr:colOff>
          <xdr:row>23</xdr:row>
          <xdr:rowOff>28575</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60B4589C-B7F5-C4B6-EAED-3FC516338E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21</xdr:row>
          <xdr:rowOff>142875</xdr:rowOff>
        </xdr:from>
        <xdr:to>
          <xdr:col>29</xdr:col>
          <xdr:colOff>152400</xdr:colOff>
          <xdr:row>23</xdr:row>
          <xdr:rowOff>28575</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BAC1DDBE-CA92-2ABA-5EE2-8E69EC2F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47625</xdr:colOff>
          <xdr:row>24</xdr:row>
          <xdr:rowOff>47625</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6091EEE1-61B2-8DAA-E15E-26584C100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22</xdr:row>
          <xdr:rowOff>152400</xdr:rowOff>
        </xdr:from>
        <xdr:to>
          <xdr:col>29</xdr:col>
          <xdr:colOff>161925</xdr:colOff>
          <xdr:row>24</xdr:row>
          <xdr:rowOff>47625</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0F50098A-98AE-CF7B-DF3E-3997F269633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9525</xdr:rowOff>
        </xdr:from>
        <xdr:to>
          <xdr:col>28</xdr:col>
          <xdr:colOff>47625</xdr:colOff>
          <xdr:row>26</xdr:row>
          <xdr:rowOff>38100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A70F00B6-7380-7236-6F0E-C345DBCC7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25</xdr:row>
          <xdr:rowOff>9525</xdr:rowOff>
        </xdr:from>
        <xdr:to>
          <xdr:col>29</xdr:col>
          <xdr:colOff>161925</xdr:colOff>
          <xdr:row>26</xdr:row>
          <xdr:rowOff>38100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910E404B-C879-6B67-DC65-DD543613F6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18</xdr:row>
          <xdr:rowOff>171450</xdr:rowOff>
        </xdr:from>
        <xdr:to>
          <xdr:col>28</xdr:col>
          <xdr:colOff>38100</xdr:colOff>
          <xdr:row>20</xdr:row>
          <xdr:rowOff>28575</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0F921557-E4C1-0193-B415-DE7CE20909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30</xdr:row>
          <xdr:rowOff>9525</xdr:rowOff>
        </xdr:from>
        <xdr:to>
          <xdr:col>4</xdr:col>
          <xdr:colOff>47625</xdr:colOff>
          <xdr:row>31</xdr:row>
          <xdr:rowOff>28575</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5011E274-7850-85F6-AF80-05A7E5F2B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9525</xdr:rowOff>
        </xdr:from>
        <xdr:to>
          <xdr:col>11</xdr:col>
          <xdr:colOff>123825</xdr:colOff>
          <xdr:row>31</xdr:row>
          <xdr:rowOff>28575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CBDF20EA-C14D-544F-3F3E-5CE340E9817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17</xdr:row>
          <xdr:rowOff>38100</xdr:rowOff>
        </xdr:from>
        <xdr:to>
          <xdr:col>31</xdr:col>
          <xdr:colOff>161925</xdr:colOff>
          <xdr:row>18</xdr:row>
          <xdr:rowOff>57150</xdr:rowOff>
        </xdr:to>
        <xdr:sp macro="" textlink="">
          <xdr:nvSpPr>
            <xdr:cNvPr id="4171" name="Drop Down 75" hidden="1">
              <a:extLst>
                <a:ext uri="{63B3BB69-23CF-44E3-9099-C40C66FF867C}">
                  <a14:compatExt spid="_x0000_s4171"/>
                </a:ext>
                <a:ext uri="{FF2B5EF4-FFF2-40B4-BE49-F238E27FC236}">
                  <a16:creationId xmlns:a16="http://schemas.microsoft.com/office/drawing/2014/main" id="{0E7DA6C0-1108-EB68-298C-7A6DAB21BF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xdr:row>
          <xdr:rowOff>0</xdr:rowOff>
        </xdr:from>
        <xdr:to>
          <xdr:col>13</xdr:col>
          <xdr:colOff>114300</xdr:colOff>
          <xdr:row>6</xdr:row>
          <xdr:rowOff>28575</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22D11E1C-CD35-7004-4F92-B4763F084A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37</xdr:row>
          <xdr:rowOff>9525</xdr:rowOff>
        </xdr:from>
        <xdr:to>
          <xdr:col>4</xdr:col>
          <xdr:colOff>47625</xdr:colOff>
          <xdr:row>38</xdr:row>
          <xdr:rowOff>28575</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87A41871-3E07-7A1E-58F8-E31E19DB1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9525</xdr:rowOff>
        </xdr:from>
        <xdr:to>
          <xdr:col>11</xdr:col>
          <xdr:colOff>123825</xdr:colOff>
          <xdr:row>38</xdr:row>
          <xdr:rowOff>28575</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77D16B9D-E49C-D987-A6BA-6A1F4A9E27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C01D9ACD-BDCC-9101-9E92-7998D11E87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23C75571-745D-B608-801E-648AB27FD7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12484D85-CA3C-94F8-05A2-15C3E5CAFB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1F66B40E-4FB1-B8D1-867F-5475C8F25AB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5126" name="Picture 6">
          <a:extLst>
            <a:ext uri="{FF2B5EF4-FFF2-40B4-BE49-F238E27FC236}">
              <a16:creationId xmlns:a16="http://schemas.microsoft.com/office/drawing/2014/main" id="{20E163BF-D452-ACC1-D27C-61FF75D60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5127" name="Text Box 7">
          <a:extLst>
            <a:ext uri="{FF2B5EF4-FFF2-40B4-BE49-F238E27FC236}">
              <a16:creationId xmlns:a16="http://schemas.microsoft.com/office/drawing/2014/main" id="{9A6E6BA1-4AE8-645F-E8F8-29196A6E8FDF}"/>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5128" name="Text Box 8">
          <a:extLst>
            <a:ext uri="{FF2B5EF4-FFF2-40B4-BE49-F238E27FC236}">
              <a16:creationId xmlns:a16="http://schemas.microsoft.com/office/drawing/2014/main" id="{A03C6433-AFC5-85D4-D2E8-4AA4A3E52AEE}"/>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63211516-95EA-BA5D-2CD9-22AB7C4E6AA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B851424-6666-CABE-ABC6-481A05190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2BE4A223-5FC1-4D73-DE78-4E708FD88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B5437B93-D0A7-42F3-0EB2-94EB132EDB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72BDDFE3-E2E4-A7A6-2160-72825A48DF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147E66B7-FC24-CF72-4CE9-9392B333A7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5FA9FAAB-7A15-09D7-7585-0511CE43BF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5164" name="Drop Down 44" hidden="1">
              <a:extLst>
                <a:ext uri="{63B3BB69-23CF-44E3-9099-C40C66FF867C}">
                  <a14:compatExt spid="_x0000_s5164"/>
                </a:ext>
                <a:ext uri="{FF2B5EF4-FFF2-40B4-BE49-F238E27FC236}">
                  <a16:creationId xmlns:a16="http://schemas.microsoft.com/office/drawing/2014/main" id="{DF4AFC75-291D-A2B8-C621-78AE98AB4C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A587E926-2B83-00A7-5DE2-72CD082BC1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D5A73BBA-2F93-B9DE-FD82-FC1F2A7FB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E9957E28-4C5A-900B-CD38-7FA13A84B3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605F2963-B48D-B5C0-FD8F-7946797A8C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32F40F99-086D-F02A-6865-7E64B68328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7171" name="Drop Down 3" hidden="1">
              <a:extLst>
                <a:ext uri="{63B3BB69-23CF-44E3-9099-C40C66FF867C}">
                  <a14:compatExt spid="_x0000_s7171"/>
                </a:ext>
                <a:ext uri="{FF2B5EF4-FFF2-40B4-BE49-F238E27FC236}">
                  <a16:creationId xmlns:a16="http://schemas.microsoft.com/office/drawing/2014/main" id="{99C49CAD-FC24-BA95-D5CA-1B6E1F70CD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7172" name="Drop Down 4" hidden="1">
              <a:extLst>
                <a:ext uri="{63B3BB69-23CF-44E3-9099-C40C66FF867C}">
                  <a14:compatExt spid="_x0000_s7172"/>
                </a:ext>
                <a:ext uri="{FF2B5EF4-FFF2-40B4-BE49-F238E27FC236}">
                  <a16:creationId xmlns:a16="http://schemas.microsoft.com/office/drawing/2014/main" id="{9F598DB0-AF9E-3F19-D4FA-36414A29B2F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7173" name="Picture 5">
          <a:extLst>
            <a:ext uri="{FF2B5EF4-FFF2-40B4-BE49-F238E27FC236}">
              <a16:creationId xmlns:a16="http://schemas.microsoft.com/office/drawing/2014/main" id="{2FEC7DA9-1E02-459C-6469-197FAF4E29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7174" name="Text Box 6">
          <a:extLst>
            <a:ext uri="{FF2B5EF4-FFF2-40B4-BE49-F238E27FC236}">
              <a16:creationId xmlns:a16="http://schemas.microsoft.com/office/drawing/2014/main" id="{AB3D1BEF-9543-C672-BC79-AB8342F4CBFF}"/>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7175" name="Text Box 7">
          <a:extLst>
            <a:ext uri="{FF2B5EF4-FFF2-40B4-BE49-F238E27FC236}">
              <a16:creationId xmlns:a16="http://schemas.microsoft.com/office/drawing/2014/main" id="{4F3797D9-F0F6-CBBB-317E-AA865A5C4B40}"/>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4DB959CE-B4E8-42F9-6C50-1955C754E8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D674838B-DF72-65BD-AFA1-27E88E866D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E4821D74-5C12-23EA-C9B7-BBDFD49FAD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687A008E-6255-2084-81B7-92229B9E48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7BC77CB1-0E76-53C5-8722-637EC82EB81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1769C339-405E-E114-01EC-1704679893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8FDD0867-C7A3-D4A0-A9D6-374F212148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7184" name="Drop Down 16" hidden="1">
              <a:extLst>
                <a:ext uri="{63B3BB69-23CF-44E3-9099-C40C66FF867C}">
                  <a14:compatExt spid="_x0000_s7184"/>
                </a:ext>
                <a:ext uri="{FF2B5EF4-FFF2-40B4-BE49-F238E27FC236}">
                  <a16:creationId xmlns:a16="http://schemas.microsoft.com/office/drawing/2014/main" id="{5EDFE542-66DE-16D9-1F97-D4DFD420D09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7185" name="Drop Down 17" hidden="1">
              <a:extLst>
                <a:ext uri="{63B3BB69-23CF-44E3-9099-C40C66FF867C}">
                  <a14:compatExt spid="_x0000_s7185"/>
                </a:ext>
                <a:ext uri="{FF2B5EF4-FFF2-40B4-BE49-F238E27FC236}">
                  <a16:creationId xmlns:a16="http://schemas.microsoft.com/office/drawing/2014/main" id="{39C649E2-4927-CEEA-94DE-6FE19227146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7186" name="Drop Down 18" hidden="1">
              <a:extLst>
                <a:ext uri="{63B3BB69-23CF-44E3-9099-C40C66FF867C}">
                  <a14:compatExt spid="_x0000_s7186"/>
                </a:ext>
                <a:ext uri="{FF2B5EF4-FFF2-40B4-BE49-F238E27FC236}">
                  <a16:creationId xmlns:a16="http://schemas.microsoft.com/office/drawing/2014/main" id="{E30683D4-3C60-C3E0-F733-63D223D209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7187" name="Drop Down 19" hidden="1">
              <a:extLst>
                <a:ext uri="{63B3BB69-23CF-44E3-9099-C40C66FF867C}">
                  <a14:compatExt spid="_x0000_s7187"/>
                </a:ext>
                <a:ext uri="{FF2B5EF4-FFF2-40B4-BE49-F238E27FC236}">
                  <a16:creationId xmlns:a16="http://schemas.microsoft.com/office/drawing/2014/main" id="{9AA54FDE-0641-9C08-DF3A-B40F651009E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160D7EFF-46B7-1FB6-05ED-6B04077101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9094B5D2-B0BD-A573-ABFF-A424CEAF8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9219" name="Drop Down 3" hidden="1">
              <a:extLst>
                <a:ext uri="{63B3BB69-23CF-44E3-9099-C40C66FF867C}">
                  <a14:compatExt spid="_x0000_s9219"/>
                </a:ext>
                <a:ext uri="{FF2B5EF4-FFF2-40B4-BE49-F238E27FC236}">
                  <a16:creationId xmlns:a16="http://schemas.microsoft.com/office/drawing/2014/main" id="{2CBA4088-0BE7-0E7D-DE46-6F5B09E0A42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9220" name="Drop Down 4" hidden="1">
              <a:extLst>
                <a:ext uri="{63B3BB69-23CF-44E3-9099-C40C66FF867C}">
                  <a14:compatExt spid="_x0000_s9220"/>
                </a:ext>
                <a:ext uri="{FF2B5EF4-FFF2-40B4-BE49-F238E27FC236}">
                  <a16:creationId xmlns:a16="http://schemas.microsoft.com/office/drawing/2014/main" id="{322571E1-202D-8284-FA4B-214AFDDB95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9221" name="Picture 5">
          <a:extLst>
            <a:ext uri="{FF2B5EF4-FFF2-40B4-BE49-F238E27FC236}">
              <a16:creationId xmlns:a16="http://schemas.microsoft.com/office/drawing/2014/main" id="{4067B398-2BAD-D75B-F654-4D1DA0B54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9222" name="Text Box 6">
          <a:extLst>
            <a:ext uri="{FF2B5EF4-FFF2-40B4-BE49-F238E27FC236}">
              <a16:creationId xmlns:a16="http://schemas.microsoft.com/office/drawing/2014/main" id="{BEE081AB-0923-AB3E-348B-200BB5362CDD}"/>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9223" name="Text Box 7">
          <a:extLst>
            <a:ext uri="{FF2B5EF4-FFF2-40B4-BE49-F238E27FC236}">
              <a16:creationId xmlns:a16="http://schemas.microsoft.com/office/drawing/2014/main" id="{267E0358-E8F3-8953-3BA7-7770E22E9A92}"/>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992E4285-4DE5-44D1-FA00-55DB6317B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45D9999F-F87E-5878-8E79-60332A93AD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4BCA1951-F0BD-89C0-C59D-C4D0BE047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13895FED-F1AE-FE44-1A8C-F9FF57E680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221802D4-0046-6651-61EB-A509B18B30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480DC0BB-D571-81F0-3577-E2C7987D6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A109B06D-59A7-3ABA-716E-2A9CCD20A5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9232" name="Drop Down 16" hidden="1">
              <a:extLst>
                <a:ext uri="{63B3BB69-23CF-44E3-9099-C40C66FF867C}">
                  <a14:compatExt spid="_x0000_s9232"/>
                </a:ext>
                <a:ext uri="{FF2B5EF4-FFF2-40B4-BE49-F238E27FC236}">
                  <a16:creationId xmlns:a16="http://schemas.microsoft.com/office/drawing/2014/main" id="{57EAB887-330C-4281-FD9A-65FD739AC1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9233" name="Drop Down 17" hidden="1">
              <a:extLst>
                <a:ext uri="{63B3BB69-23CF-44E3-9099-C40C66FF867C}">
                  <a14:compatExt spid="_x0000_s9233"/>
                </a:ext>
                <a:ext uri="{FF2B5EF4-FFF2-40B4-BE49-F238E27FC236}">
                  <a16:creationId xmlns:a16="http://schemas.microsoft.com/office/drawing/2014/main" id="{18746CF2-28C1-2B24-4091-26522DD9A3D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9234" name="Drop Down 18" hidden="1">
              <a:extLst>
                <a:ext uri="{63B3BB69-23CF-44E3-9099-C40C66FF867C}">
                  <a14:compatExt spid="_x0000_s9234"/>
                </a:ext>
                <a:ext uri="{FF2B5EF4-FFF2-40B4-BE49-F238E27FC236}">
                  <a16:creationId xmlns:a16="http://schemas.microsoft.com/office/drawing/2014/main" id="{EDAB7A8A-4F2A-EE9D-FEE0-44715AF684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9235" name="Drop Down 19" hidden="1">
              <a:extLst>
                <a:ext uri="{63B3BB69-23CF-44E3-9099-C40C66FF867C}">
                  <a14:compatExt spid="_x0000_s9235"/>
                </a:ext>
                <a:ext uri="{FF2B5EF4-FFF2-40B4-BE49-F238E27FC236}">
                  <a16:creationId xmlns:a16="http://schemas.microsoft.com/office/drawing/2014/main" id="{FE5D75D3-98EE-836E-76D3-98ED9B7249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6149" name="Picture 5">
          <a:extLst>
            <a:ext uri="{FF2B5EF4-FFF2-40B4-BE49-F238E27FC236}">
              <a16:creationId xmlns:a16="http://schemas.microsoft.com/office/drawing/2014/main" id="{4F87CCD2-EAEF-6207-1DB8-FA870C4C3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6150" name="Text Box 6">
          <a:extLst>
            <a:ext uri="{FF2B5EF4-FFF2-40B4-BE49-F238E27FC236}">
              <a16:creationId xmlns:a16="http://schemas.microsoft.com/office/drawing/2014/main" id="{34FAB0AD-4FE7-54F1-2F32-9159089E386F}"/>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6151" name="Text Box 7">
          <a:extLst>
            <a:ext uri="{FF2B5EF4-FFF2-40B4-BE49-F238E27FC236}">
              <a16:creationId xmlns:a16="http://schemas.microsoft.com/office/drawing/2014/main" id="{C8D4EB6B-29D7-6A5E-FB8A-34BFF21C23B0}"/>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EFB5BC55-520F-776F-0108-BF71E24FB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5C913F1B-487A-9763-A718-B96CA8218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63119E94-78C8-1BF6-AC08-8C4567BCDB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9C1B324C-A3AB-B62E-41DB-761875C874D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9D84D54-43B8-158C-D302-8C53AB1B7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E81A5E41-A8CE-4BE2-E1D5-B6827CBC8D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E4B9D48F-BF30-65E3-CC52-287D342E8E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B767DA44-ABFC-1190-3ED4-1EA8CECA03C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BB5E57FA-8675-E8A5-8B9B-C1345E870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F1395037-94A4-2566-86B5-A6B654B84F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3F248C58-3E0F-078A-F13F-593C1E688E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186C26C4-0919-7819-6196-F835B4DF1A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8193" name="Picture 1">
          <a:extLst>
            <a:ext uri="{FF2B5EF4-FFF2-40B4-BE49-F238E27FC236}">
              <a16:creationId xmlns:a16="http://schemas.microsoft.com/office/drawing/2014/main" id="{DF1C4285-0779-4336-C6C9-103753A81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8194" name="Text Box 2">
          <a:extLst>
            <a:ext uri="{FF2B5EF4-FFF2-40B4-BE49-F238E27FC236}">
              <a16:creationId xmlns:a16="http://schemas.microsoft.com/office/drawing/2014/main" id="{F366CB0E-54A2-4E0D-2D1F-A6F516E668AA}"/>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8195" name="Text Box 3">
          <a:extLst>
            <a:ext uri="{FF2B5EF4-FFF2-40B4-BE49-F238E27FC236}">
              <a16:creationId xmlns:a16="http://schemas.microsoft.com/office/drawing/2014/main" id="{6360DE9D-6D99-BEC6-CDEE-8A67F1C83DE4}"/>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29071E58-A77C-C4B0-856B-172690682D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99EBED17-20E6-A423-458B-0C41D59093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EC796DF2-F062-05D6-B2C6-759E580BE0A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F0AD08DE-F3F4-84BF-C74D-13FFF91B8F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1AB529FD-C2E5-88BF-CF8C-CC817034AA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1BEFBEC6-4A72-45A7-1A87-DB8FB4DF8B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A5FF1A1F-61EE-D0B4-92AE-58B7869F8F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80A772BD-6384-552E-181A-CC692CA08A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76B0D6A9-10B4-3B9C-ABA3-090BD5FA64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4FB4217-9BB6-8F30-0A79-43EF83F5A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6DD40AB3-56BF-A71A-1133-4D2A78AD4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FB0476B-D501-1F7B-BD95-7AEBD73BC3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10241" name="Picture 1">
          <a:extLst>
            <a:ext uri="{FF2B5EF4-FFF2-40B4-BE49-F238E27FC236}">
              <a16:creationId xmlns:a16="http://schemas.microsoft.com/office/drawing/2014/main" id="{7281D240-C23B-FD3B-F29D-25EF2739CC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10242" name="Text Box 2">
          <a:extLst>
            <a:ext uri="{FF2B5EF4-FFF2-40B4-BE49-F238E27FC236}">
              <a16:creationId xmlns:a16="http://schemas.microsoft.com/office/drawing/2014/main" id="{653A5B2A-C53E-64D6-0C5E-9FFA22A5FF0C}"/>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10243" name="Text Box 3">
          <a:extLst>
            <a:ext uri="{FF2B5EF4-FFF2-40B4-BE49-F238E27FC236}">
              <a16:creationId xmlns:a16="http://schemas.microsoft.com/office/drawing/2014/main" id="{7E626FF7-DAE1-33B1-8C61-5B683A66F1AF}"/>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7312ECF0-5BD1-3076-F6D8-12A5DA28F8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3679F07B-0196-CF36-DFAC-EC8A919A29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EBFAA3FD-8265-52B3-1006-939F5C943D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EF124A5C-910B-2C73-542E-C87DECCFE3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F106B694-B595-AFE2-D42A-32EACD3799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CB3CA34F-30CD-D91C-C7CD-283E1E3977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59B2C1D3-DBA8-A510-A60D-65C0456989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E58C536E-3C55-1AFF-1588-F3D34228C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63C606AE-92E8-F2AD-E461-2F347EB69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32F29913-7EC8-B888-14BC-823F5EB351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A9A1C615-6F75-A28C-5BCA-D123AE050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17FB9C00-C454-88D6-9290-D8DF8ECFA3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zoomScaleNormal="100" workbookViewId="0"/>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19.5" customHeight="1" x14ac:dyDescent="0.2">
      <c r="AC1" s="11" t="s">
        <v>8</v>
      </c>
      <c r="AD1" s="170" t="s">
        <v>252</v>
      </c>
      <c r="AE1" s="171"/>
      <c r="AF1" s="172"/>
    </row>
    <row r="2" spans="1:33" ht="19.5" customHeight="1" x14ac:dyDescent="0.4">
      <c r="F2" s="178" t="s">
        <v>106</v>
      </c>
      <c r="G2" s="179"/>
      <c r="H2" s="179"/>
      <c r="I2" s="179"/>
      <c r="J2" s="179"/>
      <c r="K2" s="179"/>
      <c r="L2" s="179"/>
      <c r="M2" s="179"/>
      <c r="N2" s="179"/>
      <c r="O2" s="179"/>
      <c r="P2" s="179"/>
      <c r="Q2" s="179"/>
      <c r="R2" s="179"/>
      <c r="S2" s="179"/>
      <c r="T2" s="179"/>
      <c r="U2" s="179"/>
      <c r="V2" s="179"/>
      <c r="W2" s="179"/>
      <c r="Z2" s="12"/>
      <c r="AA2" s="12"/>
      <c r="AB2" s="12"/>
      <c r="AC2" s="11" t="s">
        <v>9</v>
      </c>
      <c r="AD2" s="174"/>
      <c r="AE2" s="175"/>
      <c r="AF2" s="176"/>
    </row>
    <row r="3" spans="1:33" ht="20.25" customHeight="1" x14ac:dyDescent="0.45">
      <c r="B3" s="13"/>
      <c r="F3" s="180" t="s">
        <v>123</v>
      </c>
      <c r="G3" s="181"/>
      <c r="H3" s="181"/>
      <c r="I3" s="181"/>
      <c r="J3" s="181"/>
      <c r="K3" s="181"/>
      <c r="L3" s="181"/>
      <c r="M3" s="181"/>
      <c r="N3" s="181"/>
      <c r="O3" s="181"/>
      <c r="P3" s="181"/>
      <c r="Q3" s="181"/>
      <c r="R3" s="181"/>
      <c r="S3" s="181"/>
      <c r="T3" s="181"/>
      <c r="U3" s="181"/>
      <c r="V3" s="181"/>
      <c r="W3" s="181"/>
      <c r="AE3" s="15" t="s">
        <v>6</v>
      </c>
      <c r="AF3" s="16">
        <v>0</v>
      </c>
    </row>
    <row r="4" spans="1:33" ht="18.75" customHeight="1" x14ac:dyDescent="0.45">
      <c r="B4" s="13"/>
      <c r="T4" s="14"/>
      <c r="AA4" s="57" t="s">
        <v>7</v>
      </c>
      <c r="AB4" s="182" t="s">
        <v>370</v>
      </c>
      <c r="AC4" s="183"/>
      <c r="AD4" s="183"/>
      <c r="AE4" s="183"/>
      <c r="AF4" s="184"/>
    </row>
    <row r="5" spans="1:33" ht="18.75" customHeight="1" x14ac:dyDescent="0.2">
      <c r="A5" s="17" t="s">
        <v>18</v>
      </c>
      <c r="B5" s="12"/>
      <c r="C5" s="12"/>
      <c r="D5" s="12"/>
      <c r="E5" s="12"/>
      <c r="F5" s="12"/>
      <c r="G5" s="12"/>
      <c r="H5" s="12"/>
      <c r="Y5" s="55"/>
      <c r="Z5" s="55" t="s">
        <v>122</v>
      </c>
    </row>
    <row r="6" spans="1:33" ht="12.75" customHeight="1" x14ac:dyDescent="0.2">
      <c r="A6" s="18" t="s">
        <v>126</v>
      </c>
      <c r="B6" s="19"/>
      <c r="C6" s="20"/>
      <c r="D6" s="21"/>
      <c r="E6" s="20"/>
      <c r="F6" s="21"/>
      <c r="G6" s="173" t="s">
        <v>253</v>
      </c>
      <c r="H6" s="173"/>
      <c r="I6" s="173"/>
      <c r="J6" s="173"/>
      <c r="K6" s="173"/>
      <c r="L6" s="173"/>
      <c r="M6" s="173"/>
      <c r="N6" s="173"/>
      <c r="O6" s="173"/>
      <c r="P6" s="21"/>
      <c r="Q6" s="21"/>
      <c r="R6" s="21"/>
      <c r="S6" s="21"/>
      <c r="T6" s="22" t="s">
        <v>69</v>
      </c>
      <c r="U6" s="173" t="s">
        <v>254</v>
      </c>
      <c r="V6" s="173"/>
      <c r="W6" s="173"/>
      <c r="X6" s="173"/>
      <c r="Y6" s="173"/>
      <c r="Z6" s="173"/>
      <c r="AA6" s="173"/>
      <c r="AB6" s="173"/>
      <c r="AC6" s="173"/>
      <c r="AD6" s="173"/>
      <c r="AE6" s="173"/>
      <c r="AF6" s="177"/>
    </row>
    <row r="7" spans="1:33" ht="12.75" customHeight="1" x14ac:dyDescent="0.2">
      <c r="A7" s="23" t="s">
        <v>125</v>
      </c>
      <c r="B7" s="24"/>
      <c r="C7" s="25"/>
      <c r="D7" s="26"/>
      <c r="E7" s="25"/>
      <c r="G7" s="54"/>
      <c r="H7" s="54"/>
      <c r="I7" s="50"/>
      <c r="J7" s="50"/>
      <c r="K7" s="50"/>
      <c r="L7" s="50"/>
      <c r="M7" s="54"/>
      <c r="N7" s="54"/>
      <c r="O7" s="54"/>
      <c r="P7" s="25"/>
      <c r="Q7" s="25"/>
      <c r="R7" s="25"/>
      <c r="S7" s="25"/>
      <c r="U7" s="11" t="s">
        <v>124</v>
      </c>
      <c r="V7" s="51" t="s">
        <v>255</v>
      </c>
      <c r="W7" s="51"/>
      <c r="X7" s="51"/>
      <c r="Y7" s="51"/>
      <c r="AF7" s="52"/>
    </row>
    <row r="8" spans="1:33" ht="12.75" customHeight="1" x14ac:dyDescent="0.2">
      <c r="A8" s="23" t="s">
        <v>0</v>
      </c>
      <c r="B8" s="26"/>
      <c r="C8" s="26"/>
      <c r="D8" s="26"/>
      <c r="F8" s="185" t="s">
        <v>256</v>
      </c>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86"/>
      <c r="AG8" s="25"/>
    </row>
    <row r="9" spans="1:33" ht="12.75" customHeight="1" x14ac:dyDescent="0.2">
      <c r="A9" s="23" t="s">
        <v>133</v>
      </c>
      <c r="B9" s="26"/>
      <c r="C9" s="26"/>
      <c r="D9" s="26"/>
      <c r="E9" s="25"/>
      <c r="F9" s="29"/>
      <c r="G9" s="30"/>
      <c r="J9" s="63"/>
      <c r="K9" s="62"/>
      <c r="L9" s="188"/>
      <c r="M9" s="188"/>
      <c r="N9" s="188"/>
      <c r="O9" s="188"/>
      <c r="P9" s="188"/>
      <c r="Q9" s="188"/>
      <c r="R9" s="188"/>
      <c r="S9" s="188"/>
      <c r="T9" s="188"/>
      <c r="U9" s="188"/>
      <c r="V9" s="188"/>
      <c r="W9" s="188"/>
      <c r="X9" s="188"/>
      <c r="Y9" s="188"/>
      <c r="Z9" s="188"/>
      <c r="AA9" s="188"/>
      <c r="AB9" s="188"/>
      <c r="AC9" s="188"/>
      <c r="AD9" s="188"/>
      <c r="AE9" s="188"/>
      <c r="AF9" s="189"/>
      <c r="AG9" s="25"/>
    </row>
    <row r="10" spans="1:33" ht="12.75" customHeight="1" x14ac:dyDescent="0.2">
      <c r="A10" s="23" t="s">
        <v>127</v>
      </c>
      <c r="B10" s="26"/>
      <c r="C10" s="26"/>
      <c r="D10" s="26"/>
      <c r="E10" s="25"/>
      <c r="F10" s="27"/>
      <c r="G10" s="25"/>
      <c r="I10" s="53"/>
      <c r="J10" s="53"/>
      <c r="K10" s="53"/>
      <c r="M10" s="187"/>
      <c r="N10" s="188"/>
      <c r="O10" s="188"/>
      <c r="P10" s="188"/>
      <c r="Q10" s="188"/>
      <c r="R10" s="188"/>
      <c r="S10" s="188"/>
      <c r="T10" s="188"/>
      <c r="U10" s="188"/>
      <c r="V10" s="188"/>
      <c r="W10" s="188"/>
      <c r="X10" s="188"/>
      <c r="Y10" s="188"/>
      <c r="Z10" s="188"/>
      <c r="AA10" s="188"/>
      <c r="AB10" s="188"/>
      <c r="AC10" s="188"/>
      <c r="AD10" s="188"/>
      <c r="AE10" s="188"/>
      <c r="AF10" s="189"/>
      <c r="AG10" s="25"/>
    </row>
    <row r="11" spans="1:33" ht="15" customHeight="1" x14ac:dyDescent="0.2">
      <c r="A11" s="31" t="s">
        <v>134</v>
      </c>
      <c r="B11" s="26"/>
      <c r="C11" s="32"/>
      <c r="D11" s="24"/>
      <c r="E11" s="34"/>
      <c r="F11" s="192" t="s">
        <v>257</v>
      </c>
      <c r="G11" s="193"/>
      <c r="H11" s="193"/>
      <c r="I11" s="193"/>
      <c r="J11" s="193"/>
      <c r="K11" s="193"/>
      <c r="L11" s="193"/>
      <c r="M11" s="193"/>
      <c r="N11" s="193"/>
      <c r="O11" s="193"/>
      <c r="P11" s="193"/>
      <c r="Q11" s="193"/>
      <c r="R11" s="193"/>
      <c r="S11" s="193"/>
      <c r="T11" s="193"/>
      <c r="U11" s="54"/>
      <c r="V11" s="54"/>
      <c r="W11" s="54"/>
      <c r="X11" s="54"/>
      <c r="Y11" s="26"/>
      <c r="Z11" s="26"/>
      <c r="AA11" s="11"/>
      <c r="AB11" s="26"/>
      <c r="AC11" s="26"/>
      <c r="AD11" s="26"/>
      <c r="AE11" s="25"/>
      <c r="AF11" s="28"/>
      <c r="AG11" s="25"/>
    </row>
    <row r="12" spans="1:33" ht="15" customHeight="1" x14ac:dyDescent="0.2">
      <c r="A12" s="23" t="s">
        <v>128</v>
      </c>
      <c r="B12" s="26"/>
      <c r="C12" s="26"/>
      <c r="D12" s="26"/>
      <c r="E12" s="25"/>
      <c r="F12" s="27"/>
      <c r="G12" s="25"/>
      <c r="I12" s="53"/>
      <c r="J12" s="53"/>
      <c r="K12" s="53"/>
      <c r="L12" s="53"/>
      <c r="M12" s="53"/>
      <c r="N12" s="53"/>
      <c r="O12" s="53"/>
      <c r="P12" s="32" t="s">
        <v>5</v>
      </c>
      <c r="Q12" s="161"/>
      <c r="R12" s="161"/>
      <c r="S12" s="161"/>
      <c r="T12" s="161"/>
      <c r="U12" s="161"/>
      <c r="V12" s="161"/>
      <c r="W12" s="161"/>
      <c r="X12" s="161"/>
      <c r="Y12" s="26"/>
      <c r="Z12" s="26"/>
      <c r="AA12" s="11"/>
      <c r="AB12" s="26"/>
      <c r="AC12" s="26"/>
      <c r="AD12" s="26"/>
      <c r="AE12" s="25"/>
      <c r="AF12" s="28"/>
      <c r="AG12" s="25"/>
    </row>
    <row r="13" spans="1:33" ht="21" customHeight="1" x14ac:dyDescent="0.2">
      <c r="A13" s="31" t="s">
        <v>1</v>
      </c>
      <c r="B13" s="26"/>
      <c r="C13" s="26"/>
      <c r="D13" s="25"/>
      <c r="E13" s="26"/>
      <c r="F13" s="26"/>
      <c r="G13" s="26"/>
      <c r="H13" s="26"/>
      <c r="I13" s="25"/>
      <c r="J13" s="25"/>
      <c r="K13" s="25"/>
      <c r="L13" s="25"/>
      <c r="M13" s="25"/>
      <c r="N13" s="25"/>
      <c r="O13" s="25"/>
      <c r="P13" s="32" t="s">
        <v>5</v>
      </c>
      <c r="Q13" s="161"/>
      <c r="R13" s="161"/>
      <c r="S13" s="161"/>
      <c r="T13" s="161"/>
      <c r="U13" s="161"/>
      <c r="V13" s="161"/>
      <c r="W13" s="161"/>
      <c r="X13" s="161"/>
      <c r="Y13" s="26"/>
      <c r="Z13" s="26"/>
      <c r="AA13" s="26"/>
      <c r="AB13" s="26"/>
      <c r="AC13" s="26"/>
      <c r="AD13" s="26"/>
      <c r="AE13" s="26"/>
      <c r="AF13" s="33"/>
    </row>
    <row r="14" spans="1:33" ht="14.25" customHeight="1" x14ac:dyDescent="0.2">
      <c r="A14" s="31" t="s">
        <v>131</v>
      </c>
      <c r="B14" s="26"/>
      <c r="C14" s="32"/>
      <c r="D14" s="24"/>
      <c r="E14" s="34"/>
      <c r="F14" s="68"/>
      <c r="G14" s="53"/>
      <c r="H14" s="53"/>
      <c r="I14" s="53"/>
      <c r="J14" s="161" t="s">
        <v>259</v>
      </c>
      <c r="K14" s="162"/>
      <c r="L14" s="162"/>
      <c r="M14" s="162"/>
      <c r="N14" s="162"/>
      <c r="O14" s="162"/>
      <c r="P14" s="162"/>
      <c r="Q14" s="162"/>
      <c r="R14" s="26"/>
      <c r="S14" s="26"/>
      <c r="U14" s="53"/>
      <c r="V14" s="11" t="s">
        <v>132</v>
      </c>
      <c r="W14" s="161" t="s">
        <v>258</v>
      </c>
      <c r="X14" s="162"/>
      <c r="Y14" s="162"/>
      <c r="Z14" s="162"/>
      <c r="AA14" s="162"/>
      <c r="AB14" s="162"/>
      <c r="AC14" s="162"/>
      <c r="AD14" s="162"/>
      <c r="AE14" s="56"/>
      <c r="AF14" s="69"/>
    </row>
    <row r="15" spans="1:33" ht="12.75" customHeight="1" x14ac:dyDescent="0.2">
      <c r="A15" s="190" t="s">
        <v>135</v>
      </c>
      <c r="B15" s="191"/>
      <c r="C15" s="191"/>
      <c r="D15" s="191"/>
      <c r="E15" s="191"/>
      <c r="F15" s="191"/>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
      <c r="A16" s="35"/>
      <c r="B16" s="194"/>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6"/>
    </row>
    <row r="17" spans="1:35" ht="15" customHeight="1" x14ac:dyDescent="0.2">
      <c r="A17" s="17" t="s">
        <v>25</v>
      </c>
      <c r="R17" s="34"/>
    </row>
    <row r="18" spans="1:35" ht="18" customHeight="1" x14ac:dyDescent="0.2">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
      <c r="A20" s="36"/>
      <c r="B20" s="25"/>
      <c r="C20" s="25"/>
      <c r="D20" s="25"/>
      <c r="E20" s="25"/>
      <c r="F20" s="25"/>
      <c r="G20" s="25"/>
      <c r="H20" s="25"/>
      <c r="I20" s="32" t="s">
        <v>221</v>
      </c>
      <c r="J20" s="25"/>
      <c r="K20" s="32" t="s">
        <v>5</v>
      </c>
      <c r="L20" s="161"/>
      <c r="M20" s="161"/>
      <c r="N20" s="161"/>
      <c r="O20" s="161"/>
      <c r="P20" s="161"/>
      <c r="Q20" s="161"/>
      <c r="R20" s="60"/>
      <c r="S20" s="60"/>
      <c r="Y20" s="32" t="s">
        <v>1</v>
      </c>
      <c r="Z20" s="25"/>
      <c r="AA20" s="25"/>
      <c r="AB20" s="25"/>
      <c r="AC20" s="25"/>
      <c r="AE20" s="25"/>
      <c r="AF20" s="28"/>
    </row>
    <row r="21" spans="1:35" ht="15.95" customHeight="1" x14ac:dyDescent="0.2">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
      <c r="A23" s="17" t="s">
        <v>234</v>
      </c>
      <c r="D23" s="21"/>
      <c r="R23" s="34"/>
      <c r="AF23" s="114"/>
    </row>
    <row r="24" spans="1:35" ht="23.25" customHeight="1" x14ac:dyDescent="0.2">
      <c r="A24" s="119"/>
      <c r="B24" s="114"/>
      <c r="C24" s="114"/>
      <c r="D24" s="118" t="s">
        <v>251</v>
      </c>
      <c r="E24" s="114"/>
      <c r="F24" s="114"/>
      <c r="G24" s="114"/>
      <c r="H24" s="114"/>
      <c r="I24" s="114"/>
      <c r="J24" s="114"/>
      <c r="K24" s="114"/>
      <c r="L24" s="201" t="s">
        <v>249</v>
      </c>
      <c r="M24" s="201"/>
      <c r="N24" s="201"/>
      <c r="O24" s="20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5" customHeight="1" x14ac:dyDescent="0.2">
      <c r="A26" s="39"/>
      <c r="B26" s="21"/>
      <c r="C26" s="21"/>
      <c r="D26" s="21"/>
      <c r="E26" s="21"/>
      <c r="F26" s="21"/>
      <c r="G26" s="40" t="s">
        <v>229</v>
      </c>
      <c r="H26" s="158">
        <v>0</v>
      </c>
      <c r="I26" s="159"/>
      <c r="J26" s="159"/>
      <c r="K26" s="159"/>
      <c r="L26" s="200"/>
      <c r="M26" s="22"/>
      <c r="N26" s="22"/>
      <c r="P26" s="40"/>
      <c r="Q26" s="40" t="s">
        <v>225</v>
      </c>
      <c r="R26" s="152">
        <v>0</v>
      </c>
      <c r="S26" s="153"/>
      <c r="T26" s="153"/>
      <c r="U26" s="153"/>
      <c r="V26" s="154"/>
      <c r="X26" s="45"/>
      <c r="Y26" s="44"/>
      <c r="Z26" s="32"/>
      <c r="AA26" s="40" t="s">
        <v>232</v>
      </c>
      <c r="AB26" s="158">
        <v>0</v>
      </c>
      <c r="AC26" s="159"/>
      <c r="AD26" s="159"/>
      <c r="AE26" s="159"/>
      <c r="AF26" s="160"/>
    </row>
    <row r="27" spans="1:35" ht="12.95" customHeight="1" x14ac:dyDescent="0.2">
      <c r="A27" s="36"/>
      <c r="B27" s="25"/>
      <c r="C27" s="25"/>
      <c r="D27" s="25"/>
      <c r="E27" s="25"/>
      <c r="F27" s="25"/>
      <c r="G27" s="32" t="s">
        <v>222</v>
      </c>
      <c r="H27" s="155">
        <v>0</v>
      </c>
      <c r="I27" s="164"/>
      <c r="J27" s="164"/>
      <c r="K27" s="164"/>
      <c r="L27" s="169"/>
      <c r="M27" s="11"/>
      <c r="N27" s="11"/>
      <c r="P27" s="32"/>
      <c r="Q27" s="32" t="s">
        <v>231</v>
      </c>
      <c r="R27" s="155">
        <v>0</v>
      </c>
      <c r="S27" s="164"/>
      <c r="T27" s="164"/>
      <c r="U27" s="164"/>
      <c r="V27" s="169"/>
      <c r="X27" s="45"/>
      <c r="Y27" s="45"/>
      <c r="Z27" s="32"/>
      <c r="AA27" s="32" t="s">
        <v>233</v>
      </c>
      <c r="AB27" s="155">
        <v>0</v>
      </c>
      <c r="AC27" s="164"/>
      <c r="AD27" s="164"/>
      <c r="AE27" s="164"/>
      <c r="AF27" s="165"/>
    </row>
    <row r="28" spans="1:35" ht="12.95" customHeight="1" x14ac:dyDescent="0.2">
      <c r="A28" s="36"/>
      <c r="B28" s="25"/>
      <c r="C28" s="25"/>
      <c r="D28" s="25"/>
      <c r="E28" s="25"/>
      <c r="F28" s="25"/>
      <c r="G28" s="32" t="s">
        <v>223</v>
      </c>
      <c r="H28" s="155">
        <v>0</v>
      </c>
      <c r="I28" s="156"/>
      <c r="J28" s="156"/>
      <c r="K28" s="156"/>
      <c r="L28" s="157"/>
      <c r="M28" s="45"/>
      <c r="N28" s="45"/>
      <c r="P28" s="32"/>
      <c r="Q28" s="32" t="s">
        <v>226</v>
      </c>
      <c r="R28" s="155">
        <v>0</v>
      </c>
      <c r="S28" s="156"/>
      <c r="T28" s="156"/>
      <c r="U28" s="156"/>
      <c r="V28" s="157"/>
      <c r="X28" s="25"/>
      <c r="Y28" s="25"/>
      <c r="Z28" s="32"/>
      <c r="AA28" s="32" t="s">
        <v>47</v>
      </c>
      <c r="AB28" s="155">
        <v>0</v>
      </c>
      <c r="AC28" s="156"/>
      <c r="AD28" s="156"/>
      <c r="AE28" s="156"/>
      <c r="AF28" s="163"/>
    </row>
    <row r="29" spans="1:35" ht="12.95" customHeight="1" x14ac:dyDescent="0.2">
      <c r="A29" s="36"/>
      <c r="B29" s="25"/>
      <c r="C29" s="25"/>
      <c r="D29" s="25"/>
      <c r="E29" s="25"/>
      <c r="F29" s="25"/>
      <c r="G29" s="113" t="s">
        <v>224</v>
      </c>
      <c r="H29" s="155">
        <v>0</v>
      </c>
      <c r="I29" s="156"/>
      <c r="J29" s="156"/>
      <c r="K29" s="156"/>
      <c r="L29" s="157"/>
      <c r="M29" s="45"/>
      <c r="N29" s="45"/>
      <c r="O29" s="45"/>
      <c r="P29" s="32"/>
      <c r="Q29" s="32" t="s">
        <v>227</v>
      </c>
      <c r="R29" s="155">
        <v>0</v>
      </c>
      <c r="S29" s="156"/>
      <c r="T29" s="156"/>
      <c r="U29" s="156"/>
      <c r="V29" s="157"/>
      <c r="X29" s="25"/>
      <c r="Y29" s="25"/>
      <c r="Z29" s="25"/>
      <c r="AA29" s="25"/>
      <c r="AB29" s="25"/>
      <c r="AC29" s="46" t="s">
        <v>48</v>
      </c>
      <c r="AD29" s="25"/>
      <c r="AE29" s="25"/>
      <c r="AF29" s="28"/>
    </row>
    <row r="30" spans="1:35" ht="12.95" customHeight="1" x14ac:dyDescent="0.2">
      <c r="A30" s="35"/>
      <c r="B30" s="38"/>
      <c r="C30" s="38"/>
      <c r="D30" s="38"/>
      <c r="E30" s="38"/>
      <c r="F30" s="38"/>
      <c r="G30" s="48" t="s">
        <v>228</v>
      </c>
      <c r="H30" s="166">
        <v>0</v>
      </c>
      <c r="I30" s="167"/>
      <c r="J30" s="167"/>
      <c r="K30" s="167"/>
      <c r="L30" s="168"/>
      <c r="M30" s="47"/>
      <c r="N30" s="47"/>
      <c r="O30" s="47"/>
      <c r="P30" s="48"/>
      <c r="Q30" s="115" t="s">
        <v>230</v>
      </c>
      <c r="R30" s="166">
        <v>0</v>
      </c>
      <c r="S30" s="167"/>
      <c r="T30" s="167"/>
      <c r="U30" s="167"/>
      <c r="V30" s="168"/>
      <c r="W30" s="38"/>
      <c r="X30" s="38"/>
      <c r="Y30" s="38"/>
      <c r="Z30" s="197">
        <f>SUM(H26:L30,R26:V30,AB26:AF28)</f>
        <v>0</v>
      </c>
      <c r="AA30" s="198"/>
      <c r="AB30" s="198"/>
      <c r="AC30" s="198"/>
      <c r="AD30" s="198"/>
      <c r="AE30" s="198"/>
      <c r="AF30" s="199"/>
    </row>
    <row r="31" spans="1:35" ht="120" customHeight="1" x14ac:dyDescent="0.2">
      <c r="A31" s="49"/>
    </row>
    <row r="32" spans="1:35" s="25" customFormat="1" ht="9.9499999999999993" customHeight="1" x14ac:dyDescent="0.2">
      <c r="D32" s="32"/>
      <c r="F32" s="11"/>
      <c r="N32" s="32"/>
      <c r="R32" s="11"/>
      <c r="S32" s="11"/>
      <c r="Y32" s="32"/>
    </row>
    <row r="33" ht="15" customHeight="1" x14ac:dyDescent="0.2"/>
  </sheetData>
  <mergeCells count="33">
    <mergeCell ref="L20:Q20"/>
    <mergeCell ref="L9:AF9"/>
    <mergeCell ref="H30:L30"/>
    <mergeCell ref="J14:Q14"/>
    <mergeCell ref="B16:AF16"/>
    <mergeCell ref="Z30:AF30"/>
    <mergeCell ref="H26:L26"/>
    <mergeCell ref="H28:L28"/>
    <mergeCell ref="H29:L29"/>
    <mergeCell ref="L24:O24"/>
    <mergeCell ref="AB4:AF4"/>
    <mergeCell ref="F8:AF8"/>
    <mergeCell ref="M10:AF10"/>
    <mergeCell ref="A15:F15"/>
    <mergeCell ref="Q13:X13"/>
    <mergeCell ref="F11:T11"/>
    <mergeCell ref="Q12:X12"/>
    <mergeCell ref="R29:V29"/>
    <mergeCell ref="R30:V30"/>
    <mergeCell ref="H27:L27"/>
    <mergeCell ref="R27:V27"/>
    <mergeCell ref="AD1:AF1"/>
    <mergeCell ref="G6:O6"/>
    <mergeCell ref="AD2:AF2"/>
    <mergeCell ref="U6:AF6"/>
    <mergeCell ref="F2:W2"/>
    <mergeCell ref="F3:W3"/>
    <mergeCell ref="R26:V26"/>
    <mergeCell ref="R28:V28"/>
    <mergeCell ref="AB26:AF26"/>
    <mergeCell ref="W14:AD14"/>
    <mergeCell ref="AB28:AF28"/>
    <mergeCell ref="AB27:AF27"/>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133350</xdr:colOff>
                    <xdr:row>12</xdr:row>
                    <xdr:rowOff>57150</xdr:rowOff>
                  </from>
                  <to>
                    <xdr:col>13</xdr:col>
                    <xdr:colOff>152400</xdr:colOff>
                    <xdr:row>12</xdr:row>
                    <xdr:rowOff>257175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19050</xdr:colOff>
                    <xdr:row>4</xdr:row>
                    <xdr:rowOff>19050</xdr:rowOff>
                  </from>
                  <to>
                    <xdr:col>32</xdr:col>
                    <xdr:colOff>0</xdr:colOff>
                    <xdr:row>4</xdr:row>
                    <xdr:rowOff>219075</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9525</xdr:rowOff>
                  </from>
                  <to>
                    <xdr:col>9</xdr:col>
                    <xdr:colOff>133350</xdr:colOff>
                    <xdr:row>17</xdr:row>
                    <xdr:rowOff>209550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19050</xdr:colOff>
                    <xdr:row>17</xdr:row>
                    <xdr:rowOff>9525</xdr:rowOff>
                  </from>
                  <to>
                    <xdr:col>22</xdr:col>
                    <xdr:colOff>76200</xdr:colOff>
                    <xdr:row>17</xdr:row>
                    <xdr:rowOff>209550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66675</xdr:colOff>
                    <xdr:row>20</xdr:row>
                    <xdr:rowOff>19050</xdr:rowOff>
                  </from>
                  <to>
                    <xdr:col>10</xdr:col>
                    <xdr:colOff>95250</xdr:colOff>
                    <xdr:row>21</xdr:row>
                    <xdr:rowOff>19050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95250</xdr:colOff>
                    <xdr:row>20</xdr:row>
                    <xdr:rowOff>19050</xdr:rowOff>
                  </from>
                  <to>
                    <xdr:col>15</xdr:col>
                    <xdr:colOff>123825</xdr:colOff>
                    <xdr:row>21</xdr:row>
                    <xdr:rowOff>19050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123825</xdr:colOff>
                    <xdr:row>20</xdr:row>
                    <xdr:rowOff>19050</xdr:rowOff>
                  </from>
                  <to>
                    <xdr:col>20</xdr:col>
                    <xdr:colOff>152400</xdr:colOff>
                    <xdr:row>21</xdr:row>
                    <xdr:rowOff>19050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19050</xdr:rowOff>
                  </from>
                  <to>
                    <xdr:col>5</xdr:col>
                    <xdr:colOff>66675</xdr:colOff>
                    <xdr:row>21</xdr:row>
                    <xdr:rowOff>19050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19050</xdr:rowOff>
                  </from>
                  <to>
                    <xdr:col>11</xdr:col>
                    <xdr:colOff>76200</xdr:colOff>
                    <xdr:row>18</xdr:row>
                    <xdr:rowOff>219075</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19050</xdr:colOff>
                    <xdr:row>18</xdr:row>
                    <xdr:rowOff>9525</xdr:rowOff>
                  </from>
                  <to>
                    <xdr:col>22</xdr:col>
                    <xdr:colOff>76200</xdr:colOff>
                    <xdr:row>18</xdr:row>
                    <xdr:rowOff>209550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133350</xdr:colOff>
                    <xdr:row>11</xdr:row>
                    <xdr:rowOff>28575</xdr:rowOff>
                  </from>
                  <to>
                    <xdr:col>13</xdr:col>
                    <xdr:colOff>161925</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9525</xdr:colOff>
                    <xdr:row>17</xdr:row>
                    <xdr:rowOff>9525</xdr:rowOff>
                  </from>
                  <to>
                    <xdr:col>32</xdr:col>
                    <xdr:colOff>0</xdr:colOff>
                    <xdr:row>17</xdr:row>
                    <xdr:rowOff>209550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9525</xdr:colOff>
                    <xdr:row>21</xdr:row>
                    <xdr:rowOff>57150</xdr:rowOff>
                  </from>
                  <to>
                    <xdr:col>9</xdr:col>
                    <xdr:colOff>0</xdr:colOff>
                    <xdr:row>21</xdr:row>
                    <xdr:rowOff>257175</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57150</xdr:rowOff>
                  </from>
                  <to>
                    <xdr:col>16</xdr:col>
                    <xdr:colOff>28575</xdr:colOff>
                    <xdr:row>21</xdr:row>
                    <xdr:rowOff>257175</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66675</xdr:colOff>
                    <xdr:row>21</xdr:row>
                    <xdr:rowOff>57150</xdr:rowOff>
                  </from>
                  <to>
                    <xdr:col>23</xdr:col>
                    <xdr:colOff>57150</xdr:colOff>
                    <xdr:row>21</xdr:row>
                    <xdr:rowOff>257175</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9525</xdr:colOff>
                    <xdr:row>18</xdr:row>
                    <xdr:rowOff>0</xdr:rowOff>
                  </from>
                  <to>
                    <xdr:col>32</xdr:col>
                    <xdr:colOff>0</xdr:colOff>
                    <xdr:row>18</xdr:row>
                    <xdr:rowOff>200025</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9525</xdr:colOff>
                    <xdr:row>18</xdr:row>
                    <xdr:rowOff>219075</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171450</xdr:colOff>
                    <xdr:row>23</xdr:row>
                    <xdr:rowOff>38100</xdr:rowOff>
                  </from>
                  <to>
                    <xdr:col>10</xdr:col>
                    <xdr:colOff>85725</xdr:colOff>
                    <xdr:row>23</xdr:row>
                    <xdr:rowOff>238125</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171450</xdr:colOff>
                    <xdr:row>23</xdr:row>
                    <xdr:rowOff>38100</xdr:rowOff>
                  </from>
                  <to>
                    <xdr:col>32</xdr:col>
                    <xdr:colOff>0</xdr:colOff>
                    <xdr:row>23</xdr:row>
                    <xdr:rowOff>238125</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9525</xdr:colOff>
                    <xdr:row>23</xdr:row>
                    <xdr:rowOff>38100</xdr:rowOff>
                  </from>
                  <to>
                    <xdr:col>20</xdr:col>
                    <xdr:colOff>152400</xdr:colOff>
                    <xdr:row>23</xdr:row>
                    <xdr:rowOff>238125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58</v>
      </c>
    </row>
    <row r="6" spans="1:2" x14ac:dyDescent="0.2">
      <c r="B6" s="9"/>
    </row>
    <row r="10" spans="1:2" x14ac:dyDescent="0.2">
      <c r="B10" s="9"/>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58</v>
      </c>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65</v>
      </c>
    </row>
    <row r="2" spans="1:1" x14ac:dyDescent="0.2">
      <c r="A2" s="4"/>
    </row>
    <row r="3" spans="1:1" x14ac:dyDescent="0.2">
      <c r="A3" s="4" t="s">
        <v>66</v>
      </c>
    </row>
    <row r="4" spans="1:1" x14ac:dyDescent="0.2">
      <c r="A4" s="4"/>
    </row>
    <row r="5" spans="1:1" s="6" customFormat="1" ht="63.75" x14ac:dyDescent="0.2">
      <c r="A5" s="8" t="s">
        <v>62</v>
      </c>
    </row>
    <row r="6" spans="1:1" s="6" customFormat="1" x14ac:dyDescent="0.2">
      <c r="A6" s="8"/>
    </row>
    <row r="7" spans="1:1" ht="38.25" x14ac:dyDescent="0.2">
      <c r="A7" s="8" t="s">
        <v>63</v>
      </c>
    </row>
    <row r="8" spans="1:1" x14ac:dyDescent="0.2">
      <c r="A8" s="8"/>
    </row>
    <row r="9" spans="1:1" ht="38.25" x14ac:dyDescent="0.2">
      <c r="A9" s="8" t="s">
        <v>64</v>
      </c>
    </row>
    <row r="10" spans="1:1" x14ac:dyDescent="0.2">
      <c r="A10" s="8"/>
    </row>
    <row r="11" spans="1:1" x14ac:dyDescent="0.2">
      <c r="A11" s="4" t="s">
        <v>67</v>
      </c>
    </row>
    <row r="12" spans="1:1" x14ac:dyDescent="0.2">
      <c r="A12" s="4"/>
    </row>
    <row r="13" spans="1:1" x14ac:dyDescent="0.2">
      <c r="A13" s="4" t="s">
        <v>68</v>
      </c>
    </row>
  </sheetData>
  <phoneticPr fontId="0" type="noConversion"/>
  <pageMargins left="0.75" right="0.75" top="1" bottom="1" header="0.5" footer="0.5"/>
  <pageSetup orientation="portrait" horizont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108</v>
      </c>
      <c r="C1" s="4" t="s">
        <v>109</v>
      </c>
      <c r="E1" s="4" t="s">
        <v>116</v>
      </c>
    </row>
    <row r="2" spans="1:5" x14ac:dyDescent="0.2">
      <c r="A2" s="5"/>
      <c r="C2" s="5"/>
      <c r="E2" s="5" t="s">
        <v>22</v>
      </c>
    </row>
    <row r="3" spans="1:5" x14ac:dyDescent="0.2">
      <c r="A3" s="2" t="s">
        <v>3</v>
      </c>
      <c r="C3" s="2" t="s">
        <v>10</v>
      </c>
      <c r="E3" s="2" t="s">
        <v>19</v>
      </c>
    </row>
    <row r="4" spans="1:5" x14ac:dyDescent="0.2">
      <c r="A4" s="2" t="s">
        <v>2</v>
      </c>
      <c r="C4" s="3" t="s">
        <v>11</v>
      </c>
      <c r="E4" s="2" t="s">
        <v>20</v>
      </c>
    </row>
    <row r="5" spans="1:5" x14ac:dyDescent="0.2">
      <c r="A5" s="2" t="s">
        <v>120</v>
      </c>
      <c r="E5" s="3" t="s">
        <v>21</v>
      </c>
    </row>
    <row r="6" spans="1:5" x14ac:dyDescent="0.2">
      <c r="A6" s="2" t="s">
        <v>121</v>
      </c>
      <c r="C6" s="4" t="s">
        <v>118</v>
      </c>
    </row>
    <row r="7" spans="1:5" x14ac:dyDescent="0.2">
      <c r="A7" s="3" t="s">
        <v>4</v>
      </c>
      <c r="C7" s="5"/>
      <c r="E7" s="4" t="s">
        <v>115</v>
      </c>
    </row>
    <row r="8" spans="1:5" x14ac:dyDescent="0.2">
      <c r="A8" s="1"/>
      <c r="C8" s="2" t="s">
        <v>74</v>
      </c>
      <c r="E8" s="5"/>
    </row>
    <row r="9" spans="1:5" x14ac:dyDescent="0.2">
      <c r="A9" s="4" t="s">
        <v>110</v>
      </c>
      <c r="C9" s="2" t="s">
        <v>75</v>
      </c>
      <c r="E9" s="2" t="s">
        <v>88</v>
      </c>
    </row>
    <row r="10" spans="1:5" x14ac:dyDescent="0.2">
      <c r="A10" s="5"/>
      <c r="C10" s="2" t="s">
        <v>73</v>
      </c>
      <c r="E10" s="2" t="s">
        <v>89</v>
      </c>
    </row>
    <row r="11" spans="1:5" x14ac:dyDescent="0.2">
      <c r="A11" s="2" t="s">
        <v>54</v>
      </c>
      <c r="C11" s="2" t="s">
        <v>72</v>
      </c>
      <c r="E11" s="2" t="s">
        <v>90</v>
      </c>
    </row>
    <row r="12" spans="1:5" x14ac:dyDescent="0.2">
      <c r="A12" s="2" t="s">
        <v>28</v>
      </c>
      <c r="C12" s="2" t="s">
        <v>70</v>
      </c>
      <c r="E12" s="3" t="s">
        <v>91</v>
      </c>
    </row>
    <row r="13" spans="1:5" x14ac:dyDescent="0.2">
      <c r="A13" s="2" t="s">
        <v>29</v>
      </c>
      <c r="C13" s="3" t="s">
        <v>4</v>
      </c>
    </row>
    <row r="14" spans="1:5" x14ac:dyDescent="0.2">
      <c r="A14" s="2" t="s">
        <v>30</v>
      </c>
      <c r="E14" s="4" t="s">
        <v>119</v>
      </c>
    </row>
    <row r="15" spans="1:5" x14ac:dyDescent="0.2">
      <c r="A15" s="2" t="s">
        <v>31</v>
      </c>
      <c r="C15" s="4" t="s">
        <v>114</v>
      </c>
      <c r="E15" s="5"/>
    </row>
    <row r="16" spans="1:5" x14ac:dyDescent="0.2">
      <c r="A16" s="3" t="s">
        <v>107</v>
      </c>
      <c r="C16" s="5"/>
      <c r="E16" s="2" t="s">
        <v>94</v>
      </c>
    </row>
    <row r="17" spans="1:5" x14ac:dyDescent="0.2">
      <c r="C17" s="2" t="s">
        <v>42</v>
      </c>
      <c r="E17" s="2" t="s">
        <v>95</v>
      </c>
    </row>
    <row r="18" spans="1:5" x14ac:dyDescent="0.2">
      <c r="A18" s="4" t="s">
        <v>111</v>
      </c>
      <c r="C18" s="2" t="s">
        <v>43</v>
      </c>
      <c r="E18" s="2" t="s">
        <v>137</v>
      </c>
    </row>
    <row r="19" spans="1:5" x14ac:dyDescent="0.2">
      <c r="A19" s="5"/>
      <c r="C19" s="2" t="s">
        <v>44</v>
      </c>
      <c r="E19" s="2" t="s">
        <v>138</v>
      </c>
    </row>
    <row r="20" spans="1:5" x14ac:dyDescent="0.2">
      <c r="A20" s="2" t="s">
        <v>32</v>
      </c>
      <c r="C20" s="2" t="s">
        <v>45</v>
      </c>
      <c r="E20" s="2" t="s">
        <v>92</v>
      </c>
    </row>
    <row r="21" spans="1:5" x14ac:dyDescent="0.2">
      <c r="A21" s="2" t="s">
        <v>33</v>
      </c>
      <c r="C21" s="2" t="s">
        <v>46</v>
      </c>
      <c r="E21" s="2" t="s">
        <v>93</v>
      </c>
    </row>
    <row r="22" spans="1:5" x14ac:dyDescent="0.2">
      <c r="A22" s="2" t="s">
        <v>71</v>
      </c>
      <c r="C22" s="3" t="s">
        <v>4</v>
      </c>
      <c r="E22" s="2" t="s">
        <v>96</v>
      </c>
    </row>
    <row r="23" spans="1:5" x14ac:dyDescent="0.2">
      <c r="A23" s="3" t="s">
        <v>34</v>
      </c>
      <c r="E23" s="2" t="s">
        <v>102</v>
      </c>
    </row>
    <row r="24" spans="1:5" x14ac:dyDescent="0.2">
      <c r="C24" s="4" t="s">
        <v>117</v>
      </c>
      <c r="E24" s="2" t="s">
        <v>103</v>
      </c>
    </row>
    <row r="25" spans="1:5" x14ac:dyDescent="0.2">
      <c r="A25" s="4" t="s">
        <v>112</v>
      </c>
      <c r="C25" s="5"/>
      <c r="E25" s="2" t="s">
        <v>104</v>
      </c>
    </row>
    <row r="26" spans="1:5" x14ac:dyDescent="0.2">
      <c r="A26" s="5"/>
      <c r="C26" s="2" t="s">
        <v>52</v>
      </c>
      <c r="E26" s="3" t="s">
        <v>105</v>
      </c>
    </row>
    <row r="27" spans="1:5" x14ac:dyDescent="0.2">
      <c r="A27" s="2" t="s">
        <v>37</v>
      </c>
      <c r="C27" s="2" t="s">
        <v>51</v>
      </c>
      <c r="E27" s="64"/>
    </row>
    <row r="28" spans="1:5" x14ac:dyDescent="0.2">
      <c r="A28" s="2" t="s">
        <v>35</v>
      </c>
      <c r="C28" s="2" t="s">
        <v>53</v>
      </c>
      <c r="E28" s="65" t="s">
        <v>140</v>
      </c>
    </row>
    <row r="29" spans="1:5" x14ac:dyDescent="0.2">
      <c r="A29" s="2" t="s">
        <v>136</v>
      </c>
      <c r="C29" s="2" t="s">
        <v>55</v>
      </c>
      <c r="E29" s="66"/>
    </row>
    <row r="30" spans="1:5" x14ac:dyDescent="0.2">
      <c r="A30" s="2" t="s">
        <v>36</v>
      </c>
      <c r="C30" s="2" t="s">
        <v>56</v>
      </c>
      <c r="E30" s="2" t="s">
        <v>99</v>
      </c>
    </row>
    <row r="31" spans="1:5" x14ac:dyDescent="0.2">
      <c r="A31" s="2" t="s">
        <v>38</v>
      </c>
      <c r="C31" s="3" t="s">
        <v>76</v>
      </c>
      <c r="E31" s="2" t="s">
        <v>100</v>
      </c>
    </row>
    <row r="32" spans="1:5" x14ac:dyDescent="0.2">
      <c r="A32" s="2" t="s">
        <v>39</v>
      </c>
      <c r="E32" s="2" t="s">
        <v>101</v>
      </c>
    </row>
    <row r="33" spans="1:5" x14ac:dyDescent="0.2">
      <c r="A33" s="3" t="s">
        <v>4</v>
      </c>
      <c r="C33" s="88" t="s">
        <v>152</v>
      </c>
      <c r="E33" s="2" t="s">
        <v>98</v>
      </c>
    </row>
    <row r="34" spans="1:5" x14ac:dyDescent="0.2">
      <c r="C34" s="2"/>
      <c r="E34" s="2" t="s">
        <v>139</v>
      </c>
    </row>
    <row r="35" spans="1:5" x14ac:dyDescent="0.2">
      <c r="A35" s="4" t="s">
        <v>113</v>
      </c>
      <c r="C35" s="2" t="s">
        <v>150</v>
      </c>
      <c r="E35" s="3" t="s">
        <v>97</v>
      </c>
    </row>
    <row r="36" spans="1:5" x14ac:dyDescent="0.2">
      <c r="A36" s="5"/>
      <c r="C36" s="2" t="s">
        <v>151</v>
      </c>
    </row>
    <row r="37" spans="1:5" x14ac:dyDescent="0.2">
      <c r="A37" s="2" t="s">
        <v>77</v>
      </c>
      <c r="C37" s="3" t="s">
        <v>153</v>
      </c>
      <c r="E37" s="88" t="s">
        <v>216</v>
      </c>
    </row>
    <row r="38" spans="1:5" x14ac:dyDescent="0.2">
      <c r="A38" s="7" t="s">
        <v>78</v>
      </c>
      <c r="E38" s="86"/>
    </row>
    <row r="39" spans="1:5" x14ac:dyDescent="0.2">
      <c r="A39" s="2" t="s">
        <v>80</v>
      </c>
      <c r="C39" s="88" t="s">
        <v>164</v>
      </c>
      <c r="E39" s="2" t="s">
        <v>217</v>
      </c>
    </row>
    <row r="40" spans="1:5" x14ac:dyDescent="0.2">
      <c r="A40" s="2" t="s">
        <v>79</v>
      </c>
      <c r="C40" s="86"/>
      <c r="E40" s="2" t="s">
        <v>207</v>
      </c>
    </row>
    <row r="41" spans="1:5" x14ac:dyDescent="0.2">
      <c r="A41" s="2" t="s">
        <v>82</v>
      </c>
      <c r="C41" s="2" t="s">
        <v>165</v>
      </c>
      <c r="E41" s="2" t="s">
        <v>218</v>
      </c>
    </row>
    <row r="42" spans="1:5" x14ac:dyDescent="0.2">
      <c r="A42" s="2" t="s">
        <v>81</v>
      </c>
      <c r="C42" s="2" t="s">
        <v>166</v>
      </c>
      <c r="E42" s="2" t="s">
        <v>219</v>
      </c>
    </row>
    <row r="43" spans="1:5" x14ac:dyDescent="0.2">
      <c r="A43" s="2" t="s">
        <v>86</v>
      </c>
      <c r="C43" s="2" t="s">
        <v>167</v>
      </c>
      <c r="E43" s="112" t="s">
        <v>220</v>
      </c>
    </row>
    <row r="44" spans="1:5" x14ac:dyDescent="0.2">
      <c r="A44" s="2" t="s">
        <v>83</v>
      </c>
      <c r="C44" s="3" t="s">
        <v>168</v>
      </c>
    </row>
    <row r="45" spans="1:5" x14ac:dyDescent="0.2">
      <c r="A45" s="2" t="s">
        <v>84</v>
      </c>
      <c r="E45" s="4" t="s">
        <v>240</v>
      </c>
    </row>
    <row r="46" spans="1:5" x14ac:dyDescent="0.2">
      <c r="A46" s="3" t="s">
        <v>85</v>
      </c>
      <c r="C46" s="88" t="s">
        <v>238</v>
      </c>
      <c r="E46" s="66"/>
    </row>
    <row r="47" spans="1:5" x14ac:dyDescent="0.2">
      <c r="C47" s="86"/>
      <c r="E47" s="2" t="s">
        <v>241</v>
      </c>
    </row>
    <row r="48" spans="1:5" x14ac:dyDescent="0.2">
      <c r="A48" s="4" t="s">
        <v>237</v>
      </c>
      <c r="C48" s="2" t="s">
        <v>235</v>
      </c>
      <c r="E48" s="2" t="s">
        <v>242</v>
      </c>
    </row>
    <row r="49" spans="1:5" x14ac:dyDescent="0.2">
      <c r="A49" s="5"/>
      <c r="C49" s="3" t="s">
        <v>239</v>
      </c>
      <c r="E49" s="2" t="s">
        <v>244</v>
      </c>
    </row>
    <row r="50" spans="1:5" x14ac:dyDescent="0.2">
      <c r="A50" s="2" t="s">
        <v>235</v>
      </c>
      <c r="C50" s="64"/>
      <c r="E50" s="2" t="s">
        <v>243</v>
      </c>
    </row>
    <row r="51" spans="1:5" x14ac:dyDescent="0.2">
      <c r="A51" s="3" t="s">
        <v>236</v>
      </c>
      <c r="E51" s="2" t="s">
        <v>247</v>
      </c>
    </row>
    <row r="52" spans="1:5" x14ac:dyDescent="0.2">
      <c r="E52" s="2" t="s">
        <v>245</v>
      </c>
    </row>
    <row r="53" spans="1:5" x14ac:dyDescent="0.2">
      <c r="E53" s="2" t="s">
        <v>246</v>
      </c>
    </row>
    <row r="54" spans="1:5" x14ac:dyDescent="0.2">
      <c r="E54" s="3" t="s">
        <v>248</v>
      </c>
    </row>
    <row r="71" spans="1:1" x14ac:dyDescent="0.2">
      <c r="A71" s="1"/>
    </row>
  </sheetData>
  <phoneticPr fontId="0" type="noConversion"/>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9"/>
  <sheetViews>
    <sheetView tabSelected="1" workbookViewId="0">
      <selection activeCell="R44" sqref="R44"/>
    </sheetView>
  </sheetViews>
  <sheetFormatPr defaultRowHeight="12.75" x14ac:dyDescent="0.2"/>
  <cols>
    <col min="1" max="2" width="3.7109375" customWidth="1"/>
    <col min="3" max="3" width="7.7109375" customWidth="1"/>
    <col min="4" max="4" width="2.7109375" customWidth="1"/>
    <col min="5" max="5" width="7.7109375" customWidth="1"/>
    <col min="6" max="6" width="6.7109375" customWidth="1"/>
    <col min="7" max="7" width="7.7109375" customWidth="1"/>
    <col min="8" max="8" width="1.7109375" customWidth="1"/>
    <col min="9" max="9" width="2.7109375" style="121" customWidth="1"/>
    <col min="10" max="10" width="0.85546875" style="121" customWidth="1"/>
    <col min="11" max="11" width="1.7109375" customWidth="1"/>
    <col min="12" max="12" width="13.7109375" customWidth="1"/>
    <col min="13" max="13" width="0.85546875" customWidth="1"/>
    <col min="14" max="14" width="8.7109375" customWidth="1"/>
    <col min="15" max="15" width="0.85546875" customWidth="1"/>
    <col min="16" max="16" width="8.7109375" customWidth="1"/>
    <col min="17" max="17" width="0.85546875" customWidth="1"/>
    <col min="18" max="18" width="13.7109375" customWidth="1"/>
    <col min="19" max="19" width="1.7109375" customWidth="1"/>
    <col min="20" max="20" width="9.140625" style="121"/>
    <col min="21" max="21" width="1.7109375" customWidth="1"/>
    <col min="22" max="22" width="13.7109375" customWidth="1"/>
  </cols>
  <sheetData>
    <row r="2" spans="3:20" ht="20.25" x14ac:dyDescent="0.3">
      <c r="H2" s="120" t="s">
        <v>256</v>
      </c>
    </row>
    <row r="3" spans="3:20" ht="18" x14ac:dyDescent="0.25">
      <c r="H3" s="122" t="s">
        <v>260</v>
      </c>
    </row>
    <row r="4" spans="3:20" ht="18" x14ac:dyDescent="0.25">
      <c r="H4" s="122" t="s">
        <v>261</v>
      </c>
    </row>
    <row r="7" spans="3:20" x14ac:dyDescent="0.2">
      <c r="C7" s="123" t="s">
        <v>262</v>
      </c>
      <c r="D7" s="4" t="s">
        <v>263</v>
      </c>
      <c r="E7" s="124" t="s">
        <v>264</v>
      </c>
      <c r="F7" s="124"/>
      <c r="T7"/>
    </row>
    <row r="8" spans="3:20" x14ac:dyDescent="0.2">
      <c r="C8" s="123"/>
      <c r="D8" s="4"/>
      <c r="E8" s="124" t="s">
        <v>265</v>
      </c>
      <c r="F8" s="124"/>
      <c r="T8"/>
    </row>
    <row r="9" spans="3:20" x14ac:dyDescent="0.2">
      <c r="E9" s="124" t="s">
        <v>266</v>
      </c>
      <c r="F9" s="123"/>
      <c r="T9"/>
    </row>
    <row r="10" spans="3:20" x14ac:dyDescent="0.2">
      <c r="E10" s="124" t="s">
        <v>267</v>
      </c>
      <c r="F10" s="123"/>
      <c r="T10"/>
    </row>
    <row r="11" spans="3:20" x14ac:dyDescent="0.2">
      <c r="E11" s="124"/>
      <c r="F11" s="123"/>
      <c r="T11"/>
    </row>
    <row r="12" spans="3:20" x14ac:dyDescent="0.2">
      <c r="N12" s="123" t="s">
        <v>268</v>
      </c>
      <c r="P12" s="123" t="s">
        <v>269</v>
      </c>
      <c r="R12" s="123" t="s">
        <v>270</v>
      </c>
      <c r="T12"/>
    </row>
    <row r="13" spans="3:20" x14ac:dyDescent="0.2">
      <c r="C13" s="123" t="s">
        <v>271</v>
      </c>
      <c r="D13" s="123"/>
      <c r="E13" s="123" t="s">
        <v>272</v>
      </c>
      <c r="F13" s="4"/>
      <c r="G13" s="123" t="s">
        <v>273</v>
      </c>
      <c r="I13" s="123" t="s">
        <v>274</v>
      </c>
      <c r="J13" s="123"/>
      <c r="L13" s="123" t="s">
        <v>275</v>
      </c>
      <c r="M13" s="123"/>
      <c r="N13" s="123" t="s">
        <v>276</v>
      </c>
      <c r="P13" s="123" t="s">
        <v>276</v>
      </c>
      <c r="R13" s="123" t="s">
        <v>277</v>
      </c>
      <c r="T13"/>
    </row>
    <row r="14" spans="3:20" x14ac:dyDescent="0.2">
      <c r="C14" s="125" t="s">
        <v>278</v>
      </c>
      <c r="D14" s="125"/>
      <c r="E14" s="125" t="s">
        <v>279</v>
      </c>
      <c r="F14" s="126"/>
      <c r="G14" s="127">
        <v>96.83</v>
      </c>
      <c r="H14" s="126"/>
      <c r="I14" s="125">
        <v>36</v>
      </c>
      <c r="J14" s="125" t="s">
        <v>280</v>
      </c>
      <c r="L14" s="128">
        <f>I14*28000*1.1*G14</f>
        <v>107365104</v>
      </c>
      <c r="R14" s="129">
        <f>I14*28000*0.2*G14</f>
        <v>19520928</v>
      </c>
      <c r="T14"/>
    </row>
    <row r="15" spans="3:20" x14ac:dyDescent="0.2">
      <c r="C15" s="125"/>
      <c r="D15" s="125"/>
      <c r="E15" s="130" t="s">
        <v>281</v>
      </c>
      <c r="F15" s="126"/>
      <c r="G15" s="127"/>
      <c r="H15" s="126"/>
      <c r="I15" s="125"/>
      <c r="J15" s="125"/>
      <c r="L15" s="128">
        <f>13000000</f>
        <v>13000000</v>
      </c>
      <c r="T15"/>
    </row>
    <row r="16" spans="3:20" x14ac:dyDescent="0.2">
      <c r="C16" s="125"/>
      <c r="D16" s="125"/>
      <c r="E16" s="130" t="s">
        <v>282</v>
      </c>
      <c r="F16" s="126"/>
      <c r="G16" s="127"/>
      <c r="H16" s="126"/>
      <c r="I16" s="125"/>
      <c r="J16" s="125"/>
      <c r="L16" s="128">
        <v>1000000</v>
      </c>
      <c r="T16"/>
    </row>
    <row r="17" spans="3:22" x14ac:dyDescent="0.2">
      <c r="E17" s="130" t="s">
        <v>283</v>
      </c>
      <c r="L17" s="128">
        <v>2400000</v>
      </c>
      <c r="T17"/>
    </row>
    <row r="18" spans="3:22" x14ac:dyDescent="0.2">
      <c r="E18" t="s">
        <v>284</v>
      </c>
      <c r="L18" s="128">
        <v>2000000</v>
      </c>
      <c r="T18"/>
    </row>
    <row r="19" spans="3:22" x14ac:dyDescent="0.2">
      <c r="E19" t="s">
        <v>285</v>
      </c>
      <c r="L19" s="128">
        <v>1000000</v>
      </c>
      <c r="T19"/>
    </row>
    <row r="20" spans="3:22" ht="12.75" customHeight="1" x14ac:dyDescent="0.2">
      <c r="E20" t="s">
        <v>286</v>
      </c>
      <c r="L20" s="128">
        <v>14000000</v>
      </c>
      <c r="T20"/>
    </row>
    <row r="21" spans="3:22" ht="12.75" customHeight="1" x14ac:dyDescent="0.2">
      <c r="E21" t="s">
        <v>287</v>
      </c>
      <c r="L21" s="131">
        <v>5000000</v>
      </c>
      <c r="T21"/>
    </row>
    <row r="22" spans="3:22" ht="12.75" customHeight="1" x14ac:dyDescent="0.2">
      <c r="F22" s="132"/>
      <c r="T22"/>
    </row>
    <row r="23" spans="3:22" x14ac:dyDescent="0.2">
      <c r="F23" s="133" t="s">
        <v>288</v>
      </c>
      <c r="G23" s="134">
        <f>SUM(G14:G22)</f>
        <v>96.83</v>
      </c>
      <c r="H23" s="4"/>
      <c r="I23" s="123"/>
      <c r="J23" s="123"/>
      <c r="K23" s="4"/>
      <c r="L23" s="135">
        <f>SUM(L14:L21)</f>
        <v>145765104</v>
      </c>
      <c r="M23" s="4"/>
      <c r="N23" s="123">
        <f>1630-850</f>
        <v>780</v>
      </c>
      <c r="O23" s="123"/>
      <c r="P23" s="123">
        <v>1630</v>
      </c>
      <c r="R23" s="136">
        <f>SUM(R14:R22)</f>
        <v>19520928</v>
      </c>
      <c r="T23"/>
    </row>
    <row r="24" spans="3:22" ht="12.75" customHeight="1" x14ac:dyDescent="0.2">
      <c r="F24" s="111"/>
      <c r="G24" s="137"/>
      <c r="L24" s="131"/>
      <c r="Q24" s="111"/>
      <c r="R24" s="137"/>
      <c r="V24" s="131"/>
    </row>
    <row r="25" spans="3:22" x14ac:dyDescent="0.2">
      <c r="C25" s="121" t="s">
        <v>279</v>
      </c>
      <c r="D25" s="138" t="s">
        <v>289</v>
      </c>
      <c r="E25" s="121" t="s">
        <v>290</v>
      </c>
      <c r="G25" s="139">
        <f>0.8+12.8+2.9+7.136+3.364+1.23+15.67</f>
        <v>43.9</v>
      </c>
      <c r="I25" s="138">
        <v>36</v>
      </c>
      <c r="J25" s="125" t="s">
        <v>280</v>
      </c>
      <c r="L25" s="128">
        <f>I25*28000*1.1*G25</f>
        <v>48676320</v>
      </c>
      <c r="Q25" s="111"/>
      <c r="R25" s="140">
        <f>I25*28000*0.2*G25</f>
        <v>8850240</v>
      </c>
      <c r="V25" s="131"/>
    </row>
    <row r="26" spans="3:22" x14ac:dyDescent="0.2">
      <c r="C26" s="121" t="s">
        <v>290</v>
      </c>
      <c r="D26" s="138" t="s">
        <v>289</v>
      </c>
      <c r="E26" s="121" t="s">
        <v>291</v>
      </c>
      <c r="G26" s="139">
        <f>10+3.9+15.4+11.9+1.8+12.1+16.1+14.3</f>
        <v>85.5</v>
      </c>
      <c r="I26" s="138">
        <v>36</v>
      </c>
      <c r="J26" s="125" t="s">
        <v>280</v>
      </c>
      <c r="L26" s="128">
        <f>I26*28000*1.1*G26</f>
        <v>94802400</v>
      </c>
      <c r="Q26" s="111"/>
      <c r="R26" s="140">
        <f>I26*28000*0.2*G26</f>
        <v>17236800</v>
      </c>
      <c r="V26" s="131"/>
    </row>
    <row r="27" spans="3:22" x14ac:dyDescent="0.2">
      <c r="C27" s="121" t="s">
        <v>291</v>
      </c>
      <c r="D27" s="138" t="s">
        <v>289</v>
      </c>
      <c r="E27" s="121" t="s">
        <v>292</v>
      </c>
      <c r="G27" s="139">
        <f>12.31+13.8+5.1+7.9+1+10.666+8.334</f>
        <v>59.11</v>
      </c>
      <c r="I27" s="138">
        <v>36</v>
      </c>
      <c r="J27" s="125" t="s">
        <v>280</v>
      </c>
      <c r="L27" s="128">
        <f>I27*28000*1.1*G27</f>
        <v>65541168</v>
      </c>
      <c r="Q27" s="111"/>
      <c r="R27" s="140">
        <f>I27*28000*0.2*G27</f>
        <v>11916576</v>
      </c>
      <c r="V27" s="131"/>
    </row>
    <row r="28" spans="3:22" x14ac:dyDescent="0.2">
      <c r="C28" s="121" t="s">
        <v>292</v>
      </c>
      <c r="D28" s="138"/>
      <c r="E28" s="121" t="s">
        <v>293</v>
      </c>
      <c r="G28" s="139">
        <v>0</v>
      </c>
      <c r="I28" s="138">
        <v>36</v>
      </c>
      <c r="J28" s="125" t="s">
        <v>280</v>
      </c>
      <c r="L28" s="128">
        <f>I28*28000*1.1*G28</f>
        <v>0</v>
      </c>
      <c r="Q28" s="111"/>
      <c r="R28" s="140">
        <f>I28*28000*0.2*G28</f>
        <v>0</v>
      </c>
      <c r="V28" s="131"/>
    </row>
    <row r="29" spans="3:22" x14ac:dyDescent="0.2">
      <c r="C29" s="121" t="s">
        <v>293</v>
      </c>
      <c r="D29" s="138"/>
      <c r="E29" s="121" t="s">
        <v>294</v>
      </c>
      <c r="G29" s="139">
        <v>0</v>
      </c>
      <c r="I29" s="138">
        <v>36</v>
      </c>
      <c r="J29" s="125" t="s">
        <v>280</v>
      </c>
      <c r="L29" s="128">
        <f>I29*28000*1.1*G29</f>
        <v>0</v>
      </c>
      <c r="Q29" s="111"/>
      <c r="R29" s="140">
        <f>I29*28000*0.2*G29</f>
        <v>0</v>
      </c>
      <c r="V29" s="131"/>
    </row>
    <row r="30" spans="3:22" x14ac:dyDescent="0.2">
      <c r="C30" s="141"/>
      <c r="D30" s="138"/>
      <c r="E30" s="141" t="s">
        <v>295</v>
      </c>
      <c r="G30" s="139"/>
      <c r="I30" s="138"/>
      <c r="J30" s="138"/>
      <c r="L30" s="128">
        <v>23000000</v>
      </c>
      <c r="Q30" s="111"/>
      <c r="R30" s="137"/>
      <c r="V30" s="131"/>
    </row>
    <row r="31" spans="3:22" x14ac:dyDescent="0.2">
      <c r="C31" s="141"/>
      <c r="D31" s="138"/>
      <c r="E31" s="141" t="s">
        <v>296</v>
      </c>
      <c r="G31" s="139"/>
      <c r="I31" s="138"/>
      <c r="J31" s="138"/>
      <c r="L31" s="128">
        <v>23000000</v>
      </c>
      <c r="Q31" s="111"/>
      <c r="R31" s="137"/>
      <c r="V31" s="131"/>
    </row>
    <row r="32" spans="3:22" x14ac:dyDescent="0.2">
      <c r="C32" s="121"/>
      <c r="D32" s="138"/>
      <c r="E32" s="141" t="s">
        <v>297</v>
      </c>
      <c r="G32" s="139"/>
      <c r="I32" s="138"/>
      <c r="J32" s="138"/>
      <c r="L32" s="128">
        <v>23000000</v>
      </c>
      <c r="Q32" s="111"/>
      <c r="R32" s="137"/>
      <c r="V32" s="131"/>
    </row>
    <row r="33" spans="3:22" x14ac:dyDescent="0.2">
      <c r="C33" s="121"/>
      <c r="D33" s="138"/>
      <c r="E33" s="141"/>
      <c r="G33" s="139"/>
      <c r="I33" s="138"/>
      <c r="J33" s="138"/>
      <c r="L33" s="128"/>
      <c r="Q33" s="111"/>
      <c r="R33" s="137"/>
      <c r="V33" s="131"/>
    </row>
    <row r="34" spans="3:22" x14ac:dyDescent="0.2">
      <c r="C34" s="121"/>
      <c r="D34" s="138"/>
      <c r="E34" s="121"/>
      <c r="F34" s="133" t="s">
        <v>298</v>
      </c>
      <c r="G34" s="142">
        <f>SUM(G25:G33)</f>
        <v>188.51</v>
      </c>
      <c r="I34" s="138"/>
      <c r="J34" s="138"/>
      <c r="L34" s="143">
        <f>SUM(L25:L33)</f>
        <v>278019888</v>
      </c>
      <c r="N34" s="123">
        <v>810</v>
      </c>
      <c r="P34" s="123">
        <v>2020</v>
      </c>
      <c r="Q34" s="111"/>
      <c r="R34" s="144">
        <f>SUM(R25:R33)</f>
        <v>38003616</v>
      </c>
      <c r="V34" s="131"/>
    </row>
    <row r="35" spans="3:22" ht="12.75" customHeight="1" x14ac:dyDescent="0.2">
      <c r="C35" s="121"/>
      <c r="D35" s="138"/>
      <c r="E35" s="121"/>
      <c r="G35" s="139"/>
      <c r="I35" s="138"/>
      <c r="J35" s="138"/>
      <c r="L35" s="128"/>
      <c r="Q35" s="111"/>
      <c r="R35" s="137"/>
      <c r="V35" s="131"/>
    </row>
    <row r="36" spans="3:22" x14ac:dyDescent="0.2">
      <c r="C36" s="121" t="s">
        <v>292</v>
      </c>
      <c r="D36" s="138" t="s">
        <v>289</v>
      </c>
      <c r="E36" s="121" t="s">
        <v>299</v>
      </c>
      <c r="G36" s="139">
        <v>3</v>
      </c>
      <c r="I36" s="138">
        <v>30</v>
      </c>
      <c r="J36" s="125" t="s">
        <v>280</v>
      </c>
      <c r="L36" s="128">
        <f>I36*28000*1.1*G36</f>
        <v>2772000.0000000005</v>
      </c>
      <c r="Q36" s="111"/>
      <c r="R36" s="140">
        <f>I36*28000*0.2*G36</f>
        <v>504000</v>
      </c>
      <c r="V36" s="131"/>
    </row>
    <row r="37" spans="3:22" x14ac:dyDescent="0.2">
      <c r="C37" s="121" t="s">
        <v>299</v>
      </c>
      <c r="D37" s="138" t="s">
        <v>289</v>
      </c>
      <c r="E37" s="121" t="s">
        <v>300</v>
      </c>
      <c r="G37" s="139">
        <v>12.5</v>
      </c>
      <c r="I37" s="138">
        <v>30</v>
      </c>
      <c r="J37" s="125" t="s">
        <v>280</v>
      </c>
      <c r="L37" s="128">
        <f>I37*28000*1.1*G37</f>
        <v>11550000.000000002</v>
      </c>
      <c r="Q37" s="111"/>
      <c r="R37" s="140">
        <f>I37*28000*0.2*G37</f>
        <v>2100000</v>
      </c>
      <c r="V37" s="131"/>
    </row>
    <row r="38" spans="3:22" x14ac:dyDescent="0.2">
      <c r="C38" s="121" t="s">
        <v>300</v>
      </c>
      <c r="D38" s="138" t="s">
        <v>289</v>
      </c>
      <c r="E38" s="121" t="s">
        <v>301</v>
      </c>
      <c r="G38" s="139">
        <f>25.1+11.5+29.5+78+15</f>
        <v>159.1</v>
      </c>
      <c r="H38" s="137"/>
      <c r="I38" s="121">
        <v>30</v>
      </c>
      <c r="J38" s="125" t="s">
        <v>280</v>
      </c>
      <c r="L38" s="128">
        <f>I38*28000*1.1*G38</f>
        <v>147008400</v>
      </c>
      <c r="Q38" s="111"/>
      <c r="R38" s="140">
        <f>I38*28000*0.2*G38</f>
        <v>26728800</v>
      </c>
      <c r="V38" s="131"/>
    </row>
    <row r="39" spans="3:22" ht="12.75" customHeight="1" x14ac:dyDescent="0.2">
      <c r="C39" s="121"/>
      <c r="D39" s="121"/>
      <c r="E39" s="121"/>
      <c r="G39" s="139"/>
      <c r="L39" s="131"/>
      <c r="Q39" s="111"/>
      <c r="R39" s="137"/>
      <c r="V39" s="131"/>
    </row>
    <row r="40" spans="3:22" x14ac:dyDescent="0.2">
      <c r="F40" s="133" t="s">
        <v>302</v>
      </c>
      <c r="G40" s="134">
        <f>SUM(G36:G39)</f>
        <v>174.6</v>
      </c>
      <c r="L40" s="135">
        <f>SUM(L36:L39)</f>
        <v>161330400</v>
      </c>
      <c r="N40" s="145" t="s">
        <v>303</v>
      </c>
      <c r="P40" s="123">
        <v>450</v>
      </c>
      <c r="Q40" s="111"/>
      <c r="R40" s="144">
        <f>SUM(R36:R39)</f>
        <v>29332800</v>
      </c>
      <c r="V40" s="131"/>
    </row>
    <row r="41" spans="3:22" ht="12.75" customHeight="1" thickBot="1" x14ac:dyDescent="0.25">
      <c r="F41" s="111"/>
      <c r="G41" s="137"/>
      <c r="L41" s="131"/>
      <c r="Q41" s="111"/>
      <c r="R41" s="137"/>
      <c r="V41" s="131"/>
    </row>
    <row r="42" spans="3:22" ht="13.5" thickBot="1" x14ac:dyDescent="0.25">
      <c r="F42" s="133" t="s">
        <v>304</v>
      </c>
      <c r="G42" s="146">
        <f>G23+G34+G40</f>
        <v>459.93999999999994</v>
      </c>
      <c r="L42" s="147">
        <f>L23+L34+L40</f>
        <v>585115392</v>
      </c>
      <c r="Q42" s="111"/>
      <c r="R42" s="147">
        <f>R23+R34+R40</f>
        <v>86857344</v>
      </c>
      <c r="V42" s="131"/>
    </row>
    <row r="43" spans="3:22" ht="13.5" thickBot="1" x14ac:dyDescent="0.25">
      <c r="F43" s="133"/>
      <c r="G43" s="148"/>
      <c r="L43" s="143"/>
      <c r="Q43" s="111"/>
      <c r="R43" s="137"/>
      <c r="V43" s="131"/>
    </row>
    <row r="44" spans="3:22" ht="13.5" thickBot="1" x14ac:dyDescent="0.25">
      <c r="F44" s="133" t="s">
        <v>305</v>
      </c>
      <c r="G44" s="148"/>
      <c r="L44" s="147">
        <f>SUM(L42:R42)</f>
        <v>671972736</v>
      </c>
      <c r="Q44" s="111"/>
      <c r="V44" s="131"/>
    </row>
    <row r="45" spans="3:22" x14ac:dyDescent="0.2">
      <c r="F45" s="133"/>
      <c r="G45" s="148"/>
      <c r="L45" s="143"/>
      <c r="Q45" s="111"/>
      <c r="R45" s="137"/>
      <c r="V45" s="131"/>
    </row>
    <row r="46" spans="3:22" x14ac:dyDescent="0.2">
      <c r="F46" s="133"/>
      <c r="G46" s="148"/>
      <c r="L46" s="143"/>
      <c r="Q46" s="111"/>
      <c r="R46" s="137"/>
      <c r="V46" s="131"/>
    </row>
    <row r="47" spans="3:22" x14ac:dyDescent="0.2">
      <c r="C47" s="121" t="s">
        <v>306</v>
      </c>
      <c r="D47" s="149" t="s">
        <v>307</v>
      </c>
      <c r="E47" t="s">
        <v>308</v>
      </c>
      <c r="F47" s="133"/>
      <c r="G47" s="148"/>
      <c r="L47" s="143"/>
      <c r="Q47" s="111"/>
      <c r="R47" s="137"/>
      <c r="V47" s="131"/>
    </row>
    <row r="48" spans="3:22" x14ac:dyDescent="0.2">
      <c r="D48" s="149" t="s">
        <v>309</v>
      </c>
      <c r="E48" t="s">
        <v>310</v>
      </c>
      <c r="F48" s="133"/>
      <c r="G48" s="148"/>
      <c r="L48" s="143"/>
      <c r="Q48" s="111"/>
      <c r="R48" s="137"/>
      <c r="V48" s="131"/>
    </row>
    <row r="49" spans="4:22" x14ac:dyDescent="0.2">
      <c r="D49" s="149" t="s">
        <v>311</v>
      </c>
      <c r="E49" t="s">
        <v>312</v>
      </c>
      <c r="F49" s="133"/>
      <c r="G49" s="148"/>
      <c r="L49" s="143"/>
      <c r="Q49" s="111"/>
      <c r="R49" s="137"/>
      <c r="V49" s="131"/>
    </row>
    <row r="50" spans="4:22" x14ac:dyDescent="0.2">
      <c r="E50" t="s">
        <v>313</v>
      </c>
      <c r="F50" s="133"/>
      <c r="G50" s="148"/>
      <c r="L50" s="143"/>
      <c r="Q50" s="111"/>
      <c r="R50" s="137"/>
      <c r="V50" s="131"/>
    </row>
    <row r="51" spans="4:22" x14ac:dyDescent="0.2">
      <c r="F51" s="133"/>
      <c r="G51" s="148"/>
      <c r="L51" s="143"/>
      <c r="Q51" s="111"/>
      <c r="R51" s="137"/>
      <c r="V51" s="131"/>
    </row>
    <row r="52" spans="4:22" x14ac:dyDescent="0.2">
      <c r="F52" s="133"/>
      <c r="G52" s="148"/>
      <c r="L52" s="143"/>
      <c r="Q52" s="111"/>
      <c r="R52" s="137"/>
      <c r="V52" s="131"/>
    </row>
    <row r="53" spans="4:22" x14ac:dyDescent="0.2">
      <c r="F53" s="133"/>
      <c r="G53" s="148"/>
      <c r="L53" s="143"/>
      <c r="Q53" s="111"/>
      <c r="R53" s="137"/>
      <c r="V53" s="131"/>
    </row>
    <row r="54" spans="4:22" x14ac:dyDescent="0.2">
      <c r="F54" s="133"/>
      <c r="G54" s="148"/>
      <c r="L54" s="143"/>
      <c r="Q54" s="111"/>
      <c r="R54" s="137"/>
      <c r="V54" s="131"/>
    </row>
    <row r="55" spans="4:22" x14ac:dyDescent="0.2">
      <c r="F55" s="133"/>
      <c r="G55" s="148"/>
      <c r="L55" s="143"/>
      <c r="Q55" s="111"/>
      <c r="R55" s="137"/>
      <c r="V55" s="131"/>
    </row>
    <row r="56" spans="4:22" x14ac:dyDescent="0.2">
      <c r="F56" s="133"/>
      <c r="G56" s="148"/>
      <c r="L56" s="143"/>
      <c r="Q56" s="111"/>
      <c r="R56" s="137"/>
      <c r="V56" s="131"/>
    </row>
    <row r="57" spans="4:22" x14ac:dyDescent="0.2">
      <c r="F57" s="133"/>
      <c r="G57" s="148"/>
      <c r="L57" s="143"/>
      <c r="Q57" s="111"/>
      <c r="R57" s="137"/>
      <c r="V57" s="131"/>
    </row>
    <row r="58" spans="4:22" x14ac:dyDescent="0.2">
      <c r="F58" s="133"/>
      <c r="G58" s="148"/>
      <c r="L58" s="143"/>
      <c r="Q58" s="111"/>
      <c r="R58" s="137"/>
      <c r="V58" s="131"/>
    </row>
    <row r="59" spans="4:22" x14ac:dyDescent="0.2">
      <c r="F59" s="133"/>
      <c r="G59" s="148"/>
      <c r="L59" s="143"/>
      <c r="Q59" s="111"/>
      <c r="R59" s="137"/>
      <c r="V59"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4" x14ac:dyDescent="0.2">
      <c r="H3" s="17" t="s">
        <v>142</v>
      </c>
    </row>
    <row r="4" spans="1:34"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
      <c r="A7" s="31" t="s">
        <v>61</v>
      </c>
      <c r="B7" s="26"/>
      <c r="D7" s="24"/>
      <c r="E7" s="24"/>
      <c r="F7" s="24"/>
      <c r="G7" s="192"/>
      <c r="H7" s="192"/>
      <c r="I7" s="192"/>
      <c r="J7" s="192"/>
      <c r="K7" s="192"/>
      <c r="L7" s="192"/>
      <c r="M7" s="192"/>
      <c r="N7" s="25"/>
      <c r="O7" s="11" t="s">
        <v>129</v>
      </c>
      <c r="P7" s="161"/>
      <c r="Q7" s="193"/>
      <c r="R7" s="193"/>
      <c r="S7" s="193"/>
      <c r="T7" s="25"/>
      <c r="U7" s="53"/>
      <c r="V7" s="53"/>
      <c r="W7" s="53"/>
      <c r="X7" s="53"/>
      <c r="Y7" s="53"/>
      <c r="Z7" s="11" t="s">
        <v>40</v>
      </c>
      <c r="AA7" s="202"/>
      <c r="AB7" s="223"/>
      <c r="AC7" s="223"/>
      <c r="AD7" s="223"/>
      <c r="AE7" s="223"/>
      <c r="AF7" s="223"/>
    </row>
    <row r="8" spans="1:34" ht="14.25" customHeight="1" x14ac:dyDescent="0.2">
      <c r="A8" s="23" t="s">
        <v>57</v>
      </c>
      <c r="B8" s="26"/>
      <c r="C8" s="26"/>
      <c r="D8" s="26"/>
      <c r="G8" s="25"/>
      <c r="H8" s="161"/>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4" x14ac:dyDescent="0.2">
      <c r="A9" s="17"/>
      <c r="G9" s="25"/>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4" x14ac:dyDescent="0.2">
      <c r="A10" s="17"/>
      <c r="G10" s="25"/>
      <c r="H10" s="161"/>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4" ht="15" customHeight="1" x14ac:dyDescent="0.2">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
      <c r="A12" s="74" t="s">
        <v>130</v>
      </c>
      <c r="B12" s="37"/>
      <c r="C12" s="37"/>
      <c r="D12" s="37"/>
      <c r="E12" s="37"/>
      <c r="F12" s="37"/>
      <c r="G12" s="72"/>
      <c r="H12" s="70"/>
      <c r="I12" s="208" t="s">
        <v>15</v>
      </c>
      <c r="J12" s="208"/>
      <c r="K12" s="208"/>
      <c r="L12" s="208" t="s">
        <v>16</v>
      </c>
      <c r="M12" s="208"/>
      <c r="N12" s="208"/>
      <c r="O12" s="208" t="s">
        <v>14</v>
      </c>
      <c r="P12" s="208"/>
      <c r="Q12" s="208"/>
      <c r="R12" s="208" t="s">
        <v>147</v>
      </c>
      <c r="S12" s="208"/>
      <c r="T12" s="208"/>
      <c r="U12" s="25"/>
      <c r="V12" s="25"/>
      <c r="W12" s="25"/>
      <c r="X12" s="25"/>
      <c r="Y12" s="25"/>
      <c r="Z12" s="11" t="s">
        <v>192</v>
      </c>
      <c r="AA12" s="25"/>
      <c r="AB12" s="25"/>
      <c r="AC12" s="25"/>
      <c r="AD12" s="25"/>
      <c r="AE12" s="25"/>
      <c r="AF12" s="25"/>
      <c r="AH12" s="11"/>
    </row>
    <row r="13" spans="1:34" ht="14.25" customHeight="1" x14ac:dyDescent="0.2">
      <c r="A13" s="75"/>
      <c r="B13" s="25"/>
      <c r="C13" s="25"/>
      <c r="D13" s="25"/>
      <c r="E13" s="25"/>
      <c r="F13" s="25"/>
      <c r="G13" s="11" t="s">
        <v>12</v>
      </c>
      <c r="H13" s="11"/>
      <c r="I13" s="205"/>
      <c r="J13" s="206"/>
      <c r="K13" s="207"/>
      <c r="L13" s="205"/>
      <c r="M13" s="206"/>
      <c r="N13" s="207"/>
      <c r="O13" s="205"/>
      <c r="P13" s="206"/>
      <c r="Q13" s="207"/>
      <c r="R13" s="205"/>
      <c r="S13" s="206"/>
      <c r="T13" s="207"/>
      <c r="U13" s="25"/>
      <c r="V13" s="25"/>
      <c r="W13" s="25"/>
      <c r="X13" s="25"/>
      <c r="Y13" s="11" t="s">
        <v>149</v>
      </c>
      <c r="Z13" s="202"/>
      <c r="AA13" s="202"/>
      <c r="AB13" s="25"/>
      <c r="AC13" s="11" t="s">
        <v>129</v>
      </c>
      <c r="AD13" s="202"/>
      <c r="AE13" s="202"/>
      <c r="AF13" s="25"/>
    </row>
    <row r="14" spans="1:34" ht="14.25" customHeight="1" x14ac:dyDescent="0.2">
      <c r="A14" s="75"/>
      <c r="B14" s="25"/>
      <c r="C14" s="25"/>
      <c r="D14" s="25"/>
      <c r="E14" s="25"/>
      <c r="F14" s="25"/>
      <c r="G14" s="11" t="s">
        <v>13</v>
      </c>
      <c r="H14" s="11"/>
      <c r="I14" s="205"/>
      <c r="J14" s="206"/>
      <c r="K14" s="207"/>
      <c r="L14" s="205"/>
      <c r="M14" s="206"/>
      <c r="N14" s="207"/>
      <c r="O14" s="205"/>
      <c r="P14" s="206"/>
      <c r="Q14" s="207"/>
      <c r="R14" s="205"/>
      <c r="S14" s="206"/>
      <c r="T14" s="207"/>
      <c r="U14" s="25"/>
      <c r="V14" s="25"/>
      <c r="W14" s="25"/>
      <c r="X14" s="25"/>
      <c r="Y14" s="11" t="s">
        <v>169</v>
      </c>
      <c r="Z14" s="25"/>
      <c r="AA14" s="25"/>
      <c r="AB14" s="25"/>
      <c r="AC14" s="25"/>
      <c r="AD14" s="25"/>
      <c r="AE14" s="25"/>
      <c r="AF14" s="25"/>
    </row>
    <row r="15" spans="1:34" ht="14.25" customHeight="1" x14ac:dyDescent="0.2">
      <c r="A15" s="76"/>
      <c r="B15" s="77"/>
      <c r="C15" s="77"/>
      <c r="D15" s="77"/>
      <c r="E15" s="77"/>
      <c r="F15" s="77"/>
      <c r="G15" s="78" t="s">
        <v>145</v>
      </c>
      <c r="H15" s="79"/>
      <c r="I15" s="205"/>
      <c r="J15" s="206"/>
      <c r="K15" s="207"/>
      <c r="L15" s="205"/>
      <c r="M15" s="206"/>
      <c r="N15" s="207"/>
      <c r="O15" s="205"/>
      <c r="P15" s="206"/>
      <c r="Q15" s="207"/>
      <c r="R15" s="205"/>
      <c r="S15" s="206"/>
      <c r="T15" s="207"/>
      <c r="U15" s="25"/>
      <c r="V15" s="25"/>
      <c r="W15" s="25"/>
      <c r="X15" s="25"/>
      <c r="Y15" s="11" t="s">
        <v>152</v>
      </c>
      <c r="Z15" s="25"/>
      <c r="AA15" s="25"/>
      <c r="AB15" s="25"/>
      <c r="AC15" s="25"/>
      <c r="AD15" s="25"/>
      <c r="AE15" s="25"/>
      <c r="AF15" s="25"/>
    </row>
    <row r="16" spans="1:34" ht="14.25" customHeight="1" x14ac:dyDescent="0.2">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
      <c r="A17" s="71" t="s">
        <v>146</v>
      </c>
      <c r="B17" s="37"/>
      <c r="C17" s="37"/>
      <c r="D17" s="37"/>
      <c r="E17" s="37"/>
      <c r="F17" s="37"/>
      <c r="G17" s="37"/>
      <c r="H17" s="70"/>
      <c r="I17" s="208" t="s">
        <v>15</v>
      </c>
      <c r="J17" s="208"/>
      <c r="K17" s="208"/>
      <c r="L17" s="208" t="s">
        <v>16</v>
      </c>
      <c r="M17" s="208"/>
      <c r="N17" s="208"/>
      <c r="O17" s="208" t="s">
        <v>14</v>
      </c>
      <c r="P17" s="208"/>
      <c r="Q17" s="208"/>
      <c r="R17" s="208" t="s">
        <v>147</v>
      </c>
      <c r="S17" s="208"/>
      <c r="T17" s="208"/>
      <c r="U17" s="25"/>
      <c r="V17" s="25"/>
      <c r="W17" s="25"/>
      <c r="X17" s="25"/>
      <c r="Y17" s="11" t="s">
        <v>171</v>
      </c>
      <c r="Z17" s="25"/>
      <c r="AA17" s="25"/>
      <c r="AB17" s="25"/>
      <c r="AC17" s="25"/>
      <c r="AD17" s="25"/>
      <c r="AE17" s="25"/>
      <c r="AF17" s="25"/>
    </row>
    <row r="18" spans="1:32" ht="14.25" customHeight="1" x14ac:dyDescent="0.2">
      <c r="A18" s="75"/>
      <c r="B18" s="25"/>
      <c r="C18" s="25"/>
      <c r="D18" s="25"/>
      <c r="E18" s="25"/>
      <c r="F18" s="25"/>
      <c r="G18" s="11" t="s">
        <v>12</v>
      </c>
      <c r="H18" s="11"/>
      <c r="I18" s="205"/>
      <c r="J18" s="206"/>
      <c r="K18" s="207"/>
      <c r="L18" s="205"/>
      <c r="M18" s="206"/>
      <c r="N18" s="207"/>
      <c r="O18" s="205"/>
      <c r="P18" s="206"/>
      <c r="Q18" s="207"/>
      <c r="R18" s="205"/>
      <c r="S18" s="206"/>
      <c r="T18" s="207"/>
      <c r="U18" s="25"/>
      <c r="V18" s="25"/>
      <c r="W18" s="25"/>
      <c r="X18" s="25"/>
      <c r="Y18" s="11" t="s">
        <v>172</v>
      </c>
      <c r="Z18" s="25"/>
      <c r="AA18" s="25"/>
      <c r="AB18" s="25"/>
      <c r="AC18" s="25"/>
      <c r="AD18" s="25"/>
      <c r="AE18" s="25"/>
      <c r="AF18" s="25"/>
    </row>
    <row r="19" spans="1:32" ht="14.25" customHeight="1" x14ac:dyDescent="0.2">
      <c r="A19" s="75"/>
      <c r="B19" s="25"/>
      <c r="C19" s="25"/>
      <c r="D19" s="25"/>
      <c r="E19" s="25"/>
      <c r="F19" s="25"/>
      <c r="G19" s="11" t="s">
        <v>13</v>
      </c>
      <c r="H19" s="11"/>
      <c r="I19" s="205"/>
      <c r="J19" s="206"/>
      <c r="K19" s="207"/>
      <c r="L19" s="205"/>
      <c r="M19" s="206"/>
      <c r="N19" s="207"/>
      <c r="O19" s="205"/>
      <c r="P19" s="206"/>
      <c r="Q19" s="207"/>
      <c r="R19" s="205"/>
      <c r="S19" s="206"/>
      <c r="T19" s="207"/>
      <c r="U19" s="25"/>
      <c r="V19" s="25"/>
      <c r="W19" s="25"/>
      <c r="X19" s="25"/>
      <c r="Y19" s="25"/>
      <c r="Z19" s="25"/>
      <c r="AA19" s="25"/>
      <c r="AB19" s="25"/>
      <c r="AC19" s="25"/>
      <c r="AD19" s="25"/>
      <c r="AE19" s="25"/>
      <c r="AF19" s="25"/>
    </row>
    <row r="20" spans="1:32" ht="14.25" customHeight="1" x14ac:dyDescent="0.2">
      <c r="A20" s="76"/>
      <c r="B20" s="77"/>
      <c r="C20" s="77"/>
      <c r="D20" s="77"/>
      <c r="E20" s="77"/>
      <c r="F20" s="77"/>
      <c r="G20" s="78" t="s">
        <v>145</v>
      </c>
      <c r="H20" s="79"/>
      <c r="I20" s="205"/>
      <c r="J20" s="206"/>
      <c r="K20" s="207"/>
      <c r="L20" s="205"/>
      <c r="M20" s="206"/>
      <c r="N20" s="207"/>
      <c r="O20" s="205"/>
      <c r="P20" s="206"/>
      <c r="Q20" s="207"/>
      <c r="R20" s="205"/>
      <c r="S20" s="206"/>
      <c r="T20" s="207"/>
      <c r="U20" s="25"/>
      <c r="V20" s="61"/>
      <c r="W20" s="25"/>
      <c r="X20" s="25"/>
      <c r="Y20" s="25"/>
      <c r="Z20" s="11" t="s">
        <v>173</v>
      </c>
      <c r="AA20" s="25"/>
      <c r="AB20" s="25"/>
      <c r="AC20" s="25"/>
      <c r="AD20" s="25"/>
      <c r="AE20" s="25"/>
      <c r="AF20" s="25"/>
    </row>
    <row r="21" spans="1:32" ht="14.25" customHeight="1" x14ac:dyDescent="0.2">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
      <c r="A22" s="71" t="s">
        <v>148</v>
      </c>
      <c r="B22" s="37"/>
      <c r="C22" s="37"/>
      <c r="D22" s="37"/>
      <c r="E22" s="37"/>
      <c r="F22" s="37"/>
      <c r="G22" s="73"/>
      <c r="H22" s="208" t="s">
        <v>15</v>
      </c>
      <c r="I22" s="208"/>
      <c r="J22" s="208"/>
      <c r="K22" s="208" t="s">
        <v>16</v>
      </c>
      <c r="L22" s="208"/>
      <c r="M22" s="208"/>
      <c r="N22" s="208" t="s">
        <v>14</v>
      </c>
      <c r="O22" s="208"/>
      <c r="P22" s="209"/>
      <c r="Q22" s="61"/>
      <c r="R22" s="61"/>
      <c r="S22" s="61"/>
      <c r="T22" s="61"/>
      <c r="U22" s="25"/>
      <c r="V22" s="25"/>
      <c r="W22" s="25"/>
      <c r="X22" s="25"/>
      <c r="Y22" s="25"/>
      <c r="Z22" s="11" t="s">
        <v>175</v>
      </c>
      <c r="AA22" s="25"/>
      <c r="AB22" s="25"/>
      <c r="AC22" s="25"/>
      <c r="AD22" s="25"/>
      <c r="AE22" s="25"/>
      <c r="AF22" s="25"/>
    </row>
    <row r="23" spans="1:32" ht="12.95" customHeight="1" x14ac:dyDescent="0.2">
      <c r="A23" s="25"/>
      <c r="B23" s="25"/>
      <c r="C23" s="25"/>
      <c r="D23" s="25"/>
      <c r="E23" s="25"/>
      <c r="F23" s="11" t="s">
        <v>17</v>
      </c>
      <c r="G23" s="11"/>
      <c r="H23" s="210"/>
      <c r="I23" s="211"/>
      <c r="J23" s="212"/>
      <c r="K23" s="210"/>
      <c r="L23" s="211"/>
      <c r="M23" s="212"/>
      <c r="N23" s="210"/>
      <c r="O23" s="211"/>
      <c r="P23" s="213"/>
      <c r="Q23" s="60"/>
      <c r="R23" s="60"/>
      <c r="S23" s="60"/>
      <c r="T23" s="25"/>
      <c r="U23" s="25"/>
      <c r="V23" s="25"/>
      <c r="W23" s="25"/>
      <c r="X23" s="25"/>
      <c r="Y23" s="25"/>
      <c r="Z23" s="11" t="s">
        <v>176</v>
      </c>
      <c r="AA23" s="25"/>
      <c r="AB23" s="25"/>
      <c r="AC23" s="25"/>
      <c r="AD23" s="25"/>
      <c r="AE23" s="25"/>
      <c r="AF23" s="25"/>
    </row>
    <row r="24" spans="1:32" ht="12.95" customHeight="1" x14ac:dyDescent="0.2">
      <c r="A24" s="25"/>
      <c r="B24" s="11" t="s">
        <v>23</v>
      </c>
      <c r="C24" s="25"/>
      <c r="D24" s="25"/>
      <c r="E24" s="25"/>
      <c r="F24" s="11"/>
      <c r="G24" s="11"/>
      <c r="H24" s="210"/>
      <c r="I24" s="211"/>
      <c r="J24" s="212"/>
      <c r="K24" s="210"/>
      <c r="L24" s="211"/>
      <c r="M24" s="212"/>
      <c r="N24" s="210"/>
      <c r="O24" s="211"/>
      <c r="P24" s="213"/>
      <c r="Q24" s="60"/>
      <c r="R24" s="60"/>
      <c r="S24" s="60"/>
      <c r="T24" s="25"/>
      <c r="U24" s="25"/>
      <c r="V24" s="25"/>
      <c r="W24" s="25"/>
      <c r="X24" s="25"/>
      <c r="Y24" s="25"/>
      <c r="Z24" s="11" t="s">
        <v>177</v>
      </c>
      <c r="AA24" s="25"/>
      <c r="AB24" s="25"/>
      <c r="AC24" s="25"/>
      <c r="AD24" s="25"/>
      <c r="AE24" s="25"/>
      <c r="AF24" s="25"/>
    </row>
    <row r="25" spans="1:32" ht="15" customHeight="1" x14ac:dyDescent="0.2">
      <c r="A25" s="25"/>
      <c r="B25" s="11" t="s">
        <v>24</v>
      </c>
      <c r="C25" s="25"/>
      <c r="D25" s="25"/>
      <c r="E25" s="25"/>
      <c r="F25" s="11"/>
      <c r="G25" s="11"/>
      <c r="H25" s="210"/>
      <c r="I25" s="211"/>
      <c r="J25" s="212"/>
      <c r="K25" s="210"/>
      <c r="L25" s="211"/>
      <c r="M25" s="212"/>
      <c r="N25" s="210"/>
      <c r="O25" s="211"/>
      <c r="P25" s="213"/>
      <c r="Q25" s="60"/>
      <c r="R25" s="60"/>
      <c r="S25" s="60"/>
      <c r="T25" s="25"/>
      <c r="U25" s="25"/>
      <c r="V25" s="25"/>
      <c r="W25" s="25"/>
      <c r="X25" s="25"/>
      <c r="Y25" s="25"/>
      <c r="Z25" s="11" t="s">
        <v>154</v>
      </c>
      <c r="AA25" s="153"/>
      <c r="AB25" s="153"/>
      <c r="AC25" s="153"/>
      <c r="AD25" s="153"/>
      <c r="AE25" s="153"/>
      <c r="AF25" s="153"/>
    </row>
    <row r="26" spans="1:32" ht="15" customHeight="1" x14ac:dyDescent="0.2">
      <c r="A26" s="214" t="s">
        <v>60</v>
      </c>
      <c r="B26" s="215"/>
      <c r="C26" s="215"/>
      <c r="D26" s="215"/>
      <c r="E26" s="215"/>
      <c r="F26" s="216"/>
      <c r="G26" s="26"/>
      <c r="H26" s="210"/>
      <c r="I26" s="211"/>
      <c r="J26" s="212"/>
      <c r="K26" s="210"/>
      <c r="L26" s="211"/>
      <c r="M26" s="212"/>
      <c r="N26" s="210"/>
      <c r="O26" s="211"/>
      <c r="P26" s="213"/>
      <c r="Q26" s="60"/>
      <c r="R26" s="60"/>
      <c r="S26" s="60"/>
      <c r="T26" s="25"/>
      <c r="U26" s="25"/>
      <c r="V26" s="25"/>
      <c r="W26" s="25"/>
      <c r="X26" s="25"/>
      <c r="Y26" s="25"/>
      <c r="Z26" s="11" t="s">
        <v>155</v>
      </c>
      <c r="AA26" s="25"/>
      <c r="AB26" s="25"/>
      <c r="AC26" s="25"/>
      <c r="AD26" s="25"/>
      <c r="AE26" s="25"/>
      <c r="AF26" s="25"/>
    </row>
    <row r="27" spans="1:32" ht="16.5" customHeight="1" x14ac:dyDescent="0.2">
      <c r="A27" s="217" t="s">
        <v>60</v>
      </c>
      <c r="B27" s="195"/>
      <c r="C27" s="195"/>
      <c r="D27" s="195"/>
      <c r="E27" s="195"/>
      <c r="F27" s="218"/>
      <c r="G27" s="58"/>
      <c r="H27" s="219"/>
      <c r="I27" s="220"/>
      <c r="J27" s="221"/>
      <c r="K27" s="219"/>
      <c r="L27" s="220"/>
      <c r="M27" s="221"/>
      <c r="N27" s="219"/>
      <c r="O27" s="220"/>
      <c r="P27" s="222"/>
      <c r="Q27" s="60"/>
      <c r="R27" s="60"/>
      <c r="S27" s="25"/>
      <c r="T27" s="25"/>
      <c r="U27" s="25"/>
      <c r="V27" s="25"/>
      <c r="W27" s="25"/>
      <c r="X27" s="25"/>
      <c r="Y27" s="25"/>
      <c r="Z27" s="11" t="s">
        <v>154</v>
      </c>
      <c r="AA27" s="153"/>
      <c r="AB27" s="153"/>
      <c r="AC27" s="153"/>
      <c r="AD27" s="153"/>
      <c r="AE27" s="153"/>
      <c r="AF27" s="153"/>
    </row>
    <row r="28" spans="1:32" ht="16.5" customHeight="1" x14ac:dyDescent="0.2">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
      <c r="A29" s="17" t="s">
        <v>157</v>
      </c>
      <c r="B29" s="26"/>
      <c r="C29" s="26"/>
      <c r="D29" s="26"/>
      <c r="E29" s="26"/>
      <c r="F29" s="26"/>
      <c r="G29" s="26"/>
      <c r="H29" s="61"/>
      <c r="I29" s="61"/>
      <c r="J29" s="61"/>
      <c r="K29" s="61"/>
      <c r="L29" s="61"/>
      <c r="M29" s="61"/>
      <c r="N29" s="61"/>
      <c r="O29" s="61"/>
      <c r="Q29" s="60"/>
      <c r="R29" s="60"/>
      <c r="S29" s="25"/>
      <c r="T29" s="83" t="s">
        <v>178</v>
      </c>
      <c r="U29" s="202"/>
      <c r="V29" s="202"/>
      <c r="W29" s="25"/>
      <c r="X29" s="25"/>
      <c r="Y29" s="25"/>
      <c r="Z29" s="11"/>
      <c r="AA29" s="26"/>
      <c r="AB29" s="26"/>
      <c r="AC29" s="26"/>
      <c r="AD29" s="26"/>
      <c r="AE29" s="26"/>
      <c r="AF29" s="26"/>
    </row>
    <row r="30" spans="1:32" ht="15.75" customHeight="1" x14ac:dyDescent="0.2">
      <c r="A30" s="84" t="s">
        <v>179</v>
      </c>
      <c r="B30" s="26"/>
      <c r="C30" s="26"/>
      <c r="D30" s="26"/>
      <c r="E30" s="161"/>
      <c r="F30" s="161"/>
      <c r="G30" s="161"/>
      <c r="H30" s="161"/>
      <c r="I30" s="161"/>
      <c r="J30" s="161"/>
      <c r="K30" s="161"/>
      <c r="L30" s="161"/>
      <c r="M30" s="161"/>
      <c r="N30" s="161"/>
      <c r="O30" s="161"/>
      <c r="P30" s="161"/>
      <c r="Q30" s="161"/>
      <c r="R30" s="161"/>
      <c r="S30" s="161"/>
      <c r="T30" s="161"/>
      <c r="U30" s="161"/>
      <c r="V30" s="161"/>
      <c r="W30" s="25"/>
      <c r="X30" s="25"/>
      <c r="Y30" s="25"/>
      <c r="Z30" s="11"/>
      <c r="AA30" s="26"/>
      <c r="AB30" s="26"/>
      <c r="AC30" s="26"/>
      <c r="AD30" s="26"/>
      <c r="AE30" s="26"/>
      <c r="AF30" s="26"/>
    </row>
    <row r="31" spans="1:32" ht="15.75" customHeight="1" x14ac:dyDescent="0.2">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
      <c r="A32" s="68" t="s">
        <v>158</v>
      </c>
      <c r="B32" s="26"/>
      <c r="C32" s="26"/>
      <c r="D32" s="26"/>
      <c r="E32" s="26"/>
      <c r="G32" s="26"/>
      <c r="K32" s="61"/>
      <c r="M32" s="61"/>
      <c r="N32" s="61"/>
      <c r="O32" s="61"/>
      <c r="AC32" s="26"/>
      <c r="AD32" s="26"/>
      <c r="AE32" s="26"/>
      <c r="AF32" s="26"/>
    </row>
    <row r="33" spans="1:33" ht="15.75" customHeight="1" x14ac:dyDescent="0.2">
      <c r="A33" s="68"/>
      <c r="B33" s="26"/>
      <c r="C33" s="11" t="s">
        <v>159</v>
      </c>
      <c r="D33" s="202"/>
      <c r="E33" s="202"/>
      <c r="F33" s="26"/>
      <c r="G33" s="26"/>
      <c r="K33" s="83" t="s">
        <v>160</v>
      </c>
      <c r="L33" s="204"/>
      <c r="M33" s="204"/>
      <c r="N33" s="204"/>
      <c r="O33" s="61"/>
      <c r="Q33" s="55" t="s">
        <v>161</v>
      </c>
      <c r="R33" s="202"/>
      <c r="S33" s="202"/>
      <c r="T33" s="202"/>
      <c r="U33" s="202"/>
      <c r="V33" s="202"/>
      <c r="W33" s="202"/>
      <c r="Z33" s="55" t="s">
        <v>162</v>
      </c>
      <c r="AA33" s="203"/>
      <c r="AB33" s="203"/>
      <c r="AC33" s="203"/>
      <c r="AD33" s="26"/>
      <c r="AE33" s="26"/>
      <c r="AF33" s="26"/>
    </row>
    <row r="34" spans="1:33" ht="15.75" customHeight="1" x14ac:dyDescent="0.2">
      <c r="A34" s="68" t="s">
        <v>163</v>
      </c>
      <c r="B34" s="26"/>
      <c r="C34" s="26"/>
      <c r="D34" s="26"/>
      <c r="E34" s="26"/>
      <c r="G34" s="26"/>
      <c r="K34" s="61"/>
      <c r="M34" s="61"/>
      <c r="N34" s="61"/>
      <c r="O34" s="61"/>
      <c r="AC34" s="26"/>
      <c r="AD34" s="26"/>
      <c r="AE34" s="26"/>
      <c r="AF34" s="26"/>
    </row>
    <row r="35" spans="1:33" ht="15.75" customHeight="1" x14ac:dyDescent="0.2">
      <c r="A35" s="68"/>
      <c r="B35" s="26"/>
      <c r="C35" s="11" t="s">
        <v>159</v>
      </c>
      <c r="D35" s="202"/>
      <c r="E35" s="202"/>
      <c r="F35" s="26"/>
      <c r="G35" s="26"/>
      <c r="K35" s="83" t="s">
        <v>160</v>
      </c>
      <c r="L35" s="204"/>
      <c r="M35" s="204"/>
      <c r="N35" s="204"/>
      <c r="O35" s="61"/>
      <c r="Q35" s="55" t="s">
        <v>161</v>
      </c>
      <c r="R35" s="202"/>
      <c r="S35" s="202"/>
      <c r="T35" s="202"/>
      <c r="U35" s="202"/>
      <c r="V35" s="202"/>
      <c r="W35" s="202"/>
      <c r="Z35" s="55" t="s">
        <v>162</v>
      </c>
      <c r="AA35" s="203"/>
      <c r="AB35" s="203"/>
      <c r="AC35" s="203"/>
      <c r="AD35" s="26"/>
      <c r="AE35" s="26"/>
      <c r="AF35" s="26"/>
    </row>
    <row r="37" spans="1:33" ht="15.75" customHeight="1" x14ac:dyDescent="0.2">
      <c r="A37" s="84" t="s">
        <v>179</v>
      </c>
      <c r="B37" s="26"/>
      <c r="C37" s="26"/>
      <c r="D37" s="26"/>
      <c r="E37" s="161"/>
      <c r="F37" s="161"/>
      <c r="G37" s="161"/>
      <c r="H37" s="161"/>
      <c r="I37" s="161"/>
      <c r="J37" s="161"/>
      <c r="K37" s="161"/>
      <c r="L37" s="161"/>
      <c r="M37" s="161"/>
      <c r="N37" s="161"/>
      <c r="O37" s="161"/>
      <c r="P37" s="161"/>
      <c r="Q37" s="161"/>
      <c r="R37" s="161"/>
      <c r="S37" s="161"/>
      <c r="T37" s="161"/>
      <c r="U37" s="161"/>
      <c r="V37" s="161"/>
      <c r="W37" s="25"/>
      <c r="X37" s="25"/>
      <c r="Y37" s="25"/>
      <c r="Z37" s="11"/>
      <c r="AA37" s="26"/>
      <c r="AB37" s="26"/>
      <c r="AC37" s="26"/>
      <c r="AD37" s="26"/>
      <c r="AE37" s="26"/>
      <c r="AF37" s="26"/>
    </row>
    <row r="38" spans="1:33" ht="15.75" customHeight="1" x14ac:dyDescent="0.2">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
      <c r="A39" s="68" t="s">
        <v>158</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row>
    <row r="41" spans="1:33" ht="15.75" customHeight="1" x14ac:dyDescent="0.2">
      <c r="A41" s="68" t="s">
        <v>163</v>
      </c>
      <c r="B41" s="26"/>
      <c r="C41" s="26"/>
      <c r="D41" s="26"/>
      <c r="E41" s="26"/>
      <c r="G41" s="26"/>
      <c r="K41" s="61"/>
      <c r="M41" s="61"/>
      <c r="N41" s="61"/>
      <c r="O41" s="61"/>
      <c r="AC41" s="26"/>
      <c r="AD41" s="26"/>
      <c r="AF41"/>
      <c r="AG41"/>
    </row>
    <row r="42" spans="1:33" ht="15" customHeight="1" x14ac:dyDescent="0.2">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c r="AF42"/>
      <c r="AG42"/>
    </row>
    <row r="43" spans="1:33" ht="15" customHeight="1" x14ac:dyDescent="0.2">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
      <c r="AF44"/>
      <c r="AG44"/>
    </row>
  </sheetData>
  <mergeCells count="81">
    <mergeCell ref="G7:M7"/>
    <mergeCell ref="P7:S7"/>
    <mergeCell ref="AA7:AF7"/>
    <mergeCell ref="H8:AF8"/>
    <mergeCell ref="H9:AF9"/>
    <mergeCell ref="H10:AF10"/>
    <mergeCell ref="R12:T12"/>
    <mergeCell ref="R13:T13"/>
    <mergeCell ref="I13:K13"/>
    <mergeCell ref="L13:N13"/>
    <mergeCell ref="O13:Q13"/>
    <mergeCell ref="I12:K12"/>
    <mergeCell ref="L12:N12"/>
    <mergeCell ref="O12:Q12"/>
    <mergeCell ref="R17:T17"/>
    <mergeCell ref="N25:P25"/>
    <mergeCell ref="O18:Q18"/>
    <mergeCell ref="R18:T18"/>
    <mergeCell ref="H24:J24"/>
    <mergeCell ref="I19:K19"/>
    <mergeCell ref="L19:N19"/>
    <mergeCell ref="A27:F27"/>
    <mergeCell ref="H27:J27"/>
    <mergeCell ref="K27:M27"/>
    <mergeCell ref="N27:P27"/>
    <mergeCell ref="H26:J26"/>
    <mergeCell ref="K26:M26"/>
    <mergeCell ref="N26:P26"/>
    <mergeCell ref="A26:F26"/>
    <mergeCell ref="I17:K17"/>
    <mergeCell ref="L17:N17"/>
    <mergeCell ref="O17:Q17"/>
    <mergeCell ref="I18:K18"/>
    <mergeCell ref="L18:N18"/>
    <mergeCell ref="K24:M24"/>
    <mergeCell ref="N24:P24"/>
    <mergeCell ref="H25:J25"/>
    <mergeCell ref="K25:M25"/>
    <mergeCell ref="I14:K14"/>
    <mergeCell ref="L14:N14"/>
    <mergeCell ref="O14:Q14"/>
    <mergeCell ref="R15:T15"/>
    <mergeCell ref="R14:T14"/>
    <mergeCell ref="I15:K15"/>
    <mergeCell ref="L15:N15"/>
    <mergeCell ref="O15:Q15"/>
    <mergeCell ref="R20:T20"/>
    <mergeCell ref="H22:J22"/>
    <mergeCell ref="O19:Q19"/>
    <mergeCell ref="H23:J23"/>
    <mergeCell ref="K23:M23"/>
    <mergeCell ref="N23:P23"/>
    <mergeCell ref="Z13:AA13"/>
    <mergeCell ref="AA25:AF25"/>
    <mergeCell ref="AD13:AE13"/>
    <mergeCell ref="AA27:AF27"/>
    <mergeCell ref="R19:T19"/>
    <mergeCell ref="I20:K20"/>
    <mergeCell ref="L20:N20"/>
    <mergeCell ref="K22:M22"/>
    <mergeCell ref="N22:P22"/>
    <mergeCell ref="O20:Q20"/>
    <mergeCell ref="L40:N40"/>
    <mergeCell ref="AA33:AC33"/>
    <mergeCell ref="D35:E35"/>
    <mergeCell ref="L35:N35"/>
    <mergeCell ref="AA35:AC35"/>
    <mergeCell ref="R33:W33"/>
    <mergeCell ref="R35:W35"/>
    <mergeCell ref="D33:E33"/>
    <mergeCell ref="L33:N33"/>
    <mergeCell ref="U29:V29"/>
    <mergeCell ref="E30:V30"/>
    <mergeCell ref="E37:V37"/>
    <mergeCell ref="R40:W40"/>
    <mergeCell ref="AA40:AC40"/>
    <mergeCell ref="D42:E42"/>
    <mergeCell ref="L42:N42"/>
    <mergeCell ref="R42:W42"/>
    <mergeCell ref="AA42:AC42"/>
    <mergeCell ref="D40:E40"/>
  </mergeCells>
  <phoneticPr fontId="0" type="noConversion"/>
  <pageMargins left="0.75" right="0.75" top="1" bottom="1" header="0.5" footer="0.5"/>
  <pageSetup orientation="portrait" horizontalDpi="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19050</xdr:colOff>
                    <xdr:row>23</xdr:row>
                    <xdr:rowOff>0</xdr:rowOff>
                  </from>
                  <to>
                    <xdr:col>5</xdr:col>
                    <xdr:colOff>171450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19050</xdr:colOff>
                    <xdr:row>24</xdr:row>
                    <xdr:rowOff>9525</xdr:rowOff>
                  </from>
                  <to>
                    <xdr:col>5</xdr:col>
                    <xdr:colOff>171450</xdr:colOff>
                    <xdr:row>25</xdr:row>
                    <xdr:rowOff>19050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104775</xdr:colOff>
                    <xdr:row>5</xdr:row>
                    <xdr:rowOff>0</xdr:rowOff>
                  </from>
                  <to>
                    <xdr:col>4</xdr:col>
                    <xdr:colOff>47625</xdr:colOff>
                    <xdr:row>6</xdr:row>
                    <xdr:rowOff>28575</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95250</xdr:colOff>
                    <xdr:row>5</xdr:row>
                    <xdr:rowOff>0</xdr:rowOff>
                  </from>
                  <to>
                    <xdr:col>8</xdr:col>
                    <xdr:colOff>38100</xdr:colOff>
                    <xdr:row>6</xdr:row>
                    <xdr:rowOff>28575</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28575</xdr:colOff>
                    <xdr:row>10</xdr:row>
                    <xdr:rowOff>180975</xdr:rowOff>
                  </from>
                  <to>
                    <xdr:col>31</xdr:col>
                    <xdr:colOff>161925</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142875</xdr:colOff>
                    <xdr:row>12</xdr:row>
                    <xdr:rowOff>152400</xdr:rowOff>
                  </from>
                  <to>
                    <xdr:col>27</xdr:col>
                    <xdr:colOff>38100</xdr:colOff>
                    <xdr:row>14</xdr:row>
                    <xdr:rowOff>9525</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123825</xdr:colOff>
                    <xdr:row>12</xdr:row>
                    <xdr:rowOff>152400</xdr:rowOff>
                  </from>
                  <to>
                    <xdr:col>28</xdr:col>
                    <xdr:colOff>152400</xdr:colOff>
                    <xdr:row>14</xdr:row>
                    <xdr:rowOff>9525</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171450</xdr:colOff>
                    <xdr:row>14</xdr:row>
                    <xdr:rowOff>171450</xdr:rowOff>
                  </from>
                  <to>
                    <xdr:col>31</xdr:col>
                    <xdr:colOff>161925</xdr:colOff>
                    <xdr:row>16</xdr:row>
                    <xdr:rowOff>9525</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171450</xdr:colOff>
                    <xdr:row>13</xdr:row>
                    <xdr:rowOff>161925</xdr:rowOff>
                  </from>
                  <to>
                    <xdr:col>31</xdr:col>
                    <xdr:colOff>161925</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123825</xdr:colOff>
                    <xdr:row>18</xdr:row>
                    <xdr:rowOff>171450</xdr:rowOff>
                  </from>
                  <to>
                    <xdr:col>29</xdr:col>
                    <xdr:colOff>152400</xdr:colOff>
                    <xdr:row>20</xdr:row>
                    <xdr:rowOff>28575</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171450</xdr:colOff>
                    <xdr:row>16</xdr:row>
                    <xdr:rowOff>9525</xdr:rowOff>
                  </from>
                  <to>
                    <xdr:col>31</xdr:col>
                    <xdr:colOff>161925</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142875</xdr:colOff>
                    <xdr:row>19</xdr:row>
                    <xdr:rowOff>161925</xdr:rowOff>
                  </from>
                  <to>
                    <xdr:col>28</xdr:col>
                    <xdr:colOff>38100</xdr:colOff>
                    <xdr:row>21</xdr:row>
                    <xdr:rowOff>19050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123825</xdr:colOff>
                    <xdr:row>19</xdr:row>
                    <xdr:rowOff>161925</xdr:rowOff>
                  </from>
                  <to>
                    <xdr:col>29</xdr:col>
                    <xdr:colOff>152400</xdr:colOff>
                    <xdr:row>21</xdr:row>
                    <xdr:rowOff>19050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142875</xdr:colOff>
                    <xdr:row>20</xdr:row>
                    <xdr:rowOff>152400</xdr:rowOff>
                  </from>
                  <to>
                    <xdr:col>28</xdr:col>
                    <xdr:colOff>38100</xdr:colOff>
                    <xdr:row>22</xdr:row>
                    <xdr:rowOff>19050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123825</xdr:colOff>
                    <xdr:row>20</xdr:row>
                    <xdr:rowOff>152400</xdr:rowOff>
                  </from>
                  <to>
                    <xdr:col>29</xdr:col>
                    <xdr:colOff>152400</xdr:colOff>
                    <xdr:row>22</xdr:row>
                    <xdr:rowOff>19050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142875</xdr:colOff>
                    <xdr:row>21</xdr:row>
                    <xdr:rowOff>142875</xdr:rowOff>
                  </from>
                  <to>
                    <xdr:col>28</xdr:col>
                    <xdr:colOff>38100</xdr:colOff>
                    <xdr:row>23</xdr:row>
                    <xdr:rowOff>28575</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123825</xdr:colOff>
                    <xdr:row>21</xdr:row>
                    <xdr:rowOff>142875</xdr:rowOff>
                  </from>
                  <to>
                    <xdr:col>29</xdr:col>
                    <xdr:colOff>152400</xdr:colOff>
                    <xdr:row>23</xdr:row>
                    <xdr:rowOff>28575</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47625</xdr:colOff>
                    <xdr:row>24</xdr:row>
                    <xdr:rowOff>47625</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133350</xdr:colOff>
                    <xdr:row>22</xdr:row>
                    <xdr:rowOff>152400</xdr:rowOff>
                  </from>
                  <to>
                    <xdr:col>29</xdr:col>
                    <xdr:colOff>161925</xdr:colOff>
                    <xdr:row>24</xdr:row>
                    <xdr:rowOff>47625</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9525</xdr:rowOff>
                  </from>
                  <to>
                    <xdr:col>28</xdr:col>
                    <xdr:colOff>47625</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133350</xdr:colOff>
                    <xdr:row>25</xdr:row>
                    <xdr:rowOff>9525</xdr:rowOff>
                  </from>
                  <to>
                    <xdr:col>29</xdr:col>
                    <xdr:colOff>161925</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142875</xdr:colOff>
                    <xdr:row>18</xdr:row>
                    <xdr:rowOff>171450</xdr:rowOff>
                  </from>
                  <to>
                    <xdr:col>28</xdr:col>
                    <xdr:colOff>38100</xdr:colOff>
                    <xdr:row>20</xdr:row>
                    <xdr:rowOff>28575</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104775</xdr:colOff>
                    <xdr:row>30</xdr:row>
                    <xdr:rowOff>9525</xdr:rowOff>
                  </from>
                  <to>
                    <xdr:col>4</xdr:col>
                    <xdr:colOff>47625</xdr:colOff>
                    <xdr:row>31</xdr:row>
                    <xdr:rowOff>28575</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9525</xdr:rowOff>
                  </from>
                  <to>
                    <xdr:col>11</xdr:col>
                    <xdr:colOff>123825</xdr:colOff>
                    <xdr:row>31</xdr:row>
                    <xdr:rowOff>28575</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171450</xdr:colOff>
                    <xdr:row>17</xdr:row>
                    <xdr:rowOff>38100</xdr:rowOff>
                  </from>
                  <to>
                    <xdr:col>31</xdr:col>
                    <xdr:colOff>161925</xdr:colOff>
                    <xdr:row>18</xdr:row>
                    <xdr:rowOff>57150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171450</xdr:colOff>
                    <xdr:row>5</xdr:row>
                    <xdr:rowOff>0</xdr:rowOff>
                  </from>
                  <to>
                    <xdr:col>13</xdr:col>
                    <xdr:colOff>114300</xdr:colOff>
                    <xdr:row>6</xdr:row>
                    <xdr:rowOff>28575</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104775</xdr:colOff>
                    <xdr:row>37</xdr:row>
                    <xdr:rowOff>9525</xdr:rowOff>
                  </from>
                  <to>
                    <xdr:col>4</xdr:col>
                    <xdr:colOff>47625</xdr:colOff>
                    <xdr:row>38</xdr:row>
                    <xdr:rowOff>28575</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9525</xdr:rowOff>
                  </from>
                  <to>
                    <xdr:col>11</xdr:col>
                    <xdr:colOff>123825</xdr:colOff>
                    <xdr:row>38</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92"/>
      <c r="H7" s="192"/>
      <c r="I7" s="192"/>
      <c r="J7" s="192"/>
      <c r="K7" s="192"/>
      <c r="L7" s="192"/>
      <c r="M7" s="192"/>
      <c r="N7" s="25"/>
      <c r="O7" s="11" t="s">
        <v>129</v>
      </c>
      <c r="P7" s="161" t="s">
        <v>314</v>
      </c>
      <c r="Q7" s="193"/>
      <c r="R7" s="193"/>
      <c r="S7" s="193"/>
      <c r="T7" s="25"/>
      <c r="U7" s="53"/>
      <c r="V7" s="53"/>
      <c r="W7" s="53"/>
      <c r="X7" s="53"/>
      <c r="Y7" s="53"/>
      <c r="Z7" s="11" t="s">
        <v>40</v>
      </c>
      <c r="AA7" s="202" t="s">
        <v>335</v>
      </c>
      <c r="AB7" s="223"/>
      <c r="AC7" s="223"/>
      <c r="AD7" s="223"/>
      <c r="AE7" s="223"/>
      <c r="AF7" s="223"/>
    </row>
    <row r="8" spans="1:37" ht="14.25" customHeight="1" x14ac:dyDescent="0.2">
      <c r="A8" s="23" t="s">
        <v>57</v>
      </c>
      <c r="B8" s="26"/>
      <c r="C8" s="26"/>
      <c r="D8" s="26"/>
      <c r="G8" s="25"/>
      <c r="H8" s="161" t="s">
        <v>371</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
      <c r="A10" s="17"/>
      <c r="G10" s="11" t="s">
        <v>182</v>
      </c>
      <c r="H10" s="161" t="s">
        <v>316</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
      <c r="A11" s="17"/>
      <c r="G11" s="11" t="s">
        <v>183</v>
      </c>
      <c r="H11" s="161" t="s">
        <v>315</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c r="J14" s="206"/>
      <c r="K14" s="207"/>
      <c r="L14" s="205"/>
      <c r="M14" s="206"/>
      <c r="N14" s="207"/>
      <c r="O14" s="205"/>
      <c r="P14" s="206"/>
      <c r="Q14" s="207"/>
      <c r="R14" s="205">
        <v>1202</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
      <c r="A15" s="75"/>
      <c r="B15" s="25"/>
      <c r="C15" s="25"/>
      <c r="D15" s="25"/>
      <c r="E15" s="25"/>
      <c r="F15" s="25"/>
      <c r="G15" s="11" t="s">
        <v>13</v>
      </c>
      <c r="H15" s="11"/>
      <c r="I15" s="205">
        <v>1500</v>
      </c>
      <c r="J15" s="206"/>
      <c r="K15" s="207"/>
      <c r="L15" s="205">
        <v>1705</v>
      </c>
      <c r="M15" s="206"/>
      <c r="N15" s="207"/>
      <c r="O15" s="205">
        <v>1730</v>
      </c>
      <c r="P15" s="206"/>
      <c r="Q15" s="207"/>
      <c r="R15" s="205"/>
      <c r="S15" s="206"/>
      <c r="T15" s="207"/>
      <c r="U15" s="25"/>
      <c r="V15" s="75"/>
      <c r="W15" s="11" t="s">
        <v>23</v>
      </c>
      <c r="X15" s="25"/>
      <c r="Y15" s="25"/>
      <c r="Z15" s="25"/>
      <c r="AA15" s="11"/>
      <c r="AB15" s="11"/>
      <c r="AC15" s="210"/>
      <c r="AD15" s="224"/>
      <c r="AE15" s="224"/>
      <c r="AF15" s="225"/>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t="s">
        <v>317</v>
      </c>
      <c r="E20" s="202"/>
      <c r="F20" s="202"/>
      <c r="G20" s="202"/>
      <c r="H20" s="202"/>
      <c r="I20" s="202"/>
      <c r="J20"/>
      <c r="L20" s="11" t="s">
        <v>159</v>
      </c>
      <c r="M20" s="202" t="s">
        <v>314</v>
      </c>
      <c r="N20" s="202"/>
      <c r="P20"/>
      <c r="Q20"/>
      <c r="T20" s="83" t="s">
        <v>160</v>
      </c>
      <c r="U20" s="204" t="s">
        <v>372</v>
      </c>
      <c r="V20" s="204"/>
      <c r="W20" s="204"/>
      <c r="X20" s="25"/>
      <c r="Y20" s="11"/>
      <c r="Z20" s="55" t="s">
        <v>161</v>
      </c>
      <c r="AA20" s="226">
        <v>70000</v>
      </c>
      <c r="AB20" s="202"/>
      <c r="AC20" s="202"/>
      <c r="AD20" s="202"/>
      <c r="AE20" s="202"/>
      <c r="AF20" s="202"/>
    </row>
    <row r="21" spans="1:39" ht="14.25" customHeight="1" x14ac:dyDescent="0.2">
      <c r="E21" s="55" t="s">
        <v>181</v>
      </c>
      <c r="F21" s="203"/>
      <c r="G21" s="203"/>
      <c r="H21" s="203"/>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c r="E23" s="202"/>
      <c r="F23" s="202"/>
      <c r="G23" s="202"/>
      <c r="H23" s="202"/>
      <c r="I23" s="202"/>
      <c r="J23"/>
      <c r="L23" s="11" t="s">
        <v>159</v>
      </c>
      <c r="M23" s="202"/>
      <c r="N23" s="202"/>
      <c r="P23"/>
      <c r="Q23"/>
      <c r="T23" s="83" t="s">
        <v>160</v>
      </c>
      <c r="U23" s="204"/>
      <c r="V23" s="204"/>
      <c r="W23" s="204"/>
      <c r="X23" s="25"/>
      <c r="Y23" s="11"/>
      <c r="Z23" s="55" t="s">
        <v>161</v>
      </c>
      <c r="AA23" s="202"/>
      <c r="AB23" s="202"/>
      <c r="AC23" s="202"/>
      <c r="AD23" s="202"/>
      <c r="AE23" s="202"/>
      <c r="AF23" s="202"/>
    </row>
    <row r="24" spans="1:39" ht="14.25" customHeight="1" x14ac:dyDescent="0.2">
      <c r="E24" s="55" t="s">
        <v>181</v>
      </c>
      <c r="F24" s="203"/>
      <c r="G24" s="203"/>
      <c r="H24" s="203"/>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c r="E26" s="202"/>
      <c r="F26" s="202"/>
      <c r="G26" s="202"/>
      <c r="H26" s="202"/>
      <c r="I26" s="202"/>
      <c r="J26"/>
      <c r="L26" s="11" t="s">
        <v>159</v>
      </c>
      <c r="M26" s="202"/>
      <c r="N26" s="202"/>
      <c r="P26"/>
      <c r="Q26"/>
      <c r="T26" s="83" t="s">
        <v>160</v>
      </c>
      <c r="U26" s="204"/>
      <c r="V26" s="204"/>
      <c r="W26" s="204"/>
      <c r="X26" s="25"/>
      <c r="Y26" s="11"/>
      <c r="Z26" s="55" t="s">
        <v>161</v>
      </c>
      <c r="AA26" s="202"/>
      <c r="AB26" s="202"/>
      <c r="AC26" s="202"/>
      <c r="AD26" s="202"/>
      <c r="AE26" s="202"/>
      <c r="AF26" s="202"/>
    </row>
    <row r="27" spans="1:39" ht="14.25" customHeight="1" x14ac:dyDescent="0.2">
      <c r="E27" s="55" t="s">
        <v>181</v>
      </c>
      <c r="F27" s="203"/>
      <c r="G27" s="203"/>
      <c r="H27" s="203"/>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
      <c r="E30" s="55" t="s">
        <v>181</v>
      </c>
      <c r="F30" s="203"/>
      <c r="G30" s="203"/>
      <c r="H30" s="203"/>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v>5</v>
      </c>
      <c r="V32" s="202"/>
      <c r="W32" s="25"/>
      <c r="X32" s="25"/>
      <c r="Y32" s="25"/>
      <c r="Z32" s="11"/>
      <c r="AA32" s="26"/>
      <c r="AB32" s="26"/>
      <c r="AC32" s="26"/>
      <c r="AD32" s="26"/>
      <c r="AE32" s="26"/>
      <c r="AF32" s="26"/>
    </row>
    <row r="33" spans="1:33" ht="15.75" customHeight="1" x14ac:dyDescent="0.2">
      <c r="A33" s="91" t="s">
        <v>179</v>
      </c>
      <c r="B33" s="26"/>
      <c r="C33" s="26"/>
      <c r="D33" s="26"/>
      <c r="E33" s="161" t="s">
        <v>320</v>
      </c>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92"/>
      <c r="H7" s="192"/>
      <c r="I7" s="192"/>
      <c r="J7" s="192"/>
      <c r="K7" s="192"/>
      <c r="L7" s="192"/>
      <c r="M7" s="192"/>
      <c r="N7" s="25"/>
      <c r="O7" s="11" t="s">
        <v>129</v>
      </c>
      <c r="P7" s="161" t="s">
        <v>314</v>
      </c>
      <c r="Q7" s="193"/>
      <c r="R7" s="193"/>
      <c r="S7" s="193"/>
      <c r="T7" s="25"/>
      <c r="U7" s="53"/>
      <c r="V7" s="53"/>
      <c r="W7" s="53"/>
      <c r="X7" s="53"/>
      <c r="Y7" s="53"/>
      <c r="Z7" s="11" t="s">
        <v>40</v>
      </c>
      <c r="AA7" s="202"/>
      <c r="AB7" s="223"/>
      <c r="AC7" s="223"/>
      <c r="AD7" s="223"/>
      <c r="AE7" s="223"/>
      <c r="AF7" s="223"/>
    </row>
    <row r="8" spans="1:37" ht="14.25" customHeight="1" x14ac:dyDescent="0.2">
      <c r="A8" s="23" t="s">
        <v>57</v>
      </c>
      <c r="B8" s="26"/>
      <c r="C8" s="26"/>
      <c r="D8" s="26"/>
      <c r="G8" s="25"/>
      <c r="H8" s="161" t="s">
        <v>318</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
      <c r="A10" s="17"/>
      <c r="G10" s="11" t="s">
        <v>182</v>
      </c>
      <c r="H10" s="161" t="s">
        <v>319</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
      <c r="A11" s="17"/>
      <c r="G11" s="11" t="s">
        <v>183</v>
      </c>
      <c r="H11" s="161" t="s">
        <v>321</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c r="J14" s="206"/>
      <c r="K14" s="207"/>
      <c r="L14" s="205"/>
      <c r="M14" s="206"/>
      <c r="N14" s="207"/>
      <c r="O14" s="205"/>
      <c r="P14" s="206"/>
      <c r="Q14" s="207"/>
      <c r="R14" s="205">
        <v>1008</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
      <c r="A15" s="75"/>
      <c r="B15" s="25"/>
      <c r="C15" s="25"/>
      <c r="D15" s="25"/>
      <c r="E15" s="25"/>
      <c r="F15" s="25"/>
      <c r="G15" s="11" t="s">
        <v>13</v>
      </c>
      <c r="H15" s="11"/>
      <c r="I15" s="205">
        <v>950</v>
      </c>
      <c r="J15" s="206"/>
      <c r="K15" s="207"/>
      <c r="L15" s="205">
        <v>2058</v>
      </c>
      <c r="M15" s="206"/>
      <c r="N15" s="207"/>
      <c r="O15" s="205">
        <v>2075</v>
      </c>
      <c r="P15" s="206"/>
      <c r="Q15" s="207"/>
      <c r="R15" s="205"/>
      <c r="S15" s="206"/>
      <c r="T15" s="207"/>
      <c r="U15" s="25"/>
      <c r="V15" s="75"/>
      <c r="W15" s="11" t="s">
        <v>23</v>
      </c>
      <c r="X15" s="25"/>
      <c r="Y15" s="25"/>
      <c r="Z15" s="25"/>
      <c r="AA15" s="11"/>
      <c r="AB15" s="11"/>
      <c r="AC15" s="210"/>
      <c r="AD15" s="224"/>
      <c r="AE15" s="224"/>
      <c r="AF15" s="225"/>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v>43.9</v>
      </c>
      <c r="E20" s="202"/>
      <c r="F20" s="202"/>
      <c r="G20" s="202"/>
      <c r="H20" s="202"/>
      <c r="I20" s="202"/>
      <c r="J20"/>
      <c r="L20" s="11" t="s">
        <v>159</v>
      </c>
      <c r="M20" s="202" t="s">
        <v>314</v>
      </c>
      <c r="N20" s="202"/>
      <c r="P20"/>
      <c r="Q20"/>
      <c r="T20" s="83" t="s">
        <v>160</v>
      </c>
      <c r="U20" s="204" t="s">
        <v>322</v>
      </c>
      <c r="V20" s="204"/>
      <c r="W20" s="204"/>
      <c r="X20" s="25"/>
      <c r="Y20" s="11"/>
      <c r="Z20" s="55" t="s">
        <v>161</v>
      </c>
      <c r="AA20" s="226">
        <v>65000</v>
      </c>
      <c r="AB20" s="202"/>
      <c r="AC20" s="202"/>
      <c r="AD20" s="202"/>
      <c r="AE20" s="202"/>
      <c r="AF20" s="202"/>
    </row>
    <row r="21" spans="1:39" ht="14.25" customHeight="1" x14ac:dyDescent="0.2">
      <c r="E21" s="55" t="s">
        <v>181</v>
      </c>
      <c r="F21" s="203"/>
      <c r="G21" s="203"/>
      <c r="H21" s="203"/>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v>85.5</v>
      </c>
      <c r="E23" s="202"/>
      <c r="F23" s="202"/>
      <c r="G23" s="202"/>
      <c r="H23" s="202"/>
      <c r="I23" s="202"/>
      <c r="J23"/>
      <c r="L23" s="11" t="s">
        <v>159</v>
      </c>
      <c r="M23" s="202" t="s">
        <v>314</v>
      </c>
      <c r="N23" s="202"/>
      <c r="P23"/>
      <c r="Q23"/>
      <c r="T23" s="83" t="s">
        <v>160</v>
      </c>
      <c r="U23" s="204" t="s">
        <v>322</v>
      </c>
      <c r="V23" s="204"/>
      <c r="W23" s="204"/>
      <c r="X23" s="25"/>
      <c r="Y23" s="11"/>
      <c r="Z23" s="55" t="s">
        <v>161</v>
      </c>
      <c r="AA23" s="226">
        <v>65000</v>
      </c>
      <c r="AB23" s="202"/>
      <c r="AC23" s="202"/>
      <c r="AD23" s="202"/>
      <c r="AE23" s="202"/>
      <c r="AF23" s="202"/>
    </row>
    <row r="24" spans="1:39" ht="14.25" customHeight="1" x14ac:dyDescent="0.2">
      <c r="E24" s="55" t="s">
        <v>181</v>
      </c>
      <c r="F24" s="203"/>
      <c r="G24" s="203"/>
      <c r="H24" s="203"/>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v>59.11</v>
      </c>
      <c r="E26" s="202"/>
      <c r="F26" s="202"/>
      <c r="G26" s="202"/>
      <c r="H26" s="202"/>
      <c r="I26" s="202"/>
      <c r="J26"/>
      <c r="L26" s="11" t="s">
        <v>159</v>
      </c>
      <c r="M26" s="202" t="s">
        <v>314</v>
      </c>
      <c r="N26" s="202"/>
      <c r="P26"/>
      <c r="Q26"/>
      <c r="T26" s="83" t="s">
        <v>160</v>
      </c>
      <c r="U26" s="204" t="s">
        <v>322</v>
      </c>
      <c r="V26" s="204"/>
      <c r="W26" s="204"/>
      <c r="X26" s="25"/>
      <c r="Y26" s="11"/>
      <c r="Z26" s="55" t="s">
        <v>161</v>
      </c>
      <c r="AA26" s="226">
        <v>65000</v>
      </c>
      <c r="AB26" s="202"/>
      <c r="AC26" s="202"/>
      <c r="AD26" s="202"/>
      <c r="AE26" s="202"/>
      <c r="AF26" s="202"/>
    </row>
    <row r="27" spans="1:39" ht="14.25" customHeight="1" x14ac:dyDescent="0.2">
      <c r="E27" s="55" t="s">
        <v>181</v>
      </c>
      <c r="F27" s="203"/>
      <c r="G27" s="203"/>
      <c r="H27" s="203"/>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
      <c r="E30" s="55" t="s">
        <v>181</v>
      </c>
      <c r="F30" s="203"/>
      <c r="G30" s="203"/>
      <c r="H30" s="203"/>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v>8</v>
      </c>
      <c r="V32" s="202"/>
      <c r="W32" s="25"/>
      <c r="X32" s="25"/>
      <c r="Y32" s="25"/>
      <c r="Z32" s="11"/>
      <c r="AA32" s="26"/>
      <c r="AB32" s="26"/>
      <c r="AC32" s="26"/>
      <c r="AD32" s="26"/>
      <c r="AE32" s="26"/>
      <c r="AF32" s="26"/>
    </row>
    <row r="33" spans="1:33" ht="15.75" customHeight="1" x14ac:dyDescent="0.2">
      <c r="A33" s="91" t="s">
        <v>179</v>
      </c>
      <c r="B33" s="26"/>
      <c r="C33" s="26"/>
      <c r="D33" s="26"/>
      <c r="E33" s="161" t="s">
        <v>323</v>
      </c>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F21" sqref="F21:H2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92"/>
      <c r="H7" s="192"/>
      <c r="I7" s="192"/>
      <c r="J7" s="192"/>
      <c r="K7" s="192"/>
      <c r="L7" s="192"/>
      <c r="M7" s="192"/>
      <c r="N7" s="25"/>
      <c r="O7" s="11" t="s">
        <v>129</v>
      </c>
      <c r="P7" s="161" t="s">
        <v>324</v>
      </c>
      <c r="Q7" s="193"/>
      <c r="R7" s="193"/>
      <c r="S7" s="193"/>
      <c r="T7" s="25"/>
      <c r="U7" s="53"/>
      <c r="V7" s="53"/>
      <c r="W7" s="53"/>
      <c r="X7" s="53"/>
      <c r="Y7" s="53"/>
      <c r="Z7" s="11" t="s">
        <v>40</v>
      </c>
      <c r="AA7" s="202"/>
      <c r="AB7" s="223"/>
      <c r="AC7" s="223"/>
      <c r="AD7" s="223"/>
      <c r="AE7" s="223"/>
      <c r="AF7" s="223"/>
    </row>
    <row r="8" spans="1:37" ht="14.25" customHeight="1" x14ac:dyDescent="0.2">
      <c r="A8" s="23" t="s">
        <v>57</v>
      </c>
      <c r="B8" s="26"/>
      <c r="C8" s="26"/>
      <c r="D8" s="26"/>
      <c r="G8" s="25"/>
      <c r="H8" s="161" t="s">
        <v>325</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
      <c r="A10" s="17"/>
      <c r="G10" s="11" t="s">
        <v>182</v>
      </c>
      <c r="H10" s="161" t="s">
        <v>326</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
      <c r="A11" s="17"/>
      <c r="G11" s="11" t="s">
        <v>183</v>
      </c>
      <c r="H11" s="161" t="s">
        <v>327</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v>550</v>
      </c>
      <c r="J14" s="206"/>
      <c r="K14" s="207"/>
      <c r="L14" s="205">
        <v>560</v>
      </c>
      <c r="M14" s="206"/>
      <c r="N14" s="207"/>
      <c r="O14" s="205">
        <v>700</v>
      </c>
      <c r="P14" s="206"/>
      <c r="Q14" s="207"/>
      <c r="R14" s="205">
        <v>1008</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
      <c r="A15" s="75"/>
      <c r="B15" s="25"/>
      <c r="C15" s="25"/>
      <c r="D15" s="25"/>
      <c r="E15" s="25"/>
      <c r="F15" s="25"/>
      <c r="G15" s="11" t="s">
        <v>13</v>
      </c>
      <c r="H15" s="11"/>
      <c r="I15" s="205">
        <v>200</v>
      </c>
      <c r="J15" s="206"/>
      <c r="K15" s="207"/>
      <c r="L15" s="205">
        <v>350</v>
      </c>
      <c r="M15" s="206"/>
      <c r="N15" s="207"/>
      <c r="O15" s="205">
        <v>450</v>
      </c>
      <c r="P15" s="206"/>
      <c r="Q15" s="207"/>
      <c r="R15" s="205">
        <v>450</v>
      </c>
      <c r="S15" s="206"/>
      <c r="T15" s="207"/>
      <c r="U15" s="25"/>
      <c r="V15" s="75"/>
      <c r="W15" s="11" t="s">
        <v>23</v>
      </c>
      <c r="X15" s="25"/>
      <c r="Y15" s="25"/>
      <c r="Z15" s="25"/>
      <c r="AA15" s="11"/>
      <c r="AB15" s="11"/>
      <c r="AC15" s="210"/>
      <c r="AD15" s="224"/>
      <c r="AE15" s="224"/>
      <c r="AF15" s="225"/>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v>174.6</v>
      </c>
      <c r="E20" s="202"/>
      <c r="F20" s="202"/>
      <c r="G20" s="202"/>
      <c r="H20" s="202"/>
      <c r="I20" s="202"/>
      <c r="J20"/>
      <c r="L20" s="11" t="s">
        <v>159</v>
      </c>
      <c r="M20" s="202" t="s">
        <v>324</v>
      </c>
      <c r="N20" s="202"/>
      <c r="P20"/>
      <c r="Q20"/>
      <c r="T20" s="83" t="s">
        <v>160</v>
      </c>
      <c r="U20" s="204" t="s">
        <v>328</v>
      </c>
      <c r="V20" s="204"/>
      <c r="W20" s="204"/>
      <c r="X20" s="25"/>
      <c r="Y20" s="11"/>
      <c r="Z20" s="55" t="s">
        <v>161</v>
      </c>
      <c r="AA20" s="226">
        <v>65000</v>
      </c>
      <c r="AB20" s="202"/>
      <c r="AC20" s="202"/>
      <c r="AD20" s="202"/>
      <c r="AE20" s="202"/>
      <c r="AF20" s="202"/>
    </row>
    <row r="21" spans="1:39" ht="14.25" customHeight="1" x14ac:dyDescent="0.2">
      <c r="E21" s="55" t="s">
        <v>181</v>
      </c>
      <c r="F21" s="203"/>
      <c r="G21" s="203"/>
      <c r="H21" s="203"/>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c r="E23" s="202"/>
      <c r="F23" s="202"/>
      <c r="G23" s="202"/>
      <c r="H23" s="202"/>
      <c r="I23" s="202"/>
      <c r="J23"/>
      <c r="L23" s="11" t="s">
        <v>159</v>
      </c>
      <c r="M23" s="202"/>
      <c r="N23" s="202"/>
      <c r="P23"/>
      <c r="Q23"/>
      <c r="T23" s="83" t="s">
        <v>160</v>
      </c>
      <c r="U23" s="204"/>
      <c r="V23" s="204"/>
      <c r="W23" s="204"/>
      <c r="X23" s="25"/>
      <c r="Y23" s="11"/>
      <c r="Z23" s="55" t="s">
        <v>161</v>
      </c>
      <c r="AA23" s="202"/>
      <c r="AB23" s="202"/>
      <c r="AC23" s="202"/>
      <c r="AD23" s="202"/>
      <c r="AE23" s="202"/>
      <c r="AF23" s="202"/>
    </row>
    <row r="24" spans="1:39" ht="14.25" customHeight="1" x14ac:dyDescent="0.2">
      <c r="E24" s="55" t="s">
        <v>181</v>
      </c>
      <c r="F24" s="203"/>
      <c r="G24" s="203"/>
      <c r="H24" s="203"/>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c r="E26" s="202"/>
      <c r="F26" s="202"/>
      <c r="G26" s="202"/>
      <c r="H26" s="202"/>
      <c r="I26" s="202"/>
      <c r="J26"/>
      <c r="L26" s="11" t="s">
        <v>159</v>
      </c>
      <c r="M26" s="202"/>
      <c r="N26" s="202"/>
      <c r="P26"/>
      <c r="Q26"/>
      <c r="T26" s="83" t="s">
        <v>160</v>
      </c>
      <c r="U26" s="204"/>
      <c r="V26" s="204"/>
      <c r="W26" s="204"/>
      <c r="X26" s="25"/>
      <c r="Y26" s="11"/>
      <c r="Z26" s="55" t="s">
        <v>161</v>
      </c>
      <c r="AA26" s="202"/>
      <c r="AB26" s="202"/>
      <c r="AC26" s="202"/>
      <c r="AD26" s="202"/>
      <c r="AE26" s="202"/>
      <c r="AF26" s="202"/>
    </row>
    <row r="27" spans="1:39" ht="14.25" customHeight="1" x14ac:dyDescent="0.2">
      <c r="E27" s="55" t="s">
        <v>181</v>
      </c>
      <c r="F27" s="203"/>
      <c r="G27" s="203"/>
      <c r="H27" s="203"/>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
      <c r="E30" s="55" t="s">
        <v>181</v>
      </c>
      <c r="F30" s="203"/>
      <c r="G30" s="203"/>
      <c r="H30" s="203"/>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c r="V32" s="202"/>
      <c r="W32" s="25"/>
      <c r="X32" s="25"/>
      <c r="Y32" s="25"/>
      <c r="Z32" s="11"/>
      <c r="AA32" s="26"/>
      <c r="AB32" s="26"/>
      <c r="AC32" s="26"/>
      <c r="AD32" s="26"/>
      <c r="AE32" s="26"/>
      <c r="AF32" s="26"/>
    </row>
    <row r="33" spans="1:33" ht="15.75" customHeight="1" x14ac:dyDescent="0.2">
      <c r="A33" s="91" t="s">
        <v>179</v>
      </c>
      <c r="B33" s="26"/>
      <c r="C33" s="26"/>
      <c r="D33" s="26"/>
      <c r="E33" s="161"/>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E1" sqref="E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92" t="s">
        <v>330</v>
      </c>
      <c r="K6" s="192"/>
      <c r="L6" s="192"/>
      <c r="M6" s="192"/>
      <c r="N6" s="192"/>
      <c r="O6" s="192"/>
      <c r="P6" s="192"/>
      <c r="T6" s="25"/>
      <c r="U6" s="25"/>
      <c r="V6" s="25"/>
      <c r="W6" s="25"/>
      <c r="X6" s="25"/>
      <c r="Y6" s="25"/>
      <c r="Z6" s="25"/>
      <c r="AA6" s="25"/>
      <c r="AB6" s="25"/>
      <c r="AC6" s="25"/>
      <c r="AD6" s="25"/>
      <c r="AE6" s="25"/>
      <c r="AF6" s="25"/>
    </row>
    <row r="7" spans="1:37" ht="14.25" customHeight="1" x14ac:dyDescent="0.2">
      <c r="A7" s="31" t="s">
        <v>61</v>
      </c>
      <c r="B7" s="26"/>
      <c r="D7" s="24"/>
      <c r="E7" s="24"/>
      <c r="F7" s="24"/>
      <c r="G7" s="192"/>
      <c r="H7" s="192"/>
      <c r="I7" s="192"/>
      <c r="J7" s="192"/>
      <c r="K7" s="192"/>
      <c r="L7" s="192"/>
      <c r="M7" s="192"/>
      <c r="N7" s="25"/>
      <c r="O7" s="11"/>
      <c r="P7"/>
      <c r="Q7"/>
      <c r="R7"/>
      <c r="S7"/>
      <c r="T7" s="11" t="s">
        <v>40</v>
      </c>
      <c r="U7" s="202" t="s">
        <v>342</v>
      </c>
      <c r="V7" s="223"/>
      <c r="W7" s="223"/>
      <c r="X7" s="223"/>
      <c r="Y7" s="223"/>
      <c r="Z7" s="223"/>
    </row>
    <row r="8" spans="1:37" ht="14.25" customHeight="1" x14ac:dyDescent="0.2">
      <c r="A8" s="23" t="s">
        <v>57</v>
      </c>
      <c r="B8" s="26"/>
      <c r="C8" s="26"/>
      <c r="D8" s="26"/>
      <c r="G8" s="25"/>
      <c r="H8" s="161" t="s">
        <v>344</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03">
        <v>25000</v>
      </c>
      <c r="I11" s="203"/>
      <c r="J11" s="203"/>
      <c r="K11" s="61"/>
      <c r="M11" s="61"/>
      <c r="N11" s="61"/>
      <c r="P11" s="83" t="s">
        <v>203</v>
      </c>
      <c r="Q11" s="202">
        <v>1</v>
      </c>
      <c r="R11" s="202"/>
      <c r="S11" s="61"/>
      <c r="T11" s="61"/>
      <c r="U11"/>
      <c r="Y11" s="111" t="s">
        <v>209</v>
      </c>
      <c r="Z11" s="230" t="s">
        <v>348</v>
      </c>
      <c r="AA11" s="162"/>
      <c r="AB11" s="162"/>
      <c r="AD11" s="111" t="s">
        <v>210</v>
      </c>
      <c r="AE11" s="202">
        <v>7300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
      <c r="A15" s="75"/>
      <c r="B15" s="25"/>
      <c r="C15" s="25"/>
      <c r="D15" s="25"/>
      <c r="E15" s="25"/>
      <c r="F15" s="25"/>
      <c r="G15" s="11" t="s">
        <v>12</v>
      </c>
      <c r="H15" s="205">
        <v>770</v>
      </c>
      <c r="I15" s="206"/>
      <c r="J15" s="207"/>
      <c r="K15" s="205">
        <v>788</v>
      </c>
      <c r="L15" s="206"/>
      <c r="M15" s="207"/>
      <c r="N15" s="205">
        <v>800</v>
      </c>
      <c r="O15" s="206"/>
      <c r="P15" s="231"/>
      <c r="Q15" s="25"/>
      <c r="R15" s="25"/>
      <c r="S15" s="25"/>
      <c r="T15" s="25"/>
      <c r="U15" s="25"/>
      <c r="V15" s="25"/>
      <c r="W15" s="11" t="s">
        <v>12</v>
      </c>
      <c r="X15" s="205">
        <v>975</v>
      </c>
      <c r="Y15" s="206"/>
      <c r="Z15" s="207"/>
      <c r="AA15" s="205">
        <v>986</v>
      </c>
      <c r="AB15" s="206"/>
      <c r="AC15" s="207"/>
      <c r="AD15" s="205">
        <v>1008</v>
      </c>
      <c r="AE15" s="206"/>
      <c r="AF15" s="207"/>
      <c r="AG15"/>
      <c r="AH15"/>
      <c r="AI15"/>
    </row>
    <row r="16" spans="1:37" ht="14.25" customHeight="1" x14ac:dyDescent="0.2">
      <c r="A16" s="75"/>
      <c r="B16" s="25"/>
      <c r="C16" s="25"/>
      <c r="D16" s="25"/>
      <c r="E16" s="25"/>
      <c r="F16" s="25"/>
      <c r="G16" s="11" t="s">
        <v>201</v>
      </c>
      <c r="H16" s="81"/>
      <c r="I16" s="151" t="s">
        <v>338</v>
      </c>
      <c r="J16" s="82"/>
      <c r="K16" s="81"/>
      <c r="L16" s="151" t="s">
        <v>349</v>
      </c>
      <c r="M16" s="82"/>
      <c r="N16" s="81"/>
      <c r="O16" s="151" t="s">
        <v>350</v>
      </c>
      <c r="P16" s="102"/>
      <c r="Q16" s="25"/>
      <c r="R16" s="25"/>
      <c r="S16" s="25"/>
      <c r="T16" s="25"/>
      <c r="U16" s="25"/>
      <c r="V16" s="25"/>
      <c r="W16" s="11" t="s">
        <v>201</v>
      </c>
      <c r="X16" s="81"/>
      <c r="Y16" s="151" t="s">
        <v>341</v>
      </c>
      <c r="Z16" s="82"/>
      <c r="AA16" s="81"/>
      <c r="AB16" s="151" t="s">
        <v>339</v>
      </c>
      <c r="AC16" s="82"/>
      <c r="AD16" s="81"/>
      <c r="AE16" s="151" t="s">
        <v>340</v>
      </c>
      <c r="AF16" s="82"/>
      <c r="AG16"/>
      <c r="AH16"/>
      <c r="AI16"/>
    </row>
    <row r="17" spans="1:37" ht="14.25" customHeight="1" x14ac:dyDescent="0.2">
      <c r="A17" s="75"/>
      <c r="B17" s="25"/>
      <c r="C17" s="25"/>
      <c r="D17" s="25"/>
      <c r="E17" s="25"/>
      <c r="F17" s="25"/>
      <c r="G17" s="11" t="s">
        <v>13</v>
      </c>
      <c r="H17" s="205">
        <v>950</v>
      </c>
      <c r="I17" s="206"/>
      <c r="J17" s="207"/>
      <c r="K17" s="205">
        <v>2058</v>
      </c>
      <c r="L17" s="206"/>
      <c r="M17" s="207"/>
      <c r="N17" s="205">
        <v>2075</v>
      </c>
      <c r="O17" s="206"/>
      <c r="P17" s="231"/>
      <c r="Q17" s="25"/>
      <c r="R17" s="25"/>
      <c r="S17" s="25"/>
      <c r="T17" s="25"/>
      <c r="U17" s="25"/>
      <c r="V17" s="25"/>
      <c r="W17" s="11" t="s">
        <v>13</v>
      </c>
      <c r="X17" s="205">
        <v>950</v>
      </c>
      <c r="Y17" s="206"/>
      <c r="Z17" s="207"/>
      <c r="AA17" s="205">
        <v>2058</v>
      </c>
      <c r="AB17" s="206"/>
      <c r="AC17" s="207"/>
      <c r="AD17" s="205">
        <v>2075</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1020</v>
      </c>
      <c r="O18" s="206"/>
      <c r="P18" s="231"/>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
      <c r="A20" s="17" t="s">
        <v>215</v>
      </c>
      <c r="J20" s="192" t="s">
        <v>331</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92"/>
      <c r="H21" s="192"/>
      <c r="I21" s="192"/>
      <c r="J21" s="192"/>
      <c r="K21" s="192"/>
      <c r="L21" s="192"/>
      <c r="M21" s="192"/>
      <c r="N21" s="25"/>
      <c r="O21" s="11"/>
      <c r="P21"/>
      <c r="Q21"/>
      <c r="R21"/>
      <c r="S21"/>
      <c r="T21" s="11" t="s">
        <v>40</v>
      </c>
      <c r="U21" s="202" t="s">
        <v>347</v>
      </c>
      <c r="V21" s="223"/>
      <c r="W21" s="223"/>
      <c r="X21" s="223"/>
      <c r="Y21" s="223"/>
      <c r="Z21" s="223"/>
    </row>
    <row r="22" spans="1:37" ht="14.25" customHeight="1" x14ac:dyDescent="0.2">
      <c r="A22" s="23" t="s">
        <v>57</v>
      </c>
      <c r="B22" s="26"/>
      <c r="C22" s="26"/>
      <c r="D22" s="26"/>
      <c r="G22" s="25"/>
      <c r="H22" s="161" t="s">
        <v>351</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03">
        <v>25000</v>
      </c>
      <c r="I25" s="203"/>
      <c r="J25" s="203"/>
      <c r="K25" s="61"/>
      <c r="M25" s="61"/>
      <c r="N25" s="61"/>
      <c r="P25" s="83" t="s">
        <v>203</v>
      </c>
      <c r="Q25" s="202">
        <v>1</v>
      </c>
      <c r="R25" s="202"/>
      <c r="S25" s="61"/>
      <c r="T25" s="61"/>
      <c r="U25"/>
      <c r="Y25" s="111" t="s">
        <v>209</v>
      </c>
      <c r="Z25" s="230" t="s">
        <v>348</v>
      </c>
      <c r="AA25" s="162"/>
      <c r="AB25" s="162"/>
      <c r="AD25" s="111" t="s">
        <v>210</v>
      </c>
      <c r="AE25" s="202">
        <v>5100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329</v>
      </c>
      <c r="P27" s="107"/>
      <c r="Q27" s="80"/>
      <c r="R27" s="80"/>
      <c r="S27" s="80"/>
      <c r="T27" s="80"/>
      <c r="U27" s="80"/>
      <c r="V27" s="80"/>
      <c r="W27" s="80"/>
      <c r="X27" s="80"/>
      <c r="Y27" s="80"/>
      <c r="Z27" s="80"/>
      <c r="AA27" s="80"/>
      <c r="AB27" s="80"/>
      <c r="AC27" s="105" t="s">
        <v>162</v>
      </c>
      <c r="AD27" s="106"/>
      <c r="AE27" s="150" t="s">
        <v>329</v>
      </c>
      <c r="AF27" s="108"/>
    </row>
    <row r="28" spans="1:37" ht="15" customHeight="1" x14ac:dyDescent="0.2">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
      <c r="A29" s="75"/>
      <c r="B29" s="25"/>
      <c r="C29" s="25"/>
      <c r="D29" s="25"/>
      <c r="E29" s="25"/>
      <c r="F29" s="25"/>
      <c r="G29" s="11" t="s">
        <v>12</v>
      </c>
      <c r="H29" s="205">
        <v>725</v>
      </c>
      <c r="I29" s="206"/>
      <c r="J29" s="207"/>
      <c r="K29" s="205">
        <v>738</v>
      </c>
      <c r="L29" s="206"/>
      <c r="M29" s="207"/>
      <c r="N29" s="205">
        <v>750</v>
      </c>
      <c r="O29" s="206"/>
      <c r="P29" s="231"/>
      <c r="Q29" s="25"/>
      <c r="R29" s="25"/>
      <c r="S29" s="25"/>
      <c r="T29" s="25"/>
      <c r="U29" s="25"/>
      <c r="V29" s="25"/>
      <c r="W29" s="11" t="s">
        <v>12</v>
      </c>
      <c r="X29" s="205">
        <v>900</v>
      </c>
      <c r="Y29" s="206"/>
      <c r="Z29" s="207"/>
      <c r="AA29" s="205">
        <v>984</v>
      </c>
      <c r="AB29" s="206"/>
      <c r="AC29" s="207"/>
      <c r="AD29" s="205">
        <v>1008</v>
      </c>
      <c r="AE29" s="206"/>
      <c r="AF29" s="207"/>
      <c r="AG29"/>
      <c r="AH29"/>
      <c r="AI29"/>
    </row>
    <row r="30" spans="1:37" ht="14.25" customHeight="1" x14ac:dyDescent="0.2">
      <c r="A30" s="75"/>
      <c r="B30" s="25"/>
      <c r="C30" s="25"/>
      <c r="D30" s="25"/>
      <c r="E30" s="25"/>
      <c r="F30" s="25"/>
      <c r="G30" s="11" t="s">
        <v>201</v>
      </c>
      <c r="H30" s="81"/>
      <c r="I30" s="151" t="s">
        <v>354</v>
      </c>
      <c r="J30" s="82"/>
      <c r="K30" s="81"/>
      <c r="L30" s="151" t="s">
        <v>353</v>
      </c>
      <c r="M30" s="82"/>
      <c r="N30" s="81"/>
      <c r="O30" s="151" t="s">
        <v>352</v>
      </c>
      <c r="P30" s="102"/>
      <c r="Q30" s="25"/>
      <c r="R30" s="25"/>
      <c r="S30" s="25"/>
      <c r="T30" s="25"/>
      <c r="U30" s="25"/>
      <c r="V30" s="25"/>
      <c r="W30" s="11" t="s">
        <v>201</v>
      </c>
      <c r="X30" s="81"/>
      <c r="Y30" s="151" t="s">
        <v>357</v>
      </c>
      <c r="Z30" s="82"/>
      <c r="AA30" s="81"/>
      <c r="AB30" s="151" t="s">
        <v>355</v>
      </c>
      <c r="AC30" s="82"/>
      <c r="AD30" s="81"/>
      <c r="AE30" s="151" t="s">
        <v>356</v>
      </c>
      <c r="AF30" s="82"/>
      <c r="AG30"/>
      <c r="AH30"/>
      <c r="AI30"/>
    </row>
    <row r="31" spans="1:37" ht="14.25" customHeight="1" x14ac:dyDescent="0.2">
      <c r="A31" s="75"/>
      <c r="B31" s="25"/>
      <c r="C31" s="25"/>
      <c r="D31" s="25"/>
      <c r="E31" s="25"/>
      <c r="F31" s="25"/>
      <c r="G31" s="11" t="s">
        <v>13</v>
      </c>
      <c r="H31" s="205">
        <v>0</v>
      </c>
      <c r="I31" s="206"/>
      <c r="J31" s="207"/>
      <c r="K31" s="205">
        <v>1576</v>
      </c>
      <c r="L31" s="206"/>
      <c r="M31" s="207"/>
      <c r="N31" s="205">
        <v>1590</v>
      </c>
      <c r="O31" s="206"/>
      <c r="P31" s="231"/>
      <c r="Q31" s="25"/>
      <c r="R31" s="25"/>
      <c r="S31" s="25"/>
      <c r="T31" s="25"/>
      <c r="U31" s="25"/>
      <c r="V31" s="25"/>
      <c r="W31" s="11" t="s">
        <v>13</v>
      </c>
      <c r="X31" s="205">
        <v>0</v>
      </c>
      <c r="Y31" s="206"/>
      <c r="Z31" s="207"/>
      <c r="AA31" s="205">
        <f>1576</f>
        <v>1576</v>
      </c>
      <c r="AB31" s="206"/>
      <c r="AC31" s="207"/>
      <c r="AD31" s="232">
        <v>1590</v>
      </c>
      <c r="AE31" s="206"/>
      <c r="AF31" s="207"/>
      <c r="AG31"/>
      <c r="AH31"/>
      <c r="AI31"/>
    </row>
    <row r="32" spans="1:37" ht="14.25" customHeight="1" x14ac:dyDescent="0.2">
      <c r="A32" s="76"/>
      <c r="B32" s="77"/>
      <c r="C32" s="77"/>
      <c r="D32" s="77"/>
      <c r="E32" s="77"/>
      <c r="F32" s="77"/>
      <c r="G32" s="78" t="s">
        <v>145</v>
      </c>
      <c r="H32" s="205">
        <v>985</v>
      </c>
      <c r="I32" s="206"/>
      <c r="J32" s="207"/>
      <c r="K32" s="205">
        <v>1010</v>
      </c>
      <c r="L32" s="206"/>
      <c r="M32" s="207"/>
      <c r="N32" s="205">
        <v>1020</v>
      </c>
      <c r="O32" s="206"/>
      <c r="P32" s="231"/>
      <c r="Q32" s="77"/>
      <c r="R32" s="77"/>
      <c r="S32" s="77"/>
      <c r="T32" s="77"/>
      <c r="U32" s="77"/>
      <c r="V32" s="77"/>
      <c r="W32" s="78" t="s">
        <v>145</v>
      </c>
      <c r="X32" s="205">
        <v>985</v>
      </c>
      <c r="Y32" s="206"/>
      <c r="Z32" s="207"/>
      <c r="AA32" s="205">
        <v>1010</v>
      </c>
      <c r="AB32" s="206"/>
      <c r="AC32" s="207"/>
      <c r="AD32" s="205">
        <v>1020</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D5" sqref="AD5"/>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92" t="s">
        <v>332</v>
      </c>
      <c r="K6" s="192"/>
      <c r="L6" s="192"/>
      <c r="M6" s="192"/>
      <c r="N6" s="192"/>
      <c r="O6" s="192"/>
      <c r="P6" s="192"/>
      <c r="T6" s="25"/>
      <c r="U6" s="25"/>
      <c r="V6" s="25"/>
      <c r="W6" s="25"/>
      <c r="X6" s="25"/>
      <c r="Y6" s="25"/>
      <c r="Z6" s="25"/>
      <c r="AA6" s="25"/>
      <c r="AB6" s="25"/>
      <c r="AC6" s="25"/>
      <c r="AD6" s="25"/>
      <c r="AE6" s="25"/>
      <c r="AF6" s="25"/>
    </row>
    <row r="7" spans="1:37" ht="14.25" customHeight="1" x14ac:dyDescent="0.2">
      <c r="A7" s="31" t="s">
        <v>61</v>
      </c>
      <c r="B7" s="26"/>
      <c r="D7" s="24"/>
      <c r="E7" s="24"/>
      <c r="F7" s="24"/>
      <c r="G7" s="192"/>
      <c r="H7" s="192"/>
      <c r="I7" s="192"/>
      <c r="J7" s="192"/>
      <c r="K7" s="192"/>
      <c r="L7" s="192"/>
      <c r="M7" s="192"/>
      <c r="N7" s="25"/>
      <c r="O7" s="11"/>
      <c r="P7"/>
      <c r="Q7"/>
      <c r="R7"/>
      <c r="S7"/>
      <c r="T7" s="11" t="s">
        <v>40</v>
      </c>
      <c r="U7" s="202" t="s">
        <v>346</v>
      </c>
      <c r="V7" s="223"/>
      <c r="W7" s="223"/>
      <c r="X7" s="223"/>
      <c r="Y7" s="223"/>
      <c r="Z7" s="223"/>
    </row>
    <row r="8" spans="1:37" ht="14.25" customHeight="1" x14ac:dyDescent="0.2">
      <c r="A8" s="23" t="s">
        <v>57</v>
      </c>
      <c r="B8" s="26"/>
      <c r="C8" s="26"/>
      <c r="D8" s="26"/>
      <c r="G8" s="25"/>
      <c r="H8" s="161" t="s">
        <v>345</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03">
        <v>30000</v>
      </c>
      <c r="I11" s="203"/>
      <c r="J11" s="203"/>
      <c r="K11" s="61"/>
      <c r="M11" s="61"/>
      <c r="N11" s="61"/>
      <c r="P11" s="83" t="s">
        <v>203</v>
      </c>
      <c r="Q11" s="202">
        <v>1</v>
      </c>
      <c r="R11" s="202"/>
      <c r="S11" s="61"/>
      <c r="T11" s="61"/>
      <c r="U11"/>
      <c r="Y11" s="111" t="s">
        <v>209</v>
      </c>
      <c r="Z11" s="202">
        <v>120</v>
      </c>
      <c r="AA11" s="162"/>
      <c r="AB11" s="162"/>
      <c r="AD11" s="111" t="s">
        <v>210</v>
      </c>
      <c r="AE11" s="202">
        <v>2600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
      <c r="A15" s="75"/>
      <c r="B15" s="25"/>
      <c r="C15" s="25"/>
      <c r="D15" s="25"/>
      <c r="E15" s="25"/>
      <c r="F15" s="25"/>
      <c r="G15" s="11" t="s">
        <v>12</v>
      </c>
      <c r="H15" s="205">
        <v>640</v>
      </c>
      <c r="I15" s="206"/>
      <c r="J15" s="207"/>
      <c r="K15" s="205">
        <v>650</v>
      </c>
      <c r="L15" s="206"/>
      <c r="M15" s="207"/>
      <c r="N15" s="205">
        <v>675</v>
      </c>
      <c r="O15" s="206"/>
      <c r="P15" s="231"/>
      <c r="Q15" s="25"/>
      <c r="R15" s="25"/>
      <c r="S15" s="25"/>
      <c r="T15" s="25"/>
      <c r="U15" s="25"/>
      <c r="V15" s="25"/>
      <c r="W15" s="11" t="s">
        <v>12</v>
      </c>
      <c r="X15" s="205">
        <v>940</v>
      </c>
      <c r="Y15" s="206"/>
      <c r="Z15" s="207"/>
      <c r="AA15" s="205">
        <v>955</v>
      </c>
      <c r="AB15" s="206"/>
      <c r="AC15" s="207"/>
      <c r="AD15" s="205">
        <v>975</v>
      </c>
      <c r="AE15" s="206"/>
      <c r="AF15" s="207"/>
      <c r="AG15"/>
      <c r="AH15"/>
      <c r="AI15"/>
    </row>
    <row r="16" spans="1:37" ht="14.25" customHeight="1" x14ac:dyDescent="0.2">
      <c r="A16" s="75"/>
      <c r="B16" s="25"/>
      <c r="C16" s="25"/>
      <c r="D16" s="25"/>
      <c r="E16" s="25"/>
      <c r="F16" s="25"/>
      <c r="G16" s="11" t="s">
        <v>201</v>
      </c>
      <c r="H16" s="81"/>
      <c r="I16" s="151" t="s">
        <v>350</v>
      </c>
      <c r="J16" s="82"/>
      <c r="K16" s="81"/>
      <c r="L16" s="151" t="s">
        <v>352</v>
      </c>
      <c r="M16" s="82"/>
      <c r="N16" s="81"/>
      <c r="O16" s="151" t="s">
        <v>360</v>
      </c>
      <c r="P16" s="102"/>
      <c r="Q16" s="25"/>
      <c r="R16" s="25"/>
      <c r="S16" s="25"/>
      <c r="T16" s="25"/>
      <c r="U16" s="25"/>
      <c r="V16" s="25"/>
      <c r="W16" s="11" t="s">
        <v>201</v>
      </c>
      <c r="X16" s="81"/>
      <c r="Y16" s="151" t="s">
        <v>355</v>
      </c>
      <c r="Z16" s="82"/>
      <c r="AA16" s="81"/>
      <c r="AB16" s="151" t="s">
        <v>359</v>
      </c>
      <c r="AC16" s="82"/>
      <c r="AD16" s="81"/>
      <c r="AE16" s="151" t="s">
        <v>358</v>
      </c>
      <c r="AF16" s="82"/>
      <c r="AG16"/>
      <c r="AH16"/>
      <c r="AI16"/>
    </row>
    <row r="17" spans="1:37" ht="14.25" customHeight="1" x14ac:dyDescent="0.2">
      <c r="A17" s="75"/>
      <c r="B17" s="25"/>
      <c r="C17" s="25"/>
      <c r="D17" s="25"/>
      <c r="E17" s="25"/>
      <c r="F17" s="25"/>
      <c r="G17" s="11" t="s">
        <v>13</v>
      </c>
      <c r="H17" s="205">
        <v>1350</v>
      </c>
      <c r="I17" s="206"/>
      <c r="J17" s="207"/>
      <c r="K17" s="205">
        <v>1417</v>
      </c>
      <c r="L17" s="206"/>
      <c r="M17" s="207"/>
      <c r="N17" s="205">
        <v>1450</v>
      </c>
      <c r="O17" s="206"/>
      <c r="P17" s="231"/>
      <c r="Q17" s="25"/>
      <c r="R17" s="25"/>
      <c r="S17" s="25"/>
      <c r="T17" s="25"/>
      <c r="U17" s="25"/>
      <c r="V17" s="25"/>
      <c r="W17" s="11" t="s">
        <v>13</v>
      </c>
      <c r="X17" s="205">
        <v>1350</v>
      </c>
      <c r="Y17" s="206"/>
      <c r="Z17" s="207"/>
      <c r="AA17" s="205">
        <v>1417</v>
      </c>
      <c r="AB17" s="206"/>
      <c r="AC17" s="207"/>
      <c r="AD17" s="205">
        <v>1450</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1020</v>
      </c>
      <c r="O18" s="206"/>
      <c r="P18" s="231"/>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
      <c r="A20" s="17" t="s">
        <v>215</v>
      </c>
      <c r="J20" s="192" t="s">
        <v>333</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92"/>
      <c r="H21" s="192"/>
      <c r="I21" s="192"/>
      <c r="J21" s="192"/>
      <c r="K21" s="192"/>
      <c r="L21" s="192"/>
      <c r="M21" s="192"/>
      <c r="N21" s="25"/>
      <c r="O21" s="11"/>
      <c r="P21"/>
      <c r="Q21"/>
      <c r="R21"/>
      <c r="S21"/>
      <c r="T21" s="11" t="s">
        <v>40</v>
      </c>
      <c r="U21" s="202" t="s">
        <v>343</v>
      </c>
      <c r="V21" s="223"/>
      <c r="W21" s="223"/>
      <c r="X21" s="223"/>
      <c r="Y21" s="223"/>
      <c r="Z21" s="223"/>
    </row>
    <row r="22" spans="1:37" ht="14.25" customHeight="1" x14ac:dyDescent="0.2">
      <c r="A22" s="23" t="s">
        <v>57</v>
      </c>
      <c r="B22" s="26"/>
      <c r="C22" s="26"/>
      <c r="D22" s="26"/>
      <c r="G22" s="25"/>
      <c r="H22" s="161" t="s">
        <v>344</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03">
        <v>9500</v>
      </c>
      <c r="I25" s="203"/>
      <c r="J25" s="203"/>
      <c r="K25" s="61"/>
      <c r="M25" s="61"/>
      <c r="N25" s="61"/>
      <c r="P25" s="83" t="s">
        <v>203</v>
      </c>
      <c r="Q25" s="202">
        <v>1</v>
      </c>
      <c r="R25" s="202"/>
      <c r="S25" s="61"/>
      <c r="T25" s="61"/>
      <c r="U25"/>
      <c r="Y25" s="111" t="s">
        <v>209</v>
      </c>
      <c r="Z25" s="202">
        <v>110</v>
      </c>
      <c r="AA25" s="162"/>
      <c r="AB25" s="162"/>
      <c r="AD25" s="111" t="s">
        <v>210</v>
      </c>
      <c r="AE25" s="202">
        <v>6250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
      <c r="A29" s="75"/>
      <c r="B29" s="25"/>
      <c r="C29" s="25"/>
      <c r="D29" s="25"/>
      <c r="E29" s="25"/>
      <c r="F29" s="25"/>
      <c r="G29" s="11" t="s">
        <v>12</v>
      </c>
      <c r="H29" s="205">
        <v>870</v>
      </c>
      <c r="I29" s="206"/>
      <c r="J29" s="207"/>
      <c r="K29" s="205">
        <v>900</v>
      </c>
      <c r="L29" s="206"/>
      <c r="M29" s="207"/>
      <c r="N29" s="205">
        <v>920</v>
      </c>
      <c r="O29" s="206"/>
      <c r="P29" s="231"/>
      <c r="Q29" s="25"/>
      <c r="R29" s="25"/>
      <c r="S29" s="25"/>
      <c r="T29" s="25"/>
      <c r="U29" s="25"/>
      <c r="V29" s="25"/>
      <c r="W29" s="11" t="s">
        <v>12</v>
      </c>
      <c r="X29" s="205">
        <v>980</v>
      </c>
      <c r="Y29" s="206"/>
      <c r="Z29" s="207"/>
      <c r="AA29" s="205">
        <v>1003</v>
      </c>
      <c r="AB29" s="206"/>
      <c r="AC29" s="207"/>
      <c r="AD29" s="205">
        <v>1020</v>
      </c>
      <c r="AE29" s="206"/>
      <c r="AF29" s="207"/>
      <c r="AG29"/>
      <c r="AH29"/>
      <c r="AI29"/>
    </row>
    <row r="30" spans="1:37" ht="14.25" customHeight="1" x14ac:dyDescent="0.2">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362</v>
      </c>
      <c r="Z30" s="82"/>
      <c r="AA30" s="81"/>
      <c r="AB30" s="151" t="s">
        <v>353</v>
      </c>
      <c r="AC30" s="82"/>
      <c r="AD30" s="81"/>
      <c r="AE30" s="151" t="s">
        <v>361</v>
      </c>
      <c r="AF30" s="82"/>
      <c r="AG30"/>
      <c r="AH30"/>
      <c r="AI30"/>
    </row>
    <row r="31" spans="1:37" ht="14.25" customHeight="1" x14ac:dyDescent="0.2">
      <c r="A31" s="75"/>
      <c r="B31" s="25"/>
      <c r="C31" s="25"/>
      <c r="D31" s="25"/>
      <c r="E31" s="25"/>
      <c r="F31" s="25"/>
      <c r="G31" s="11" t="s">
        <v>13</v>
      </c>
      <c r="H31" s="205">
        <v>1500</v>
      </c>
      <c r="I31" s="206"/>
      <c r="J31" s="207"/>
      <c r="K31" s="205">
        <v>1705</v>
      </c>
      <c r="L31" s="206"/>
      <c r="M31" s="207"/>
      <c r="N31" s="205">
        <v>1730</v>
      </c>
      <c r="O31" s="206"/>
      <c r="P31" s="231"/>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
      <c r="A32" s="76"/>
      <c r="B32" s="77"/>
      <c r="C32" s="77"/>
      <c r="D32" s="77"/>
      <c r="E32" s="77"/>
      <c r="F32" s="77"/>
      <c r="G32" s="78" t="s">
        <v>145</v>
      </c>
      <c r="H32" s="205">
        <v>985</v>
      </c>
      <c r="I32" s="206"/>
      <c r="J32" s="207"/>
      <c r="K32" s="205">
        <v>1000</v>
      </c>
      <c r="L32" s="206"/>
      <c r="M32" s="207"/>
      <c r="N32" s="205">
        <v>1007</v>
      </c>
      <c r="O32" s="206"/>
      <c r="P32" s="231"/>
      <c r="Q32" s="77"/>
      <c r="R32" s="77"/>
      <c r="S32" s="77"/>
      <c r="T32" s="77"/>
      <c r="U32" s="77"/>
      <c r="V32" s="77"/>
      <c r="W32" s="78" t="s">
        <v>145</v>
      </c>
      <c r="X32" s="205">
        <v>985</v>
      </c>
      <c r="Y32" s="206"/>
      <c r="Z32" s="207"/>
      <c r="AA32" s="205">
        <v>1000</v>
      </c>
      <c r="AB32" s="206"/>
      <c r="AC32" s="207"/>
      <c r="AD32" s="205">
        <v>1007</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E1" sqref="AE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92" t="s">
        <v>363</v>
      </c>
      <c r="K6" s="192"/>
      <c r="L6" s="192"/>
      <c r="M6" s="192"/>
      <c r="N6" s="192"/>
      <c r="O6" s="192"/>
      <c r="P6" s="192"/>
      <c r="T6" s="25"/>
      <c r="U6" s="25"/>
      <c r="V6" s="25"/>
      <c r="W6" s="25"/>
      <c r="X6" s="25"/>
      <c r="Y6" s="25"/>
      <c r="Z6" s="25"/>
      <c r="AA6" s="25"/>
      <c r="AB6" s="25"/>
      <c r="AC6" s="25"/>
      <c r="AD6" s="25"/>
      <c r="AE6" s="25"/>
      <c r="AF6" s="25"/>
    </row>
    <row r="7" spans="1:37" ht="14.25" customHeight="1" x14ac:dyDescent="0.2">
      <c r="A7" s="31" t="s">
        <v>61</v>
      </c>
      <c r="B7" s="26"/>
      <c r="D7" s="24"/>
      <c r="E7" s="24"/>
      <c r="F7" s="24"/>
      <c r="G7" s="192"/>
      <c r="H7" s="192"/>
      <c r="I7" s="192"/>
      <c r="J7" s="192"/>
      <c r="K7" s="192"/>
      <c r="L7" s="192"/>
      <c r="M7" s="192"/>
      <c r="N7" s="25"/>
      <c r="O7" s="11"/>
      <c r="P7"/>
      <c r="Q7"/>
      <c r="R7"/>
      <c r="S7"/>
      <c r="T7" s="11" t="s">
        <v>40</v>
      </c>
      <c r="U7" s="202" t="s">
        <v>335</v>
      </c>
      <c r="V7" s="223"/>
      <c r="W7" s="223"/>
      <c r="X7" s="223"/>
      <c r="Y7" s="223"/>
      <c r="Z7" s="223"/>
    </row>
    <row r="8" spans="1:37" ht="14.25" customHeight="1" x14ac:dyDescent="0.2">
      <c r="A8" s="23" t="s">
        <v>57</v>
      </c>
      <c r="B8" s="26"/>
      <c r="C8" s="26"/>
      <c r="D8" s="26"/>
      <c r="G8" s="25"/>
      <c r="H8" s="161" t="s">
        <v>367</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03">
        <v>7000</v>
      </c>
      <c r="I11" s="203"/>
      <c r="J11" s="203"/>
      <c r="K11" s="61"/>
      <c r="M11" s="61"/>
      <c r="N11" s="61"/>
      <c r="P11" s="83" t="s">
        <v>203</v>
      </c>
      <c r="Q11" s="202">
        <v>1</v>
      </c>
      <c r="R11" s="202"/>
      <c r="S11" s="61"/>
      <c r="T11" s="61"/>
      <c r="U11"/>
      <c r="Y11" s="111" t="s">
        <v>209</v>
      </c>
      <c r="Z11" s="202">
        <v>110</v>
      </c>
      <c r="AA11" s="162"/>
      <c r="AB11" s="162"/>
      <c r="AD11" s="111" t="s">
        <v>210</v>
      </c>
      <c r="AE11" s="202">
        <v>5580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334</v>
      </c>
      <c r="P13" s="107"/>
      <c r="Q13" s="80"/>
      <c r="R13" s="80"/>
      <c r="S13" s="80"/>
      <c r="T13" s="80"/>
      <c r="U13" s="80"/>
      <c r="V13" s="80"/>
      <c r="W13" s="80"/>
      <c r="X13" s="80"/>
      <c r="Y13" s="80"/>
      <c r="Z13" s="80"/>
      <c r="AA13" s="80"/>
      <c r="AB13" s="80"/>
      <c r="AC13" s="105" t="s">
        <v>162</v>
      </c>
      <c r="AD13" s="106"/>
      <c r="AE13" s="150" t="s">
        <v>334</v>
      </c>
      <c r="AF13" s="108"/>
    </row>
    <row r="14" spans="1:37" ht="15" customHeight="1" x14ac:dyDescent="0.2">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
      <c r="A15" s="75"/>
      <c r="B15" s="25"/>
      <c r="C15" s="25"/>
      <c r="D15" s="25"/>
      <c r="E15" s="25"/>
      <c r="F15" s="25"/>
      <c r="G15" s="11" t="s">
        <v>12</v>
      </c>
      <c r="H15" s="205">
        <v>850</v>
      </c>
      <c r="I15" s="206"/>
      <c r="J15" s="207"/>
      <c r="K15" s="205">
        <v>870</v>
      </c>
      <c r="L15" s="206"/>
      <c r="M15" s="207"/>
      <c r="N15" s="205">
        <v>900</v>
      </c>
      <c r="O15" s="206"/>
      <c r="P15" s="231"/>
      <c r="Q15" s="25"/>
      <c r="R15" s="25"/>
      <c r="S15" s="25"/>
      <c r="T15" s="25"/>
      <c r="U15" s="25"/>
      <c r="V15" s="25"/>
      <c r="W15" s="11" t="s">
        <v>12</v>
      </c>
      <c r="X15" s="205">
        <v>1050</v>
      </c>
      <c r="Y15" s="206"/>
      <c r="Z15" s="207"/>
      <c r="AA15" s="205">
        <v>1077</v>
      </c>
      <c r="AB15" s="206"/>
      <c r="AC15" s="207"/>
      <c r="AD15" s="205">
        <v>1195</v>
      </c>
      <c r="AE15" s="206"/>
      <c r="AF15" s="207"/>
      <c r="AG15"/>
      <c r="AH15"/>
      <c r="AI15"/>
    </row>
    <row r="16" spans="1:37" ht="14.25" customHeight="1" x14ac:dyDescent="0.2">
      <c r="A16" s="75"/>
      <c r="B16" s="25"/>
      <c r="C16" s="25"/>
      <c r="D16" s="25"/>
      <c r="E16" s="25"/>
      <c r="F16" s="25"/>
      <c r="G16" s="11" t="s">
        <v>201</v>
      </c>
      <c r="H16" s="81"/>
      <c r="I16" s="151" t="s">
        <v>350</v>
      </c>
      <c r="J16" s="82"/>
      <c r="K16" s="81"/>
      <c r="L16" s="151" t="s">
        <v>353</v>
      </c>
      <c r="M16" s="82"/>
      <c r="N16" s="81"/>
      <c r="O16" s="151" t="s">
        <v>361</v>
      </c>
      <c r="P16" s="102"/>
      <c r="Q16" s="25"/>
      <c r="R16" s="25"/>
      <c r="S16" s="25"/>
      <c r="T16" s="25"/>
      <c r="U16" s="25"/>
      <c r="V16" s="25"/>
      <c r="W16" s="11" t="s">
        <v>201</v>
      </c>
      <c r="X16" s="81"/>
      <c r="Y16" s="151" t="s">
        <v>365</v>
      </c>
      <c r="Z16" s="82"/>
      <c r="AA16" s="81"/>
      <c r="AB16" s="151" t="s">
        <v>364</v>
      </c>
      <c r="AC16" s="82"/>
      <c r="AD16" s="81"/>
      <c r="AE16" s="151" t="s">
        <v>356</v>
      </c>
      <c r="AF16" s="82"/>
      <c r="AG16"/>
      <c r="AH16"/>
      <c r="AI16"/>
    </row>
    <row r="17" spans="1:37" ht="14.25" customHeight="1" x14ac:dyDescent="0.2">
      <c r="A17" s="75"/>
      <c r="B17" s="25"/>
      <c r="C17" s="25"/>
      <c r="D17" s="25"/>
      <c r="E17" s="25"/>
      <c r="F17" s="25"/>
      <c r="G17" s="11" t="s">
        <v>13</v>
      </c>
      <c r="H17" s="205">
        <v>575</v>
      </c>
      <c r="I17" s="206"/>
      <c r="J17" s="207"/>
      <c r="K17" s="205">
        <v>592</v>
      </c>
      <c r="L17" s="206"/>
      <c r="M17" s="207"/>
      <c r="N17" s="205">
        <v>625</v>
      </c>
      <c r="O17" s="206"/>
      <c r="P17" s="231"/>
      <c r="Q17" s="25"/>
      <c r="R17" s="25"/>
      <c r="S17" s="25"/>
      <c r="T17" s="25"/>
      <c r="U17" s="25"/>
      <c r="V17" s="25"/>
      <c r="W17" s="11" t="s">
        <v>13</v>
      </c>
      <c r="X17" s="205">
        <v>575</v>
      </c>
      <c r="Y17" s="206"/>
      <c r="Z17" s="207"/>
      <c r="AA17" s="205">
        <v>592</v>
      </c>
      <c r="AB17" s="206"/>
      <c r="AC17" s="207"/>
      <c r="AD17" s="205">
        <v>625</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1016</v>
      </c>
      <c r="O18" s="206"/>
      <c r="P18" s="231"/>
      <c r="Q18" s="77"/>
      <c r="R18" s="77"/>
      <c r="S18" s="77"/>
      <c r="T18" s="77"/>
      <c r="U18" s="77"/>
      <c r="V18" s="77"/>
      <c r="W18" s="78" t="s">
        <v>145</v>
      </c>
      <c r="X18" s="205">
        <v>985</v>
      </c>
      <c r="Y18" s="206"/>
      <c r="Z18" s="207"/>
      <c r="AA18" s="205">
        <v>1010</v>
      </c>
      <c r="AB18" s="206"/>
      <c r="AC18" s="207"/>
      <c r="AD18" s="205">
        <v>1016</v>
      </c>
      <c r="AE18" s="206"/>
      <c r="AF18" s="207"/>
      <c r="AG18"/>
      <c r="AH18"/>
      <c r="AI18"/>
    </row>
    <row r="20" spans="1:37" x14ac:dyDescent="0.2">
      <c r="A20" s="17" t="s">
        <v>215</v>
      </c>
      <c r="J20" s="192" t="s">
        <v>366</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92"/>
      <c r="H21" s="192"/>
      <c r="I21" s="192"/>
      <c r="J21" s="192"/>
      <c r="K21" s="192"/>
      <c r="L21" s="192"/>
      <c r="M21" s="192"/>
      <c r="N21" s="25"/>
      <c r="O21" s="11"/>
      <c r="P21"/>
      <c r="Q21"/>
      <c r="R21"/>
      <c r="S21"/>
      <c r="T21" s="11" t="s">
        <v>40</v>
      </c>
      <c r="U21" s="202" t="s">
        <v>336</v>
      </c>
      <c r="V21" s="223"/>
      <c r="W21" s="223"/>
      <c r="X21" s="223"/>
      <c r="Y21" s="223"/>
      <c r="Z21" s="223"/>
    </row>
    <row r="22" spans="1:37" ht="14.25" customHeight="1" x14ac:dyDescent="0.2">
      <c r="A22" s="23" t="s">
        <v>57</v>
      </c>
      <c r="B22" s="26"/>
      <c r="C22" s="26"/>
      <c r="D22" s="26"/>
      <c r="G22" s="25"/>
      <c r="H22" s="161" t="s">
        <v>344</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03">
        <v>10000</v>
      </c>
      <c r="I25" s="203"/>
      <c r="J25" s="203"/>
      <c r="K25" s="61"/>
      <c r="M25" s="61"/>
      <c r="N25" s="61"/>
      <c r="P25" s="83" t="s">
        <v>203</v>
      </c>
      <c r="Q25" s="202">
        <v>1</v>
      </c>
      <c r="R25" s="202"/>
      <c r="S25" s="61"/>
      <c r="T25" s="61"/>
      <c r="U25"/>
      <c r="Y25" s="111" t="s">
        <v>209</v>
      </c>
      <c r="Z25" s="230" t="s">
        <v>339</v>
      </c>
      <c r="AA25" s="162"/>
      <c r="AB25" s="162"/>
      <c r="AD25" s="111" t="s">
        <v>210</v>
      </c>
      <c r="AE25" s="202">
        <v>6500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
      <c r="A29" s="75"/>
      <c r="B29" s="25"/>
      <c r="C29" s="25"/>
      <c r="D29" s="25"/>
      <c r="E29" s="25"/>
      <c r="F29" s="25"/>
      <c r="G29" s="11" t="s">
        <v>12</v>
      </c>
      <c r="H29" s="205">
        <v>825</v>
      </c>
      <c r="I29" s="206"/>
      <c r="J29" s="207"/>
      <c r="K29" s="205">
        <v>872</v>
      </c>
      <c r="L29" s="206"/>
      <c r="M29" s="207"/>
      <c r="N29" s="205">
        <v>885</v>
      </c>
      <c r="O29" s="206"/>
      <c r="P29" s="231"/>
      <c r="Q29" s="25"/>
      <c r="R29" s="25"/>
      <c r="S29" s="25"/>
      <c r="T29" s="25"/>
      <c r="U29" s="25"/>
      <c r="V29" s="25"/>
      <c r="W29" s="11" t="s">
        <v>12</v>
      </c>
      <c r="X29" s="205">
        <v>930</v>
      </c>
      <c r="Y29" s="206"/>
      <c r="Z29" s="207"/>
      <c r="AA29" s="205">
        <v>950</v>
      </c>
      <c r="AB29" s="206"/>
      <c r="AC29" s="207"/>
      <c r="AD29" s="205">
        <v>980</v>
      </c>
      <c r="AE29" s="206"/>
      <c r="AF29" s="207"/>
      <c r="AG29"/>
      <c r="AH29"/>
      <c r="AI29"/>
    </row>
    <row r="30" spans="1:37" ht="14.25" customHeight="1" x14ac:dyDescent="0.2">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360</v>
      </c>
      <c r="Z30" s="82"/>
      <c r="AA30" s="81"/>
      <c r="AB30" s="151" t="s">
        <v>368</v>
      </c>
      <c r="AC30" s="82"/>
      <c r="AD30" s="81"/>
      <c r="AE30" s="151" t="s">
        <v>369</v>
      </c>
      <c r="AF30" s="82"/>
      <c r="AG30"/>
      <c r="AH30"/>
      <c r="AI30"/>
    </row>
    <row r="31" spans="1:37" ht="14.25" customHeight="1" x14ac:dyDescent="0.2">
      <c r="A31" s="75"/>
      <c r="B31" s="25"/>
      <c r="C31" s="25"/>
      <c r="D31" s="25"/>
      <c r="E31" s="25"/>
      <c r="F31" s="25"/>
      <c r="G31" s="11" t="s">
        <v>13</v>
      </c>
      <c r="H31" s="205">
        <v>1500</v>
      </c>
      <c r="I31" s="206"/>
      <c r="J31" s="207"/>
      <c r="K31" s="205">
        <v>1705</v>
      </c>
      <c r="L31" s="206"/>
      <c r="M31" s="207"/>
      <c r="N31" s="205">
        <v>1730</v>
      </c>
      <c r="O31" s="206"/>
      <c r="P31" s="231"/>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
      <c r="A32" s="76"/>
      <c r="B32" s="77"/>
      <c r="C32" s="77"/>
      <c r="D32" s="77"/>
      <c r="E32" s="77"/>
      <c r="F32" s="77"/>
      <c r="G32" s="78" t="s">
        <v>145</v>
      </c>
      <c r="H32" s="205">
        <v>985</v>
      </c>
      <c r="I32" s="206"/>
      <c r="J32" s="207"/>
      <c r="K32" s="205">
        <v>1010</v>
      </c>
      <c r="L32" s="206"/>
      <c r="M32" s="207"/>
      <c r="N32" s="205">
        <v>1016</v>
      </c>
      <c r="O32" s="206"/>
      <c r="P32" s="231"/>
      <c r="Q32" s="77"/>
      <c r="R32" s="77"/>
      <c r="S32" s="77"/>
      <c r="T32" s="77"/>
      <c r="U32" s="77"/>
      <c r="V32" s="77"/>
      <c r="W32" s="78" t="s">
        <v>145</v>
      </c>
      <c r="X32" s="205">
        <v>985</v>
      </c>
      <c r="Y32" s="206"/>
      <c r="Z32" s="207"/>
      <c r="AA32" s="205">
        <v>1010</v>
      </c>
      <c r="AB32" s="206"/>
      <c r="AC32" s="207"/>
      <c r="AD32" s="205">
        <v>1016</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Jan Havlíček</cp:lastModifiedBy>
  <cp:lastPrinted>2001-08-21T20:40:23Z</cp:lastPrinted>
  <dcterms:created xsi:type="dcterms:W3CDTF">2000-03-28T19:03:10Z</dcterms:created>
  <dcterms:modified xsi:type="dcterms:W3CDTF">2023-09-19T23:20:48Z</dcterms:modified>
</cp:coreProperties>
</file>