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0002A4-2A4E-492E-93F5-5EAD9D6BD7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D4" i="1" l="1"/>
  <c r="D5" i="1"/>
  <c r="I5" i="1"/>
  <c r="D6" i="1"/>
  <c r="I6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B13" i="1"/>
  <c r="D13" i="1"/>
  <c r="G13" i="1"/>
  <c r="I13" i="1"/>
  <c r="D15" i="1"/>
  <c r="I15" i="1"/>
  <c r="D17" i="1"/>
  <c r="I17" i="1"/>
  <c r="D19" i="1"/>
  <c r="D20" i="1"/>
</calcChain>
</file>

<file path=xl/sharedStrings.xml><?xml version="1.0" encoding="utf-8"?>
<sst xmlns="http://schemas.openxmlformats.org/spreadsheetml/2006/main" count="41" uniqueCount="20">
  <si>
    <t>August 1st Check</t>
  </si>
  <si>
    <t>August 11th Check</t>
  </si>
  <si>
    <t>Hours</t>
  </si>
  <si>
    <t>$/Hour</t>
  </si>
  <si>
    <t>Gross</t>
  </si>
  <si>
    <t>Regular</t>
  </si>
  <si>
    <t>FLSA</t>
  </si>
  <si>
    <t>Annual</t>
  </si>
  <si>
    <t>Fed With Tax</t>
  </si>
  <si>
    <t>Prem Conv</t>
  </si>
  <si>
    <t>FICA</t>
  </si>
  <si>
    <t>SS Gross</t>
  </si>
  <si>
    <t>Medicare</t>
  </si>
  <si>
    <t>Med Gross</t>
  </si>
  <si>
    <t>Dental</t>
  </si>
  <si>
    <t>ERS</t>
  </si>
  <si>
    <t>Health</t>
  </si>
  <si>
    <t>Fed Gross</t>
  </si>
  <si>
    <t>Deducts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</si>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</sst>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4" fontId="2" fillId="0" borderId="0" xfId="0" applyNumberFormat="1" applyFont="1" applyBorder="1" applyAlignment="1"/>
    <xf numFmtId="2" fontId="2" fillId="0" borderId="0" xfId="0" applyNumberFormat="1" applyFont="1" applyAlignment="1"/>
    <xf numFmtId="4" fontId="2" fillId="0" borderId="0" xfId="0" applyNumberFormat="1" applyFont="1" applyAlignment="1"/>
    <xf numFmtId="4" fontId="2" fillId="0" borderId="1" xfId="0" applyNumberFormat="1" applyFont="1" applyBorder="1" applyAlignment="1"/>
    <xf numFmtId="39" fontId="0" fillId="0" borderId="0" xfId="0" applyNumberFormat="1"/>
    <xf numFmtId="4" fontId="1" fillId="0" borderId="0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0" xfId="0" quotePrefix="1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75" workbookViewId="0"/>
  </sheetViews>
  <sheetFormatPr defaultRowHeight="12.75" x14ac:dyDescent="0.2"/>
  <cols>
    <col min="1" max="1" width="15.85546875" style="4" customWidth="1"/>
    <col min="2" max="2" width="8.7109375" style="4" customWidth="1"/>
    <col min="3" max="3" width="12.140625" style="4" customWidth="1"/>
    <col min="4" max="4" width="9.28515625" style="8" customWidth="1"/>
    <col min="5" max="5" width="18" style="8" customWidth="1"/>
    <col min="6" max="6" width="16.85546875" style="4" customWidth="1"/>
    <col min="7" max="7" width="8.7109375" style="4" customWidth="1"/>
    <col min="8" max="8" width="12.140625" style="4" customWidth="1"/>
    <col min="9" max="9" width="9.28515625" style="4" customWidth="1"/>
    <col min="10" max="10" width="11.140625" style="4" customWidth="1"/>
    <col min="11" max="16384" width="9.140625" style="4"/>
  </cols>
  <sheetData>
    <row r="1" spans="1:11" x14ac:dyDescent="0.2">
      <c r="A1" s="4" t="s">
        <v>0</v>
      </c>
      <c r="B1"/>
      <c r="C1" s="5"/>
      <c r="D1" s="6"/>
      <c r="F1" s="4" t="s">
        <v>1</v>
      </c>
      <c r="G1"/>
      <c r="H1" s="5"/>
      <c r="I1" s="6"/>
    </row>
    <row r="2" spans="1:11" x14ac:dyDescent="0.2">
      <c r="C2" s="5"/>
      <c r="D2" s="6"/>
      <c r="E2" s="14"/>
      <c r="H2" s="5"/>
      <c r="I2" s="6"/>
      <c r="J2" s="5"/>
      <c r="K2" s="5"/>
    </row>
    <row r="3" spans="1:11" s="1" customFormat="1" x14ac:dyDescent="0.2">
      <c r="B3" s="12" t="s">
        <v>2</v>
      </c>
      <c r="C3" s="2" t="s">
        <v>3</v>
      </c>
      <c r="D3" s="13" t="s">
        <v>4</v>
      </c>
      <c r="E3" s="11"/>
      <c r="G3" s="12" t="s">
        <v>2</v>
      </c>
      <c r="H3" s="2" t="s">
        <v>3</v>
      </c>
      <c r="I3" s="13" t="s">
        <v>4</v>
      </c>
      <c r="J3" s="11"/>
      <c r="K3" s="3"/>
    </row>
    <row r="4" spans="1:11" x14ac:dyDescent="0.2">
      <c r="A4" s="4" t="s">
        <v>5</v>
      </c>
      <c r="B4" s="7">
        <v>72</v>
      </c>
      <c r="C4" s="4">
        <v>18.64</v>
      </c>
      <c r="D4" s="8">
        <f t="shared" ref="D4:D5" si="0">B4*C4</f>
        <v>1342.08</v>
      </c>
      <c r="E4"/>
      <c r="F4"/>
      <c r="G4"/>
      <c r="H4"/>
      <c r="I4"/>
    </row>
    <row r="5" spans="1:11" x14ac:dyDescent="0.2">
      <c r="A5" s="4" t="s">
        <v>6</v>
      </c>
      <c r="B5" s="4">
        <v>146.75</v>
      </c>
      <c r="C5" s="4">
        <v>18.64</v>
      </c>
      <c r="D5" s="9">
        <f t="shared" si="0"/>
        <v>2735.42</v>
      </c>
      <c r="E5"/>
      <c r="F5" s="4" t="s">
        <v>7</v>
      </c>
      <c r="G5" s="4">
        <v>299</v>
      </c>
      <c r="H5" s="4">
        <v>18.64</v>
      </c>
      <c r="I5" s="9">
        <f>G5*H5</f>
        <v>5573.3600000000006</v>
      </c>
    </row>
    <row r="6" spans="1:11" x14ac:dyDescent="0.2">
      <c r="D6" s="8">
        <f>SUM(D4:D5)</f>
        <v>4077.5</v>
      </c>
      <c r="I6" s="8">
        <f>SUM(I5:I5)</f>
        <v>5573.3600000000006</v>
      </c>
    </row>
    <row r="7" spans="1:11" x14ac:dyDescent="0.2">
      <c r="F7"/>
      <c r="G7"/>
      <c r="H7"/>
      <c r="I7"/>
    </row>
    <row r="8" spans="1:11" x14ac:dyDescent="0.2">
      <c r="A8" s="10" t="s">
        <v>4</v>
      </c>
      <c r="B8" s="10">
        <f>D6</f>
        <v>4077.5</v>
      </c>
      <c r="C8" s="10" t="s">
        <v>8</v>
      </c>
      <c r="D8" s="10">
        <f>-B13*0.115</f>
        <v>-433.16245000000004</v>
      </c>
      <c r="F8" s="10" t="s">
        <v>4</v>
      </c>
      <c r="G8" s="10">
        <f>I6</f>
        <v>5573.3600000000006</v>
      </c>
      <c r="H8" s="10" t="s">
        <v>8</v>
      </c>
      <c r="I8" s="10">
        <f>-G13*0.28</f>
        <v>-1560.5408000000002</v>
      </c>
    </row>
    <row r="9" spans="1:11" x14ac:dyDescent="0.2">
      <c r="A9" s="10" t="s">
        <v>9</v>
      </c>
      <c r="B9" s="10">
        <f>D11+D12</f>
        <v>-66.22</v>
      </c>
      <c r="C9" s="10" t="s">
        <v>10</v>
      </c>
      <c r="D9" s="10">
        <f>-B10*0.062</f>
        <v>-248.69936000000001</v>
      </c>
      <c r="F9" s="10" t="s">
        <v>9</v>
      </c>
      <c r="G9" s="10">
        <f>I11+I12</f>
        <v>0</v>
      </c>
      <c r="H9" s="10" t="s">
        <v>10</v>
      </c>
      <c r="I9" s="10">
        <f>-G10*0.062</f>
        <v>-345.54832000000005</v>
      </c>
    </row>
    <row r="10" spans="1:11" x14ac:dyDescent="0.2">
      <c r="A10" s="10" t="s">
        <v>11</v>
      </c>
      <c r="B10" s="10">
        <f>SUM(B8:B9)</f>
        <v>4011.28</v>
      </c>
      <c r="C10" s="10" t="s">
        <v>12</v>
      </c>
      <c r="D10" s="10">
        <f>-B11*0.0145</f>
        <v>-58.163560000000004</v>
      </c>
      <c r="F10" s="10" t="s">
        <v>11</v>
      </c>
      <c r="G10" s="10">
        <f>SUM(G8:G9)</f>
        <v>5573.3600000000006</v>
      </c>
      <c r="H10" s="10" t="s">
        <v>12</v>
      </c>
      <c r="I10" s="10">
        <f>-G11*0.0145</f>
        <v>-80.813720000000018</v>
      </c>
    </row>
    <row r="11" spans="1:11" x14ac:dyDescent="0.2">
      <c r="A11" s="10" t="s">
        <v>13</v>
      </c>
      <c r="B11" s="10">
        <f>B10</f>
        <v>4011.28</v>
      </c>
      <c r="C11" s="10" t="s">
        <v>14</v>
      </c>
      <c r="D11" s="10">
        <v>-5.07</v>
      </c>
      <c r="F11" s="10" t="s">
        <v>13</v>
      </c>
      <c r="G11" s="10">
        <f>G10</f>
        <v>5573.3600000000006</v>
      </c>
      <c r="H11" s="10" t="s">
        <v>14</v>
      </c>
      <c r="I11" s="10">
        <v>0</v>
      </c>
    </row>
    <row r="12" spans="1:11" x14ac:dyDescent="0.2">
      <c r="A12" s="10" t="s">
        <v>15</v>
      </c>
      <c r="B12" s="10">
        <f>-B8*0.06</f>
        <v>-244.64999999999998</v>
      </c>
      <c r="C12" s="10" t="s">
        <v>16</v>
      </c>
      <c r="D12" s="10">
        <v>-61.15</v>
      </c>
      <c r="F12" s="10" t="s">
        <v>15</v>
      </c>
      <c r="G12" s="10">
        <v>0</v>
      </c>
      <c r="H12" s="10" t="s">
        <v>16</v>
      </c>
      <c r="I12" s="10">
        <v>0</v>
      </c>
    </row>
    <row r="13" spans="1:11" x14ac:dyDescent="0.2">
      <c r="A13" s="10" t="s">
        <v>17</v>
      </c>
      <c r="B13" s="10">
        <f>SUM(B11:B12)</f>
        <v>3766.63</v>
      </c>
      <c r="C13" s="10" t="s">
        <v>15</v>
      </c>
      <c r="D13" s="10">
        <f>B12</f>
        <v>-244.64999999999998</v>
      </c>
      <c r="F13" s="10" t="s">
        <v>17</v>
      </c>
      <c r="G13" s="10">
        <f>SUM(G11:G12)</f>
        <v>5573.3600000000006</v>
      </c>
      <c r="H13" s="10" t="s">
        <v>15</v>
      </c>
      <c r="I13" s="10">
        <f>G12</f>
        <v>0</v>
      </c>
    </row>
    <row r="14" spans="1:11" x14ac:dyDescent="0.2">
      <c r="A14"/>
      <c r="B14"/>
      <c r="C14" s="10"/>
      <c r="D14" s="10"/>
      <c r="F14"/>
      <c r="G14"/>
      <c r="H14" s="10"/>
      <c r="I14" s="10"/>
    </row>
    <row r="15" spans="1:11" x14ac:dyDescent="0.2">
      <c r="A15"/>
      <c r="B15"/>
      <c r="C15" s="10" t="s">
        <v>18</v>
      </c>
      <c r="D15" s="10">
        <f>SUM(D8:D14)</f>
        <v>-1050.8953700000002</v>
      </c>
      <c r="F15"/>
      <c r="G15"/>
      <c r="H15" s="10" t="s">
        <v>18</v>
      </c>
      <c r="I15" s="10">
        <f>SUM(I8:I14)</f>
        <v>-1986.9028400000004</v>
      </c>
    </row>
    <row r="16" spans="1:11" x14ac:dyDescent="0.2">
      <c r="A16" s="10"/>
      <c r="B16" s="10"/>
      <c r="C16" s="10"/>
      <c r="D16" s="10"/>
      <c r="F16" s="10"/>
      <c r="G16" s="10"/>
      <c r="H16" s="10"/>
      <c r="I16" s="10"/>
    </row>
    <row r="17" spans="1:9" x14ac:dyDescent="0.2">
      <c r="A17" s="10"/>
      <c r="B17" s="10"/>
      <c r="C17" s="10" t="s">
        <v>19</v>
      </c>
      <c r="D17" s="10">
        <f>B8+D15</f>
        <v>3026.6046299999998</v>
      </c>
      <c r="F17" s="10"/>
      <c r="G17" s="10"/>
      <c r="H17" s="10" t="s">
        <v>19</v>
      </c>
      <c r="I17" s="10">
        <f>G8+I15</f>
        <v>3586.4571599999999</v>
      </c>
    </row>
    <row r="19" spans="1:9" x14ac:dyDescent="0.2">
      <c r="C19" s="4" t="s">
        <v>5</v>
      </c>
      <c r="D19" s="8">
        <f>D17-D20</f>
        <v>815.01755999999978</v>
      </c>
    </row>
    <row r="20" spans="1:9" x14ac:dyDescent="0.2">
      <c r="C20" s="4" t="s">
        <v>6</v>
      </c>
      <c r="D20" s="8">
        <f>D5-((D5*0.115)+(D5*0.062)+(D5*0.0145))</f>
        <v>2211.58707</v>
      </c>
    </row>
    <row r="21" spans="1:9" x14ac:dyDescent="0.2">
      <c r="A21"/>
      <c r="B21"/>
      <c r="C21"/>
      <c r="D21"/>
    </row>
    <row r="22" spans="1:9" x14ac:dyDescent="0.2">
      <c r="A22"/>
      <c r="B22"/>
      <c r="C22"/>
      <c r="D22"/>
    </row>
    <row r="23" spans="1:9" x14ac:dyDescent="0.2">
      <c r="A23"/>
      <c r="B23"/>
      <c r="C23"/>
      <c r="D23"/>
    </row>
    <row r="24" spans="1:9" x14ac:dyDescent="0.2">
      <c r="A24"/>
      <c r="B24"/>
      <c r="C24"/>
      <c r="D24"/>
    </row>
    <row r="25" spans="1:9" x14ac:dyDescent="0.2">
      <c r="A25"/>
      <c r="B25"/>
      <c r="C25"/>
      <c r="D25"/>
    </row>
    <row r="26" spans="1:9" x14ac:dyDescent="0.2">
      <c r="A26"/>
      <c r="B26"/>
      <c r="C26"/>
      <c r="D26"/>
    </row>
    <row r="27" spans="1:9" x14ac:dyDescent="0.2">
      <c r="A27"/>
      <c r="B27"/>
      <c r="C27"/>
      <c r="D27"/>
    </row>
    <row r="28" spans="1:9" x14ac:dyDescent="0.2">
      <c r="A28"/>
      <c r="B28"/>
      <c r="C28"/>
      <c r="D28"/>
    </row>
    <row r="29" spans="1:9" x14ac:dyDescent="0.2">
      <c r="A29"/>
      <c r="B29"/>
      <c r="C29"/>
      <c r="D29"/>
    </row>
    <row r="30" spans="1:9" x14ac:dyDescent="0.2">
      <c r="A30"/>
      <c r="B30"/>
      <c r="C30"/>
      <c r="D30"/>
    </row>
    <row r="31" spans="1:9" x14ac:dyDescent="0.2">
      <c r="A31"/>
      <c r="B31"/>
      <c r="C31"/>
      <c r="D31"/>
    </row>
    <row r="32" spans="1:9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</sheetData>
  <printOptions horizontalCentered="1" gridLines="1" gridLinesSet="0"/>
  <pageMargins left="0.75" right="0.75" top="1" bottom="1" header="0.5" footer="0.5"/>
  <pageSetup scale="90" orientation="landscape" horizontalDpi="4294967292" verticalDpi="4294967292" r:id="rId1"/>
  <headerFooter alignWithMargins="0">
    <oddHeader>&amp;CState Leave Balances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2023-09-19T23:24:15Z</dcterms:created>
  <dcterms:modified xsi:type="dcterms:W3CDTF">2023-09-19T23:24:15Z</dcterms:modified>
</cp:coreProperties>
</file>