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C87714-9898-48D0-8A93-93AC53CC8244}" xr6:coauthVersionLast="47" xr6:coauthVersionMax="47" xr10:uidLastSave="{00000000-0000-0000-0000-000000000000}"/>
  <bookViews>
    <workbookView xWindow="-120" yWindow="-120" windowWidth="38640" windowHeight="15720" tabRatio="598"/>
  </bookViews>
  <sheets>
    <sheet name="Capital Projec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<sst xmlns="http://schemas.openxmlformats.org/spreadsheetml/2006/main" count="74" uniqueCount="52">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</sst>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4"/>
  <sheetViews>
    <sheetView tabSelected="1" workbookViewId="0">
      <selection activeCell="E5" sqref="E5"/>
    </sheetView>
  </sheetViews>
  <sheetFormatPr defaultRowHeight="12.75" x14ac:dyDescent="0.2"/>
  <sheetData>
    <row r="1" spans="1:32" x14ac:dyDescent="0.2">
      <c r="A1" t="s">
        <v>0</v>
      </c>
    </row>
    <row r="2" spans="1:32" x14ac:dyDescent="0.2">
      <c r="A2" s="1" t="s">
        <v>1</v>
      </c>
    </row>
    <row r="4" spans="1:32" x14ac:dyDescent="0.2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">
      <c r="A5" t="s">
        <v>2</v>
      </c>
      <c r="C5" s="11">
        <v>130274</v>
      </c>
    </row>
    <row r="6" spans="1:32" x14ac:dyDescent="0.2">
      <c r="A6" t="s">
        <v>3</v>
      </c>
      <c r="C6" s="12"/>
    </row>
    <row r="7" spans="1:32" x14ac:dyDescent="0.2">
      <c r="B7" t="s">
        <v>4</v>
      </c>
      <c r="C7" s="13">
        <v>0.5</v>
      </c>
    </row>
    <row r="8" spans="1:32" x14ac:dyDescent="0.2">
      <c r="B8" t="s">
        <v>5</v>
      </c>
      <c r="C8" s="13">
        <f>1-C7</f>
        <v>0.5</v>
      </c>
    </row>
    <row r="9" spans="1:32" x14ac:dyDescent="0.2">
      <c r="A9" t="s">
        <v>6</v>
      </c>
      <c r="C9" s="13"/>
    </row>
    <row r="10" spans="1:32" x14ac:dyDescent="0.2">
      <c r="B10" t="s">
        <v>7</v>
      </c>
      <c r="C10" s="13">
        <v>0.08</v>
      </c>
    </row>
    <row r="11" spans="1:32" x14ac:dyDescent="0.2">
      <c r="B11" t="s">
        <v>8</v>
      </c>
      <c r="C11" s="13">
        <v>0.13</v>
      </c>
    </row>
    <row r="12" spans="1:32" x14ac:dyDescent="0.2">
      <c r="A12" t="s">
        <v>9</v>
      </c>
      <c r="C12" s="13">
        <v>1.1514193162104487E-2</v>
      </c>
    </row>
    <row r="13" spans="1:32" x14ac:dyDescent="0.2">
      <c r="A13" t="s">
        <v>10</v>
      </c>
      <c r="C13" s="13">
        <v>0.02</v>
      </c>
    </row>
    <row r="14" spans="1:32" x14ac:dyDescent="0.2">
      <c r="A14" t="s">
        <v>11</v>
      </c>
      <c r="C14" s="13">
        <v>0.38879999999999998</v>
      </c>
    </row>
    <row r="15" spans="1:32" x14ac:dyDescent="0.2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">
      <c r="A16" t="s">
        <v>13</v>
      </c>
      <c r="C16" s="13">
        <v>0.04</v>
      </c>
    </row>
    <row r="17" spans="1:49" x14ac:dyDescent="0.2">
      <c r="C17" s="4"/>
    </row>
    <row r="18" spans="1:49" x14ac:dyDescent="0.2">
      <c r="A18" s="9" t="s">
        <v>14</v>
      </c>
      <c r="C18" s="4"/>
    </row>
    <row r="19" spans="1:49" x14ac:dyDescent="0.2">
      <c r="B19" t="s">
        <v>15</v>
      </c>
      <c r="C19" s="4"/>
      <c r="D19" s="6">
        <f>+D39</f>
        <v>0</v>
      </c>
      <c r="E19" s="6">
        <f t="shared" ref="E19:T19" si="3">+E39</f>
        <v>5210.96</v>
      </c>
      <c r="F19" s="6">
        <f t="shared" si="3"/>
        <v>5210.96</v>
      </c>
      <c r="G19" s="6">
        <f t="shared" si="3"/>
        <v>5210.96</v>
      </c>
      <c r="H19" s="6">
        <f t="shared" si="3"/>
        <v>5210.96</v>
      </c>
      <c r="I19" s="6">
        <f t="shared" si="3"/>
        <v>5210.96</v>
      </c>
      <c r="J19" s="6">
        <f t="shared" si="3"/>
        <v>5210.96</v>
      </c>
      <c r="K19" s="6">
        <f t="shared" si="3"/>
        <v>5210.96</v>
      </c>
      <c r="L19" s="6">
        <f t="shared" si="3"/>
        <v>5210.96</v>
      </c>
      <c r="M19" s="6">
        <f t="shared" si="3"/>
        <v>5210.96</v>
      </c>
      <c r="N19" s="6">
        <f t="shared" si="3"/>
        <v>5210.96</v>
      </c>
      <c r="O19" s="6">
        <f t="shared" si="3"/>
        <v>5210.96</v>
      </c>
      <c r="P19" s="6">
        <f t="shared" si="3"/>
        <v>5210.96</v>
      </c>
      <c r="Q19" s="6">
        <f t="shared" si="3"/>
        <v>5210.96</v>
      </c>
      <c r="R19" s="6">
        <f t="shared" si="3"/>
        <v>5210.96</v>
      </c>
      <c r="S19" s="6">
        <f t="shared" si="3"/>
        <v>5210.96</v>
      </c>
      <c r="T19" s="6">
        <f t="shared" si="3"/>
        <v>5210.96</v>
      </c>
      <c r="U19" s="6">
        <f t="shared" ref="U19:AC19" si="4">+U39</f>
        <v>5210.96</v>
      </c>
      <c r="V19" s="6">
        <f t="shared" si="4"/>
        <v>5210.96</v>
      </c>
      <c r="W19" s="6">
        <f t="shared" si="4"/>
        <v>5210.96</v>
      </c>
      <c r="X19" s="6">
        <f t="shared" si="4"/>
        <v>5210.96</v>
      </c>
      <c r="Y19" s="6">
        <f t="shared" si="4"/>
        <v>5210.96</v>
      </c>
      <c r="Z19" s="6">
        <f t="shared" si="4"/>
        <v>5210.96</v>
      </c>
      <c r="AA19" s="6">
        <f t="shared" si="4"/>
        <v>5210.96</v>
      </c>
      <c r="AB19" s="6">
        <f t="shared" si="4"/>
        <v>5210.96</v>
      </c>
      <c r="AC19" s="6">
        <f t="shared" si="4"/>
        <v>5210.96</v>
      </c>
    </row>
    <row r="20" spans="1:49" x14ac:dyDescent="0.2">
      <c r="B20" t="s">
        <v>12</v>
      </c>
      <c r="C20" s="4"/>
      <c r="D20" s="7">
        <f>+$C$5*D15</f>
        <v>0</v>
      </c>
      <c r="E20" s="7">
        <f t="shared" ref="E20:T20" si="5">+$C$5*E15</f>
        <v>11398.974999999999</v>
      </c>
      <c r="F20" s="7">
        <f t="shared" si="5"/>
        <v>11894.0162</v>
      </c>
      <c r="G20" s="7">
        <f t="shared" si="5"/>
        <v>10695.495400000002</v>
      </c>
      <c r="H20" s="7">
        <f t="shared" si="5"/>
        <v>9627.248599999999</v>
      </c>
      <c r="I20" s="7">
        <f t="shared" si="5"/>
        <v>8663.2210000000014</v>
      </c>
      <c r="J20" s="7">
        <f t="shared" si="5"/>
        <v>7803.4126000000006</v>
      </c>
      <c r="K20" s="7">
        <f t="shared" si="5"/>
        <v>7686.1659999999993</v>
      </c>
      <c r="L20" s="7">
        <f t="shared" si="5"/>
        <v>7699.1934000000001</v>
      </c>
      <c r="M20" s="7">
        <f t="shared" si="5"/>
        <v>7686.1659999999993</v>
      </c>
      <c r="N20" s="7">
        <f t="shared" si="5"/>
        <v>7699.1934000000001</v>
      </c>
      <c r="O20" s="7">
        <f t="shared" si="5"/>
        <v>7686.1659999999993</v>
      </c>
      <c r="P20" s="7">
        <f t="shared" si="5"/>
        <v>7699.1934000000001</v>
      </c>
      <c r="Q20" s="7">
        <f t="shared" si="5"/>
        <v>7686.1659999999993</v>
      </c>
      <c r="R20" s="7">
        <f t="shared" si="5"/>
        <v>7699.1934000000001</v>
      </c>
      <c r="S20" s="7">
        <f t="shared" si="5"/>
        <v>7686.1659999999993</v>
      </c>
      <c r="T20" s="7">
        <f t="shared" si="5"/>
        <v>964.02760000000001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">
      <c r="B21" t="s">
        <v>16</v>
      </c>
      <c r="C21" s="4"/>
      <c r="D21" s="6">
        <f>+D20-D19</f>
        <v>0</v>
      </c>
      <c r="E21" s="6">
        <f t="shared" ref="E21:T21" si="7">+E20-E19</f>
        <v>6188.0149999999985</v>
      </c>
      <c r="F21" s="6">
        <f t="shared" si="7"/>
        <v>6683.0562</v>
      </c>
      <c r="G21" s="6">
        <f t="shared" si="7"/>
        <v>5484.5354000000016</v>
      </c>
      <c r="H21" s="6">
        <f t="shared" si="7"/>
        <v>4416.288599999999</v>
      </c>
      <c r="I21" s="6">
        <f t="shared" si="7"/>
        <v>3452.2610000000013</v>
      </c>
      <c r="J21" s="6">
        <f t="shared" si="7"/>
        <v>2592.4526000000005</v>
      </c>
      <c r="K21" s="6">
        <f t="shared" si="7"/>
        <v>2475.2059999999992</v>
      </c>
      <c r="L21" s="6">
        <f t="shared" si="7"/>
        <v>2488.2334000000001</v>
      </c>
      <c r="M21" s="6">
        <f t="shared" si="7"/>
        <v>2475.2059999999992</v>
      </c>
      <c r="N21" s="6">
        <f t="shared" si="7"/>
        <v>2488.2334000000001</v>
      </c>
      <c r="O21" s="6">
        <f t="shared" si="7"/>
        <v>2475.2059999999992</v>
      </c>
      <c r="P21" s="6">
        <f t="shared" si="7"/>
        <v>2488.2334000000001</v>
      </c>
      <c r="Q21" s="6">
        <f t="shared" si="7"/>
        <v>2475.2059999999992</v>
      </c>
      <c r="R21" s="6">
        <f t="shared" si="7"/>
        <v>2488.2334000000001</v>
      </c>
      <c r="S21" s="6">
        <f t="shared" si="7"/>
        <v>2475.2059999999992</v>
      </c>
      <c r="T21" s="6">
        <f t="shared" si="7"/>
        <v>-4246.9323999999997</v>
      </c>
      <c r="U21" s="6">
        <f t="shared" ref="U21:AC21" si="8">+U20-U19</f>
        <v>-5210.96</v>
      </c>
      <c r="V21" s="6">
        <f t="shared" si="8"/>
        <v>-5210.96</v>
      </c>
      <c r="W21" s="6">
        <f t="shared" si="8"/>
        <v>-5210.96</v>
      </c>
      <c r="X21" s="6">
        <f t="shared" si="8"/>
        <v>-5210.96</v>
      </c>
      <c r="Y21" s="6">
        <f t="shared" si="8"/>
        <v>-5210.96</v>
      </c>
      <c r="Z21" s="6">
        <f t="shared" si="8"/>
        <v>-5210.96</v>
      </c>
      <c r="AA21" s="6">
        <f t="shared" si="8"/>
        <v>-5210.96</v>
      </c>
      <c r="AB21" s="6">
        <f t="shared" si="8"/>
        <v>-5210.96</v>
      </c>
      <c r="AC21" s="6">
        <f t="shared" si="8"/>
        <v>-5210.96</v>
      </c>
    </row>
    <row r="22" spans="1:49" x14ac:dyDescent="0.2">
      <c r="B22" t="s">
        <v>17</v>
      </c>
      <c r="C22" s="4"/>
      <c r="D22" s="6">
        <f>+D21*$C$14</f>
        <v>0</v>
      </c>
      <c r="E22" s="6">
        <f t="shared" ref="E22:T22" si="9">+E21*$C$14</f>
        <v>2405.9002319999995</v>
      </c>
      <c r="F22" s="6">
        <f t="shared" si="9"/>
        <v>2598.3722505599999</v>
      </c>
      <c r="G22" s="6">
        <f t="shared" si="9"/>
        <v>2132.3873635200007</v>
      </c>
      <c r="H22" s="6">
        <f t="shared" si="9"/>
        <v>1717.0530076799996</v>
      </c>
      <c r="I22" s="6">
        <f t="shared" si="9"/>
        <v>1342.2390768000005</v>
      </c>
      <c r="J22" s="6">
        <f t="shared" si="9"/>
        <v>1007.9455708800001</v>
      </c>
      <c r="K22" s="6">
        <f t="shared" si="9"/>
        <v>962.36009279999962</v>
      </c>
      <c r="L22" s="6">
        <f t="shared" si="9"/>
        <v>967.42514591999998</v>
      </c>
      <c r="M22" s="6">
        <f t="shared" si="9"/>
        <v>962.36009279999962</v>
      </c>
      <c r="N22" s="6">
        <f t="shared" si="9"/>
        <v>967.42514591999998</v>
      </c>
      <c r="O22" s="6">
        <f t="shared" si="9"/>
        <v>962.36009279999962</v>
      </c>
      <c r="P22" s="6">
        <f t="shared" si="9"/>
        <v>967.42514591999998</v>
      </c>
      <c r="Q22" s="6">
        <f t="shared" si="9"/>
        <v>962.36009279999962</v>
      </c>
      <c r="R22" s="6">
        <f t="shared" si="9"/>
        <v>967.42514591999998</v>
      </c>
      <c r="S22" s="6">
        <f t="shared" si="9"/>
        <v>962.36009279999962</v>
      </c>
      <c r="T22" s="6">
        <f t="shared" si="9"/>
        <v>-1651.2073171199997</v>
      </c>
      <c r="U22" s="6">
        <f t="shared" ref="U22:AC22" si="10">+U21*$C$14</f>
        <v>-2026.021248</v>
      </c>
      <c r="V22" s="6">
        <f t="shared" si="10"/>
        <v>-2026.021248</v>
      </c>
      <c r="W22" s="6">
        <f t="shared" si="10"/>
        <v>-2026.021248</v>
      </c>
      <c r="X22" s="6">
        <f t="shared" si="10"/>
        <v>-2026.021248</v>
      </c>
      <c r="Y22" s="6">
        <f t="shared" si="10"/>
        <v>-2026.021248</v>
      </c>
      <c r="Z22" s="6">
        <f t="shared" si="10"/>
        <v>-2026.021248</v>
      </c>
      <c r="AA22" s="6">
        <f t="shared" si="10"/>
        <v>-2026.021248</v>
      </c>
      <c r="AB22" s="6">
        <f t="shared" si="10"/>
        <v>-2026.021248</v>
      </c>
      <c r="AC22" s="6">
        <f t="shared" si="10"/>
        <v>-2026.021248</v>
      </c>
    </row>
    <row r="23" spans="1:49" x14ac:dyDescent="0.2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">
      <c r="B24" t="s">
        <v>18</v>
      </c>
      <c r="C24" s="4"/>
      <c r="D24" s="6">
        <f>+D22</f>
        <v>0</v>
      </c>
      <c r="E24" s="6">
        <f>+D24+E22</f>
        <v>2405.9002319999995</v>
      </c>
      <c r="F24" s="6">
        <f t="shared" ref="F24:U24" si="11">+E24+F22</f>
        <v>5004.2724825599998</v>
      </c>
      <c r="G24" s="6">
        <f t="shared" si="11"/>
        <v>7136.6598460800005</v>
      </c>
      <c r="H24" s="6">
        <f t="shared" si="11"/>
        <v>8853.7128537600001</v>
      </c>
      <c r="I24" s="6">
        <f t="shared" si="11"/>
        <v>10195.951930560001</v>
      </c>
      <c r="J24" s="6">
        <f t="shared" si="11"/>
        <v>11203.89750144</v>
      </c>
      <c r="K24" s="6">
        <f t="shared" si="11"/>
        <v>12166.25759424</v>
      </c>
      <c r="L24" s="6">
        <f t="shared" si="11"/>
        <v>13133.68274016</v>
      </c>
      <c r="M24" s="6">
        <f t="shared" si="11"/>
        <v>14096.04283296</v>
      </c>
      <c r="N24" s="6">
        <f t="shared" si="11"/>
        <v>15063.46797888</v>
      </c>
      <c r="O24" s="6">
        <f t="shared" si="11"/>
        <v>16025.82807168</v>
      </c>
      <c r="P24" s="6">
        <f t="shared" si="11"/>
        <v>16993.253217599999</v>
      </c>
      <c r="Q24" s="6">
        <f t="shared" si="11"/>
        <v>17955.613310399996</v>
      </c>
      <c r="R24" s="6">
        <f t="shared" si="11"/>
        <v>18923.038456319995</v>
      </c>
      <c r="S24" s="6">
        <f t="shared" si="11"/>
        <v>19885.398549119993</v>
      </c>
      <c r="T24" s="6">
        <f t="shared" si="11"/>
        <v>18234.191231999994</v>
      </c>
      <c r="U24" s="6">
        <f t="shared" si="11"/>
        <v>16208.169983999993</v>
      </c>
      <c r="V24" s="6">
        <f t="shared" ref="V24:AC24" si="12">+U24+V22</f>
        <v>14182.148735999992</v>
      </c>
      <c r="W24" s="6">
        <f t="shared" si="12"/>
        <v>12156.127487999991</v>
      </c>
      <c r="X24" s="6">
        <f t="shared" si="12"/>
        <v>10130.10623999999</v>
      </c>
      <c r="Y24" s="6">
        <f t="shared" si="12"/>
        <v>8104.0849919999901</v>
      </c>
      <c r="Z24" s="6">
        <f t="shared" si="12"/>
        <v>6078.06374399999</v>
      </c>
      <c r="AA24" s="6">
        <f t="shared" si="12"/>
        <v>4052.04249599999</v>
      </c>
      <c r="AB24" s="6">
        <f t="shared" si="12"/>
        <v>2026.02124799999</v>
      </c>
      <c r="AC24" s="6">
        <f t="shared" si="12"/>
        <v>-1.0004441719502211E-11</v>
      </c>
    </row>
    <row r="25" spans="1:49" x14ac:dyDescent="0.2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">
      <c r="B27" t="s">
        <v>20</v>
      </c>
      <c r="C27" s="4"/>
      <c r="D27" s="6">
        <f>+C5</f>
        <v>130274</v>
      </c>
      <c r="E27" s="6">
        <f>+D27</f>
        <v>130274</v>
      </c>
      <c r="F27" s="6">
        <f t="shared" ref="F27:U27" si="13">+E27</f>
        <v>130274</v>
      </c>
      <c r="G27" s="6">
        <f t="shared" si="13"/>
        <v>130274</v>
      </c>
      <c r="H27" s="6">
        <f t="shared" si="13"/>
        <v>130274</v>
      </c>
      <c r="I27" s="6">
        <f t="shared" si="13"/>
        <v>130274</v>
      </c>
      <c r="J27" s="6">
        <f t="shared" si="13"/>
        <v>130274</v>
      </c>
      <c r="K27" s="6">
        <f t="shared" si="13"/>
        <v>130274</v>
      </c>
      <c r="L27" s="6">
        <f t="shared" si="13"/>
        <v>130274</v>
      </c>
      <c r="M27" s="6">
        <f t="shared" si="13"/>
        <v>130274</v>
      </c>
      <c r="N27" s="6">
        <f t="shared" si="13"/>
        <v>130274</v>
      </c>
      <c r="O27" s="6">
        <f t="shared" si="13"/>
        <v>130274</v>
      </c>
      <c r="P27" s="6">
        <f t="shared" si="13"/>
        <v>130274</v>
      </c>
      <c r="Q27" s="6">
        <f t="shared" si="13"/>
        <v>130274</v>
      </c>
      <c r="R27" s="6">
        <f t="shared" si="13"/>
        <v>130274</v>
      </c>
      <c r="S27" s="6">
        <f t="shared" si="13"/>
        <v>130274</v>
      </c>
      <c r="T27" s="6">
        <f t="shared" si="13"/>
        <v>130274</v>
      </c>
      <c r="U27" s="6">
        <f t="shared" si="13"/>
        <v>130274</v>
      </c>
      <c r="V27" s="6">
        <f t="shared" ref="V27:AC27" si="14">+U27</f>
        <v>130274</v>
      </c>
      <c r="W27" s="6">
        <f t="shared" si="14"/>
        <v>130274</v>
      </c>
      <c r="X27" s="6">
        <f t="shared" si="14"/>
        <v>130274</v>
      </c>
      <c r="Y27" s="6">
        <f t="shared" si="14"/>
        <v>130274</v>
      </c>
      <c r="Z27" s="6">
        <f t="shared" si="14"/>
        <v>130274</v>
      </c>
      <c r="AA27" s="6">
        <f t="shared" si="14"/>
        <v>130274</v>
      </c>
      <c r="AB27" s="6">
        <f t="shared" si="14"/>
        <v>130274</v>
      </c>
      <c r="AC27" s="6">
        <f t="shared" si="14"/>
        <v>130274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">
      <c r="B28" t="s">
        <v>21</v>
      </c>
      <c r="C28" s="4"/>
      <c r="D28" s="7">
        <f>+D39</f>
        <v>0</v>
      </c>
      <c r="E28" s="7">
        <f>+E39+D28</f>
        <v>5210.96</v>
      </c>
      <c r="F28" s="7">
        <f t="shared" ref="F28:U28" si="15">+F39+E28</f>
        <v>10421.92</v>
      </c>
      <c r="G28" s="7">
        <f t="shared" si="15"/>
        <v>15632.880000000001</v>
      </c>
      <c r="H28" s="7">
        <f t="shared" si="15"/>
        <v>20843.84</v>
      </c>
      <c r="I28" s="7">
        <f t="shared" si="15"/>
        <v>26054.799999999999</v>
      </c>
      <c r="J28" s="7">
        <f t="shared" si="15"/>
        <v>31265.759999999998</v>
      </c>
      <c r="K28" s="7">
        <f t="shared" si="15"/>
        <v>36476.720000000001</v>
      </c>
      <c r="L28" s="7">
        <f t="shared" si="15"/>
        <v>41687.68</v>
      </c>
      <c r="M28" s="7">
        <f t="shared" si="15"/>
        <v>46898.64</v>
      </c>
      <c r="N28" s="7">
        <f t="shared" si="15"/>
        <v>52109.599999999999</v>
      </c>
      <c r="O28" s="7">
        <f t="shared" si="15"/>
        <v>57320.56</v>
      </c>
      <c r="P28" s="7">
        <f t="shared" si="15"/>
        <v>62531.519999999997</v>
      </c>
      <c r="Q28" s="7">
        <f t="shared" si="15"/>
        <v>67742.48</v>
      </c>
      <c r="R28" s="7">
        <f t="shared" si="15"/>
        <v>72953.440000000002</v>
      </c>
      <c r="S28" s="7">
        <f t="shared" si="15"/>
        <v>78164.400000000009</v>
      </c>
      <c r="T28" s="7">
        <f t="shared" si="15"/>
        <v>83375.360000000015</v>
      </c>
      <c r="U28" s="7">
        <f t="shared" si="15"/>
        <v>88586.320000000022</v>
      </c>
      <c r="V28" s="7">
        <f t="shared" ref="V28:AC28" si="16">+V39+U28</f>
        <v>93797.280000000028</v>
      </c>
      <c r="W28" s="7">
        <f t="shared" si="16"/>
        <v>99008.240000000034</v>
      </c>
      <c r="X28" s="7">
        <f t="shared" si="16"/>
        <v>104219.20000000004</v>
      </c>
      <c r="Y28" s="7">
        <f t="shared" si="16"/>
        <v>109430.16000000005</v>
      </c>
      <c r="Z28" s="7">
        <f t="shared" si="16"/>
        <v>114641.12000000005</v>
      </c>
      <c r="AA28" s="7">
        <f t="shared" si="16"/>
        <v>119852.08000000006</v>
      </c>
      <c r="AB28" s="7">
        <f t="shared" si="16"/>
        <v>125063.04000000007</v>
      </c>
      <c r="AC28" s="7">
        <f t="shared" si="16"/>
        <v>130274.00000000007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">
      <c r="B29" t="s">
        <v>22</v>
      </c>
      <c r="C29" s="4"/>
      <c r="D29" s="6">
        <f>+D27-D28</f>
        <v>130274</v>
      </c>
      <c r="E29" s="6">
        <f>+E27-E28</f>
        <v>125063.03999999999</v>
      </c>
      <c r="F29" s="6">
        <f t="shared" ref="F29:U29" si="17">+F27-F28</f>
        <v>119852.08</v>
      </c>
      <c r="G29" s="6">
        <f t="shared" si="17"/>
        <v>114641.12</v>
      </c>
      <c r="H29" s="6">
        <f t="shared" si="17"/>
        <v>109430.16</v>
      </c>
      <c r="I29" s="6">
        <f t="shared" si="17"/>
        <v>104219.2</v>
      </c>
      <c r="J29" s="6">
        <f t="shared" si="17"/>
        <v>99008.24</v>
      </c>
      <c r="K29" s="6">
        <f t="shared" si="17"/>
        <v>93797.28</v>
      </c>
      <c r="L29" s="6">
        <f t="shared" si="17"/>
        <v>88586.32</v>
      </c>
      <c r="M29" s="6">
        <f t="shared" si="17"/>
        <v>83375.360000000001</v>
      </c>
      <c r="N29" s="6">
        <f t="shared" si="17"/>
        <v>78164.399999999994</v>
      </c>
      <c r="O29" s="6">
        <f t="shared" si="17"/>
        <v>72953.440000000002</v>
      </c>
      <c r="P29" s="6">
        <f t="shared" si="17"/>
        <v>67742.48000000001</v>
      </c>
      <c r="Q29" s="6">
        <f t="shared" si="17"/>
        <v>62531.520000000004</v>
      </c>
      <c r="R29" s="6">
        <f t="shared" si="17"/>
        <v>57320.56</v>
      </c>
      <c r="S29" s="6">
        <f t="shared" si="17"/>
        <v>52109.599999999991</v>
      </c>
      <c r="T29" s="6">
        <f t="shared" si="17"/>
        <v>46898.639999999985</v>
      </c>
      <c r="U29" s="6">
        <f t="shared" si="17"/>
        <v>41687.679999999978</v>
      </c>
      <c r="V29" s="6">
        <f t="shared" ref="V29:AC29" si="18">+V27-V28</f>
        <v>36476.719999999972</v>
      </c>
      <c r="W29" s="6">
        <f t="shared" si="18"/>
        <v>31265.759999999966</v>
      </c>
      <c r="X29" s="6">
        <f t="shared" si="18"/>
        <v>26054.799999999959</v>
      </c>
      <c r="Y29" s="6">
        <f t="shared" si="18"/>
        <v>20843.839999999953</v>
      </c>
      <c r="Z29" s="6">
        <f t="shared" si="18"/>
        <v>15632.879999999946</v>
      </c>
      <c r="AA29" s="6">
        <f t="shared" si="18"/>
        <v>10421.91999999994</v>
      </c>
      <c r="AB29" s="6">
        <f t="shared" si="18"/>
        <v>5210.9599999999336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">
      <c r="B31" t="s">
        <v>23</v>
      </c>
      <c r="C31" s="4"/>
      <c r="D31" s="7">
        <f>+D24</f>
        <v>0</v>
      </c>
      <c r="E31" s="7">
        <f t="shared" ref="E31:T31" si="19">+E24</f>
        <v>2405.9002319999995</v>
      </c>
      <c r="F31" s="7">
        <f t="shared" si="19"/>
        <v>5004.2724825599998</v>
      </c>
      <c r="G31" s="7">
        <f t="shared" si="19"/>
        <v>7136.6598460800005</v>
      </c>
      <c r="H31" s="7">
        <f t="shared" si="19"/>
        <v>8853.7128537600001</v>
      </c>
      <c r="I31" s="7">
        <f t="shared" si="19"/>
        <v>10195.951930560001</v>
      </c>
      <c r="J31" s="7">
        <f t="shared" si="19"/>
        <v>11203.89750144</v>
      </c>
      <c r="K31" s="7">
        <f t="shared" si="19"/>
        <v>12166.25759424</v>
      </c>
      <c r="L31" s="7">
        <f t="shared" si="19"/>
        <v>13133.68274016</v>
      </c>
      <c r="M31" s="7">
        <f t="shared" si="19"/>
        <v>14096.04283296</v>
      </c>
      <c r="N31" s="7">
        <f t="shared" si="19"/>
        <v>15063.46797888</v>
      </c>
      <c r="O31" s="7">
        <f t="shared" si="19"/>
        <v>16025.82807168</v>
      </c>
      <c r="P31" s="7">
        <f t="shared" si="19"/>
        <v>16993.253217599999</v>
      </c>
      <c r="Q31" s="7">
        <f t="shared" si="19"/>
        <v>17955.613310399996</v>
      </c>
      <c r="R31" s="7">
        <f t="shared" si="19"/>
        <v>18923.038456319995</v>
      </c>
      <c r="S31" s="7">
        <f t="shared" si="19"/>
        <v>19885.398549119993</v>
      </c>
      <c r="T31" s="7">
        <f t="shared" si="19"/>
        <v>18234.191231999994</v>
      </c>
      <c r="U31" s="7">
        <f t="shared" ref="U31:AC31" si="20">+U24</f>
        <v>16208.169983999993</v>
      </c>
      <c r="V31" s="7">
        <f t="shared" si="20"/>
        <v>14182.148735999992</v>
      </c>
      <c r="W31" s="7">
        <f t="shared" si="20"/>
        <v>12156.127487999991</v>
      </c>
      <c r="X31" s="7">
        <f t="shared" si="20"/>
        <v>10130.10623999999</v>
      </c>
      <c r="Y31" s="7">
        <f t="shared" si="20"/>
        <v>8104.0849919999901</v>
      </c>
      <c r="Z31" s="7">
        <f t="shared" si="20"/>
        <v>6078.06374399999</v>
      </c>
      <c r="AA31" s="7">
        <f t="shared" si="20"/>
        <v>4052.04249599999</v>
      </c>
      <c r="AB31" s="7">
        <f t="shared" si="20"/>
        <v>2026.02124799999</v>
      </c>
      <c r="AC31" s="7">
        <f t="shared" si="20"/>
        <v>-1.0004441719502211E-11</v>
      </c>
    </row>
    <row r="32" spans="1:49" x14ac:dyDescent="0.2">
      <c r="B32" t="s">
        <v>24</v>
      </c>
      <c r="C32" s="4"/>
      <c r="D32" s="6">
        <f>+D29-D31</f>
        <v>130274</v>
      </c>
      <c r="E32" s="6">
        <f t="shared" ref="E32:T32" si="21">+E29-E31</f>
        <v>122657.13976799999</v>
      </c>
      <c r="F32" s="6">
        <f t="shared" si="21"/>
        <v>114847.80751744</v>
      </c>
      <c r="G32" s="6">
        <f t="shared" si="21"/>
        <v>107504.46015391999</v>
      </c>
      <c r="H32" s="6">
        <f t="shared" si="21"/>
        <v>100576.44714624001</v>
      </c>
      <c r="I32" s="6">
        <f t="shared" si="21"/>
        <v>94023.24806944</v>
      </c>
      <c r="J32" s="6">
        <f t="shared" si="21"/>
        <v>87804.34249856</v>
      </c>
      <c r="K32" s="6">
        <f t="shared" si="21"/>
        <v>81631.022405759999</v>
      </c>
      <c r="L32" s="6">
        <f t="shared" si="21"/>
        <v>75452.637259840005</v>
      </c>
      <c r="M32" s="6">
        <f t="shared" si="21"/>
        <v>69279.317167040004</v>
      </c>
      <c r="N32" s="6">
        <f t="shared" si="21"/>
        <v>63100.932021119996</v>
      </c>
      <c r="O32" s="6">
        <f t="shared" si="21"/>
        <v>56927.611928320002</v>
      </c>
      <c r="P32" s="6">
        <f t="shared" si="21"/>
        <v>50749.226782400016</v>
      </c>
      <c r="Q32" s="6">
        <f t="shared" si="21"/>
        <v>44575.906689600008</v>
      </c>
      <c r="R32" s="6">
        <f t="shared" si="21"/>
        <v>38397.521543680006</v>
      </c>
      <c r="S32" s="6">
        <f t="shared" si="21"/>
        <v>32224.201450879998</v>
      </c>
      <c r="T32" s="6">
        <f t="shared" si="21"/>
        <v>28664.448767999991</v>
      </c>
      <c r="U32" s="6">
        <f t="shared" ref="U32:AC32" si="22">+U29-U31</f>
        <v>25479.510015999986</v>
      </c>
      <c r="V32" s="6">
        <f t="shared" si="22"/>
        <v>22294.57126399998</v>
      </c>
      <c r="W32" s="6">
        <f t="shared" si="22"/>
        <v>19109.632511999975</v>
      </c>
      <c r="X32" s="6">
        <f t="shared" si="22"/>
        <v>15924.693759999969</v>
      </c>
      <c r="Y32" s="6">
        <f t="shared" si="22"/>
        <v>12739.755007999964</v>
      </c>
      <c r="Z32" s="6">
        <f t="shared" si="22"/>
        <v>9554.8162559999564</v>
      </c>
      <c r="AA32" s="6">
        <f t="shared" si="22"/>
        <v>6369.87750399995</v>
      </c>
      <c r="AB32" s="6">
        <f t="shared" si="22"/>
        <v>3184.9387519999436</v>
      </c>
      <c r="AC32" s="6">
        <f t="shared" si="22"/>
        <v>1.0004441719502211E-11</v>
      </c>
    </row>
    <row r="33" spans="1:29" x14ac:dyDescent="0.2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">
      <c r="B36" t="s">
        <v>26</v>
      </c>
      <c r="D36" s="6">
        <v>0</v>
      </c>
      <c r="E36" s="6">
        <f t="shared" ref="E36:AC36" si="23">+D32*D94*$C$11</f>
        <v>8467.81</v>
      </c>
      <c r="F36" s="6">
        <f t="shared" si="23"/>
        <v>7972.7140849199996</v>
      </c>
      <c r="G36" s="6">
        <f t="shared" si="23"/>
        <v>7465.1074886336</v>
      </c>
      <c r="H36" s="6">
        <f t="shared" si="23"/>
        <v>6987.7899100047998</v>
      </c>
      <c r="I36" s="6">
        <f t="shared" si="23"/>
        <v>6537.4690645056007</v>
      </c>
      <c r="J36" s="6">
        <f t="shared" si="23"/>
        <v>6111.5111245136004</v>
      </c>
      <c r="K36" s="6">
        <f t="shared" si="23"/>
        <v>5707.2822624064002</v>
      </c>
      <c r="L36" s="6">
        <f t="shared" si="23"/>
        <v>5306.0164563744001</v>
      </c>
      <c r="M36" s="6">
        <f t="shared" si="23"/>
        <v>4904.4214218896004</v>
      </c>
      <c r="N36" s="6">
        <f t="shared" si="23"/>
        <v>4503.1556158576004</v>
      </c>
      <c r="O36" s="6">
        <f t="shared" si="23"/>
        <v>4101.5605813727998</v>
      </c>
      <c r="P36" s="6">
        <f t="shared" si="23"/>
        <v>3700.2947753408002</v>
      </c>
      <c r="Q36" s="6">
        <f t="shared" si="23"/>
        <v>3298.699740856001</v>
      </c>
      <c r="R36" s="6">
        <f t="shared" si="23"/>
        <v>2897.4339348240005</v>
      </c>
      <c r="S36" s="6">
        <f t="shared" si="23"/>
        <v>2495.8389003392003</v>
      </c>
      <c r="T36" s="6">
        <f t="shared" si="23"/>
        <v>2094.5730943071999</v>
      </c>
      <c r="U36" s="6">
        <f t="shared" si="23"/>
        <v>1863.1891699199996</v>
      </c>
      <c r="V36" s="6">
        <f t="shared" si="23"/>
        <v>1656.1681510399992</v>
      </c>
      <c r="W36" s="6">
        <f t="shared" si="23"/>
        <v>1449.1471321599988</v>
      </c>
      <c r="X36" s="6">
        <f t="shared" si="23"/>
        <v>1242.1261132799984</v>
      </c>
      <c r="Y36" s="6">
        <f t="shared" si="23"/>
        <v>1035.1050943999981</v>
      </c>
      <c r="Z36" s="6">
        <f t="shared" si="23"/>
        <v>828.08407551999767</v>
      </c>
      <c r="AA36" s="6">
        <f t="shared" si="23"/>
        <v>621.06305663999717</v>
      </c>
      <c r="AB36" s="6">
        <f t="shared" si="23"/>
        <v>414.04203775999679</v>
      </c>
      <c r="AC36" s="6">
        <f t="shared" si="23"/>
        <v>207.02101887999635</v>
      </c>
    </row>
    <row r="37" spans="1:29" x14ac:dyDescent="0.2">
      <c r="B37" t="s">
        <v>27</v>
      </c>
      <c r="D37" s="6">
        <v>0</v>
      </c>
      <c r="E37" s="6">
        <f>+(E36/(1-$C$14))*($C$14)</f>
        <v>5386.5911780104716</v>
      </c>
      <c r="F37" s="6">
        <f t="shared" ref="F37:U37" si="24">+(F36/(1-$C$14))*($C$14)</f>
        <v>5071.6479650145548</v>
      </c>
      <c r="G37" s="6">
        <f t="shared" si="24"/>
        <v>4748.7463867485985</v>
      </c>
      <c r="H37" s="6">
        <f t="shared" si="24"/>
        <v>4445.1124296627395</v>
      </c>
      <c r="I37" s="6">
        <f t="shared" si="24"/>
        <v>4158.6517871069664</v>
      </c>
      <c r="J37" s="6">
        <f t="shared" si="24"/>
        <v>3887.6890137612691</v>
      </c>
      <c r="K37" s="6">
        <f t="shared" si="24"/>
        <v>3630.548664305642</v>
      </c>
      <c r="L37" s="6">
        <f t="shared" si="24"/>
        <v>3375.2931908350238</v>
      </c>
      <c r="M37" s="6">
        <f t="shared" si="24"/>
        <v>3119.8282866994055</v>
      </c>
      <c r="N37" s="6">
        <f t="shared" si="24"/>
        <v>2864.5728132287877</v>
      </c>
      <c r="O37" s="6">
        <f t="shared" si="24"/>
        <v>2609.1079090931685</v>
      </c>
      <c r="P37" s="6">
        <f t="shared" si="24"/>
        <v>2353.8524356225507</v>
      </c>
      <c r="Q37" s="6">
        <f t="shared" si="24"/>
        <v>2098.3875314869324</v>
      </c>
      <c r="R37" s="6">
        <f t="shared" si="24"/>
        <v>1843.1320580163147</v>
      </c>
      <c r="S37" s="6">
        <f t="shared" si="24"/>
        <v>1587.6671538806957</v>
      </c>
      <c r="T37" s="6">
        <f t="shared" si="24"/>
        <v>1332.4116804100775</v>
      </c>
      <c r="U37" s="6">
        <f t="shared" si="24"/>
        <v>1185.2224300799996</v>
      </c>
      <c r="V37" s="6">
        <f t="shared" ref="V37:AC37" si="25">+(V36/(1-$C$14))*($C$14)</f>
        <v>1053.5310489599995</v>
      </c>
      <c r="W37" s="6">
        <f t="shared" si="25"/>
        <v>921.83966783999927</v>
      </c>
      <c r="X37" s="6">
        <f t="shared" si="25"/>
        <v>790.14828671999896</v>
      </c>
      <c r="Y37" s="6">
        <f t="shared" si="25"/>
        <v>658.45690559999878</v>
      </c>
      <c r="Z37" s="6">
        <f t="shared" si="25"/>
        <v>526.76552447999859</v>
      </c>
      <c r="AA37" s="6">
        <f t="shared" si="25"/>
        <v>395.07414335999823</v>
      </c>
      <c r="AB37" s="6">
        <f t="shared" si="25"/>
        <v>263.38276223999793</v>
      </c>
      <c r="AC37" s="6">
        <f t="shared" si="25"/>
        <v>131.69138111999769</v>
      </c>
    </row>
    <row r="38" spans="1:29" x14ac:dyDescent="0.2">
      <c r="B38" t="s">
        <v>7</v>
      </c>
      <c r="D38" s="6">
        <v>0</v>
      </c>
      <c r="E38" s="6">
        <f t="shared" ref="E38:AC38" si="26">+D32*D93*$C$10</f>
        <v>5210.96</v>
      </c>
      <c r="F38" s="6">
        <f t="shared" si="26"/>
        <v>4906.2855907200001</v>
      </c>
      <c r="G38" s="6">
        <f t="shared" si="26"/>
        <v>4593.9123006975997</v>
      </c>
      <c r="H38" s="6">
        <f t="shared" si="26"/>
        <v>4300.1784061567996</v>
      </c>
      <c r="I38" s="6">
        <f t="shared" si="26"/>
        <v>4023.0578858496006</v>
      </c>
      <c r="J38" s="6">
        <f t="shared" si="26"/>
        <v>3760.9299227776</v>
      </c>
      <c r="K38" s="6">
        <f t="shared" si="26"/>
        <v>3512.1736999424002</v>
      </c>
      <c r="L38" s="6">
        <f t="shared" si="26"/>
        <v>3265.2408962303998</v>
      </c>
      <c r="M38" s="6">
        <f t="shared" si="26"/>
        <v>3018.1054903936001</v>
      </c>
      <c r="N38" s="6">
        <f t="shared" si="26"/>
        <v>2771.1726866816002</v>
      </c>
      <c r="O38" s="6">
        <f t="shared" si="26"/>
        <v>2524.0372808448001</v>
      </c>
      <c r="P38" s="6">
        <f t="shared" si="26"/>
        <v>2277.1044771328002</v>
      </c>
      <c r="Q38" s="6">
        <f t="shared" si="26"/>
        <v>2029.9690712960007</v>
      </c>
      <c r="R38" s="6">
        <f t="shared" si="26"/>
        <v>1783.0362675840004</v>
      </c>
      <c r="S38" s="6">
        <f t="shared" si="26"/>
        <v>1535.9008617472002</v>
      </c>
      <c r="T38" s="6">
        <f t="shared" si="26"/>
        <v>1288.9680580351999</v>
      </c>
      <c r="U38" s="6">
        <f t="shared" si="26"/>
        <v>1146.5779507199998</v>
      </c>
      <c r="V38" s="6">
        <f t="shared" si="26"/>
        <v>1019.1804006399994</v>
      </c>
      <c r="W38" s="6">
        <f t="shared" si="26"/>
        <v>891.78285055999925</v>
      </c>
      <c r="X38" s="6">
        <f t="shared" si="26"/>
        <v>764.38530047999905</v>
      </c>
      <c r="Y38" s="6">
        <f t="shared" si="26"/>
        <v>636.98775039999873</v>
      </c>
      <c r="Z38" s="6">
        <f t="shared" si="26"/>
        <v>509.59020031999859</v>
      </c>
      <c r="AA38" s="6">
        <f t="shared" si="26"/>
        <v>382.19265023999827</v>
      </c>
      <c r="AB38" s="6">
        <f t="shared" si="26"/>
        <v>254.79510015999801</v>
      </c>
      <c r="AC38" s="6">
        <f t="shared" si="26"/>
        <v>127.39755007999774</v>
      </c>
    </row>
    <row r="39" spans="1:29" x14ac:dyDescent="0.2">
      <c r="B39" t="s">
        <v>28</v>
      </c>
      <c r="D39" s="6">
        <v>0</v>
      </c>
      <c r="E39" s="6">
        <f>+$C$5*$C$16</f>
        <v>5210.96</v>
      </c>
      <c r="F39" s="6">
        <f t="shared" ref="F39:U39" si="27">+$C$5*$C$16</f>
        <v>5210.96</v>
      </c>
      <c r="G39" s="6">
        <f t="shared" si="27"/>
        <v>5210.96</v>
      </c>
      <c r="H39" s="6">
        <f t="shared" si="27"/>
        <v>5210.96</v>
      </c>
      <c r="I39" s="6">
        <f t="shared" si="27"/>
        <v>5210.96</v>
      </c>
      <c r="J39" s="6">
        <f t="shared" si="27"/>
        <v>5210.96</v>
      </c>
      <c r="K39" s="6">
        <f t="shared" si="27"/>
        <v>5210.96</v>
      </c>
      <c r="L39" s="6">
        <f t="shared" si="27"/>
        <v>5210.96</v>
      </c>
      <c r="M39" s="6">
        <f t="shared" si="27"/>
        <v>5210.96</v>
      </c>
      <c r="N39" s="6">
        <f t="shared" si="27"/>
        <v>5210.96</v>
      </c>
      <c r="O39" s="6">
        <f t="shared" si="27"/>
        <v>5210.96</v>
      </c>
      <c r="P39" s="6">
        <f t="shared" si="27"/>
        <v>5210.96</v>
      </c>
      <c r="Q39" s="6">
        <f t="shared" si="27"/>
        <v>5210.96</v>
      </c>
      <c r="R39" s="6">
        <f t="shared" si="27"/>
        <v>5210.96</v>
      </c>
      <c r="S39" s="6">
        <f t="shared" si="27"/>
        <v>5210.96</v>
      </c>
      <c r="T39" s="6">
        <f t="shared" si="27"/>
        <v>5210.96</v>
      </c>
      <c r="U39" s="6">
        <f t="shared" si="27"/>
        <v>5210.96</v>
      </c>
      <c r="V39" s="6">
        <f t="shared" ref="V39:AC39" si="28">+$C$5*$C$16</f>
        <v>5210.96</v>
      </c>
      <c r="W39" s="6">
        <f t="shared" si="28"/>
        <v>5210.96</v>
      </c>
      <c r="X39" s="6">
        <f t="shared" si="28"/>
        <v>5210.96</v>
      </c>
      <c r="Y39" s="6">
        <f t="shared" si="28"/>
        <v>5210.96</v>
      </c>
      <c r="Z39" s="6">
        <f t="shared" si="28"/>
        <v>5210.96</v>
      </c>
      <c r="AA39" s="6">
        <f t="shared" si="28"/>
        <v>5210.96</v>
      </c>
      <c r="AB39" s="6">
        <f t="shared" si="28"/>
        <v>5210.96</v>
      </c>
      <c r="AC39" s="6">
        <f t="shared" si="28"/>
        <v>5210.96</v>
      </c>
    </row>
    <row r="40" spans="1:29" x14ac:dyDescent="0.2">
      <c r="B40" t="s">
        <v>9</v>
      </c>
      <c r="D40" s="6">
        <v>0</v>
      </c>
      <c r="E40" s="6">
        <f>+$C$5*$C$12</f>
        <v>1500</v>
      </c>
      <c r="F40" s="6">
        <f>+E40</f>
        <v>1500</v>
      </c>
      <c r="G40" s="6">
        <f t="shared" ref="G40:V41" si="29">+F40</f>
        <v>1500</v>
      </c>
      <c r="H40" s="6">
        <f t="shared" si="29"/>
        <v>1500</v>
      </c>
      <c r="I40" s="6">
        <f t="shared" si="29"/>
        <v>1500</v>
      </c>
      <c r="J40" s="6">
        <f t="shared" si="29"/>
        <v>1500</v>
      </c>
      <c r="K40" s="6">
        <f t="shared" si="29"/>
        <v>1500</v>
      </c>
      <c r="L40" s="6">
        <f t="shared" si="29"/>
        <v>1500</v>
      </c>
      <c r="M40" s="6">
        <f t="shared" si="29"/>
        <v>1500</v>
      </c>
      <c r="N40" s="6">
        <f t="shared" si="29"/>
        <v>1500</v>
      </c>
      <c r="O40" s="6">
        <f t="shared" si="29"/>
        <v>1500</v>
      </c>
      <c r="P40" s="6">
        <f t="shared" si="29"/>
        <v>1500</v>
      </c>
      <c r="Q40" s="6">
        <f t="shared" si="29"/>
        <v>1500</v>
      </c>
      <c r="R40" s="6">
        <f t="shared" si="29"/>
        <v>1500</v>
      </c>
      <c r="S40" s="6">
        <f t="shared" si="29"/>
        <v>1500</v>
      </c>
      <c r="T40" s="6">
        <f t="shared" si="29"/>
        <v>1500</v>
      </c>
      <c r="U40" s="6">
        <f t="shared" si="29"/>
        <v>1500</v>
      </c>
      <c r="V40" s="6">
        <f t="shared" si="29"/>
        <v>1500</v>
      </c>
      <c r="W40" s="6">
        <f t="shared" ref="W40:AC41" si="30">+V40</f>
        <v>1500</v>
      </c>
      <c r="X40" s="6">
        <f t="shared" si="30"/>
        <v>1500</v>
      </c>
      <c r="Y40" s="6">
        <f t="shared" si="30"/>
        <v>1500</v>
      </c>
      <c r="Z40" s="6">
        <f t="shared" si="30"/>
        <v>1500</v>
      </c>
      <c r="AA40" s="6">
        <f t="shared" si="30"/>
        <v>1500</v>
      </c>
      <c r="AB40" s="6">
        <f t="shared" si="30"/>
        <v>1500</v>
      </c>
      <c r="AC40" s="6">
        <f t="shared" si="30"/>
        <v>1500</v>
      </c>
    </row>
    <row r="41" spans="1:29" x14ac:dyDescent="0.2">
      <c r="B41" t="s">
        <v>10</v>
      </c>
      <c r="D41" s="7">
        <v>0</v>
      </c>
      <c r="E41" s="6">
        <f>+$C$5*$C$13</f>
        <v>2605.48</v>
      </c>
      <c r="F41" s="7">
        <f>+E41</f>
        <v>2605.48</v>
      </c>
      <c r="G41" s="7">
        <f t="shared" si="29"/>
        <v>2605.48</v>
      </c>
      <c r="H41" s="7">
        <f t="shared" si="29"/>
        <v>2605.48</v>
      </c>
      <c r="I41" s="7">
        <f t="shared" si="29"/>
        <v>2605.48</v>
      </c>
      <c r="J41" s="7">
        <f t="shared" si="29"/>
        <v>2605.48</v>
      </c>
      <c r="K41" s="7">
        <f t="shared" si="29"/>
        <v>2605.48</v>
      </c>
      <c r="L41" s="7">
        <f t="shared" si="29"/>
        <v>2605.48</v>
      </c>
      <c r="M41" s="7">
        <f t="shared" si="29"/>
        <v>2605.48</v>
      </c>
      <c r="N41" s="7">
        <f t="shared" si="29"/>
        <v>2605.48</v>
      </c>
      <c r="O41" s="7">
        <f t="shared" si="29"/>
        <v>2605.48</v>
      </c>
      <c r="P41" s="7">
        <f t="shared" si="29"/>
        <v>2605.48</v>
      </c>
      <c r="Q41" s="7">
        <f t="shared" si="29"/>
        <v>2605.48</v>
      </c>
      <c r="R41" s="7">
        <f t="shared" si="29"/>
        <v>2605.48</v>
      </c>
      <c r="S41" s="7">
        <f t="shared" si="29"/>
        <v>2605.48</v>
      </c>
      <c r="T41" s="7">
        <f t="shared" si="29"/>
        <v>2605.48</v>
      </c>
      <c r="U41" s="7">
        <f t="shared" si="29"/>
        <v>2605.48</v>
      </c>
      <c r="V41" s="7">
        <f t="shared" si="29"/>
        <v>2605.48</v>
      </c>
      <c r="W41" s="7">
        <f t="shared" si="30"/>
        <v>2605.48</v>
      </c>
      <c r="X41" s="7">
        <f t="shared" si="30"/>
        <v>2605.48</v>
      </c>
      <c r="Y41" s="7">
        <f t="shared" si="30"/>
        <v>2605.48</v>
      </c>
      <c r="Z41" s="7">
        <f t="shared" si="30"/>
        <v>2605.48</v>
      </c>
      <c r="AA41" s="7">
        <f t="shared" si="30"/>
        <v>2605.48</v>
      </c>
      <c r="AB41" s="7">
        <f t="shared" si="30"/>
        <v>2605.48</v>
      </c>
      <c r="AC41" s="7">
        <f t="shared" si="30"/>
        <v>2605.48</v>
      </c>
    </row>
    <row r="42" spans="1:29" x14ac:dyDescent="0.2">
      <c r="B42" t="s">
        <v>29</v>
      </c>
      <c r="D42" s="6">
        <f>SUM(D36:D41)</f>
        <v>0</v>
      </c>
      <c r="E42" s="6">
        <f>SUM(E36:E41)</f>
        <v>28381.801178010468</v>
      </c>
      <c r="F42" s="6">
        <f>SUM(F36:F41)</f>
        <v>27267.087640654554</v>
      </c>
      <c r="G42" s="6">
        <f t="shared" ref="G42:V42" si="31">SUM(G36:G41)</f>
        <v>26124.206176079799</v>
      </c>
      <c r="H42" s="6">
        <f t="shared" si="31"/>
        <v>25049.520745824339</v>
      </c>
      <c r="I42" s="6">
        <f t="shared" si="31"/>
        <v>24035.618737462166</v>
      </c>
      <c r="J42" s="6">
        <f t="shared" si="31"/>
        <v>23076.570061052469</v>
      </c>
      <c r="K42" s="6">
        <f t="shared" si="31"/>
        <v>22166.44462665444</v>
      </c>
      <c r="L42" s="6">
        <f t="shared" si="31"/>
        <v>21262.990543439824</v>
      </c>
      <c r="M42" s="6">
        <f t="shared" si="31"/>
        <v>20358.795198982607</v>
      </c>
      <c r="N42" s="6">
        <f t="shared" si="31"/>
        <v>19455.341115767988</v>
      </c>
      <c r="O42" s="6">
        <f t="shared" si="31"/>
        <v>18551.145771310767</v>
      </c>
      <c r="P42" s="6">
        <f t="shared" si="31"/>
        <v>17647.691688096151</v>
      </c>
      <c r="Q42" s="6">
        <f t="shared" si="31"/>
        <v>16743.496343638933</v>
      </c>
      <c r="R42" s="6">
        <f t="shared" si="31"/>
        <v>15840.042260424314</v>
      </c>
      <c r="S42" s="6">
        <f t="shared" si="31"/>
        <v>14935.846915967097</v>
      </c>
      <c r="T42" s="6">
        <f t="shared" si="31"/>
        <v>14032.392832752477</v>
      </c>
      <c r="U42" s="6">
        <f t="shared" si="31"/>
        <v>13511.429550719999</v>
      </c>
      <c r="V42" s="6">
        <f t="shared" si="31"/>
        <v>13045.319600639998</v>
      </c>
      <c r="W42" s="6">
        <f t="shared" ref="W42:AC42" si="32">SUM(W36:W41)</f>
        <v>12579.209650559997</v>
      </c>
      <c r="X42" s="6">
        <f t="shared" si="32"/>
        <v>12113.099700479996</v>
      </c>
      <c r="Y42" s="6">
        <f t="shared" si="32"/>
        <v>11646.989750399995</v>
      </c>
      <c r="Z42" s="6">
        <f t="shared" si="32"/>
        <v>11180.879800319995</v>
      </c>
      <c r="AA42" s="6">
        <f t="shared" si="32"/>
        <v>10714.769850239994</v>
      </c>
      <c r="AB42" s="6">
        <f t="shared" si="32"/>
        <v>10248.659900159993</v>
      </c>
      <c r="AC42" s="6">
        <f t="shared" si="32"/>
        <v>9782.5499500799924</v>
      </c>
    </row>
    <row r="43" spans="1:29" x14ac:dyDescent="0.2">
      <c r="D43" s="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">
      <c r="B46" t="s">
        <v>29</v>
      </c>
      <c r="D46" s="6"/>
      <c r="E46" s="6">
        <f>IF(E45=1,E42,D46)</f>
        <v>28381.801178010468</v>
      </c>
      <c r="F46" s="6">
        <f t="shared" ref="F46:P46" si="33">IF(F45=1,F42,E46)</f>
        <v>28381.801178010468</v>
      </c>
      <c r="G46" s="6">
        <f t="shared" si="33"/>
        <v>28381.801178010468</v>
      </c>
      <c r="H46" s="6">
        <f t="shared" si="33"/>
        <v>28381.801178010468</v>
      </c>
      <c r="I46" s="6">
        <f t="shared" si="33"/>
        <v>24035.618737462166</v>
      </c>
      <c r="J46" s="6">
        <f t="shared" si="33"/>
        <v>24035.618737462166</v>
      </c>
      <c r="K46" s="6">
        <f t="shared" si="33"/>
        <v>24035.618737462166</v>
      </c>
      <c r="L46" s="6">
        <f t="shared" si="33"/>
        <v>24035.618737462166</v>
      </c>
      <c r="M46" s="6">
        <f t="shared" si="33"/>
        <v>20358.795198982607</v>
      </c>
      <c r="N46" s="6">
        <f t="shared" si="33"/>
        <v>20358.795198982607</v>
      </c>
      <c r="O46" s="6">
        <f t="shared" si="33"/>
        <v>20358.795198982607</v>
      </c>
      <c r="P46" s="6">
        <f t="shared" si="33"/>
        <v>20358.795198982607</v>
      </c>
      <c r="Q46" s="6">
        <f t="shared" ref="Q46:AC46" si="34">IF(Q45=1,Q42,P46)</f>
        <v>16743.496343638933</v>
      </c>
      <c r="R46" s="6">
        <f t="shared" si="34"/>
        <v>16743.496343638933</v>
      </c>
      <c r="S46" s="6">
        <f t="shared" si="34"/>
        <v>16743.496343638933</v>
      </c>
      <c r="T46" s="6">
        <f t="shared" si="34"/>
        <v>16743.496343638933</v>
      </c>
      <c r="U46" s="6">
        <f t="shared" si="34"/>
        <v>13511.429550719999</v>
      </c>
      <c r="V46" s="6">
        <f t="shared" si="34"/>
        <v>13511.429550719999</v>
      </c>
      <c r="W46" s="6">
        <f t="shared" si="34"/>
        <v>13511.429550719999</v>
      </c>
      <c r="X46" s="6">
        <f t="shared" si="34"/>
        <v>13511.429550719999</v>
      </c>
      <c r="Y46" s="6">
        <f t="shared" si="34"/>
        <v>11646.989750399995</v>
      </c>
      <c r="Z46" s="6">
        <f t="shared" si="34"/>
        <v>11646.989750399995</v>
      </c>
      <c r="AA46" s="6">
        <f t="shared" si="34"/>
        <v>11646.989750399995</v>
      </c>
      <c r="AB46" s="6">
        <f t="shared" si="34"/>
        <v>11646.989750399995</v>
      </c>
      <c r="AC46" s="6">
        <f t="shared" si="34"/>
        <v>9782.5499500799924</v>
      </c>
    </row>
    <row r="47" spans="1:29" x14ac:dyDescent="0.2">
      <c r="D47" s="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">
      <c r="B50" t="s">
        <v>29</v>
      </c>
      <c r="D50" s="6"/>
      <c r="E50" s="6">
        <f>+E46</f>
        <v>28381.801178010468</v>
      </c>
      <c r="F50" s="6">
        <f t="shared" ref="F50:AC50" si="35">+F46</f>
        <v>28381.801178010468</v>
      </c>
      <c r="G50" s="6">
        <f t="shared" si="35"/>
        <v>28381.801178010468</v>
      </c>
      <c r="H50" s="6">
        <f t="shared" si="35"/>
        <v>28381.801178010468</v>
      </c>
      <c r="I50" s="6">
        <f t="shared" si="35"/>
        <v>24035.618737462166</v>
      </c>
      <c r="J50" s="6">
        <f t="shared" si="35"/>
        <v>24035.618737462166</v>
      </c>
      <c r="K50" s="6">
        <f t="shared" si="35"/>
        <v>24035.618737462166</v>
      </c>
      <c r="L50" s="6">
        <f t="shared" si="35"/>
        <v>24035.618737462166</v>
      </c>
      <c r="M50" s="6">
        <f t="shared" si="35"/>
        <v>20358.795198982607</v>
      </c>
      <c r="N50" s="6">
        <f t="shared" si="35"/>
        <v>20358.795198982607</v>
      </c>
      <c r="O50" s="6">
        <f t="shared" si="35"/>
        <v>20358.795198982607</v>
      </c>
      <c r="P50" s="6">
        <f t="shared" si="35"/>
        <v>20358.795198982607</v>
      </c>
      <c r="Q50" s="6">
        <f t="shared" si="35"/>
        <v>16743.496343638933</v>
      </c>
      <c r="R50" s="6">
        <f t="shared" si="35"/>
        <v>16743.496343638933</v>
      </c>
      <c r="S50" s="6">
        <f t="shared" si="35"/>
        <v>16743.496343638933</v>
      </c>
      <c r="T50" s="6">
        <f t="shared" si="35"/>
        <v>16743.496343638933</v>
      </c>
      <c r="U50" s="6">
        <f t="shared" si="35"/>
        <v>13511.429550719999</v>
      </c>
      <c r="V50" s="6">
        <f t="shared" si="35"/>
        <v>13511.429550719999</v>
      </c>
      <c r="W50" s="6">
        <f t="shared" si="35"/>
        <v>13511.429550719999</v>
      </c>
      <c r="X50" s="6">
        <f t="shared" si="35"/>
        <v>13511.429550719999</v>
      </c>
      <c r="Y50" s="6">
        <f t="shared" si="35"/>
        <v>11646.989750399995</v>
      </c>
      <c r="Z50" s="6">
        <f t="shared" si="35"/>
        <v>11646.989750399995</v>
      </c>
      <c r="AA50" s="6">
        <f t="shared" si="35"/>
        <v>11646.989750399995</v>
      </c>
      <c r="AB50" s="6">
        <f t="shared" si="35"/>
        <v>11646.989750399995</v>
      </c>
      <c r="AC50" s="6">
        <f t="shared" si="35"/>
        <v>9782.5499500799924</v>
      </c>
    </row>
    <row r="51" spans="1:29" x14ac:dyDescent="0.2">
      <c r="B51" t="s">
        <v>9</v>
      </c>
      <c r="D51" s="6"/>
      <c r="E51" s="6">
        <f>+E40</f>
        <v>1500</v>
      </c>
      <c r="F51" s="6">
        <f t="shared" ref="F51:U52" si="36">+F40</f>
        <v>1500</v>
      </c>
      <c r="G51" s="6">
        <f t="shared" si="36"/>
        <v>1500</v>
      </c>
      <c r="H51" s="6">
        <f t="shared" si="36"/>
        <v>1500</v>
      </c>
      <c r="I51" s="6">
        <f t="shared" si="36"/>
        <v>1500</v>
      </c>
      <c r="J51" s="6">
        <f t="shared" si="36"/>
        <v>1500</v>
      </c>
      <c r="K51" s="6">
        <f t="shared" si="36"/>
        <v>1500</v>
      </c>
      <c r="L51" s="6">
        <f t="shared" si="36"/>
        <v>1500</v>
      </c>
      <c r="M51" s="6">
        <f t="shared" si="36"/>
        <v>1500</v>
      </c>
      <c r="N51" s="6">
        <f t="shared" si="36"/>
        <v>1500</v>
      </c>
      <c r="O51" s="6">
        <f t="shared" si="36"/>
        <v>1500</v>
      </c>
      <c r="P51" s="6">
        <f t="shared" si="36"/>
        <v>1500</v>
      </c>
      <c r="Q51" s="6">
        <f t="shared" si="36"/>
        <v>1500</v>
      </c>
      <c r="R51" s="6">
        <f t="shared" si="36"/>
        <v>1500</v>
      </c>
      <c r="S51" s="6">
        <f t="shared" si="36"/>
        <v>1500</v>
      </c>
      <c r="T51" s="6">
        <f t="shared" si="36"/>
        <v>1500</v>
      </c>
      <c r="U51" s="6">
        <f t="shared" si="36"/>
        <v>1500</v>
      </c>
      <c r="V51" s="6">
        <f t="shared" ref="V51:AC52" si="37">+V40</f>
        <v>1500</v>
      </c>
      <c r="W51" s="6">
        <f t="shared" si="37"/>
        <v>1500</v>
      </c>
      <c r="X51" s="6">
        <f t="shared" si="37"/>
        <v>1500</v>
      </c>
      <c r="Y51" s="6">
        <f t="shared" si="37"/>
        <v>1500</v>
      </c>
      <c r="Z51" s="6">
        <f t="shared" si="37"/>
        <v>1500</v>
      </c>
      <c r="AA51" s="6">
        <f t="shared" si="37"/>
        <v>1500</v>
      </c>
      <c r="AB51" s="6">
        <f t="shared" si="37"/>
        <v>1500</v>
      </c>
      <c r="AC51" s="6">
        <f t="shared" si="37"/>
        <v>1500</v>
      </c>
    </row>
    <row r="52" spans="1:29" x14ac:dyDescent="0.2">
      <c r="B52" t="s">
        <v>10</v>
      </c>
      <c r="D52" s="6"/>
      <c r="E52" s="6">
        <f>+E41</f>
        <v>2605.48</v>
      </c>
      <c r="F52" s="6">
        <f t="shared" si="36"/>
        <v>2605.48</v>
      </c>
      <c r="G52" s="6">
        <f t="shared" si="36"/>
        <v>2605.48</v>
      </c>
      <c r="H52" s="6">
        <f t="shared" si="36"/>
        <v>2605.48</v>
      </c>
      <c r="I52" s="6">
        <f t="shared" si="36"/>
        <v>2605.48</v>
      </c>
      <c r="J52" s="6">
        <f t="shared" si="36"/>
        <v>2605.48</v>
      </c>
      <c r="K52" s="6">
        <f t="shared" si="36"/>
        <v>2605.48</v>
      </c>
      <c r="L52" s="6">
        <f t="shared" si="36"/>
        <v>2605.48</v>
      </c>
      <c r="M52" s="6">
        <f t="shared" si="36"/>
        <v>2605.48</v>
      </c>
      <c r="N52" s="6">
        <f t="shared" si="36"/>
        <v>2605.48</v>
      </c>
      <c r="O52" s="6">
        <f t="shared" si="36"/>
        <v>2605.48</v>
      </c>
      <c r="P52" s="6">
        <f t="shared" si="36"/>
        <v>2605.48</v>
      </c>
      <c r="Q52" s="6">
        <f t="shared" si="36"/>
        <v>2605.48</v>
      </c>
      <c r="R52" s="6">
        <f t="shared" si="36"/>
        <v>2605.48</v>
      </c>
      <c r="S52" s="6">
        <f t="shared" si="36"/>
        <v>2605.48</v>
      </c>
      <c r="T52" s="6">
        <f t="shared" si="36"/>
        <v>2605.48</v>
      </c>
      <c r="U52" s="6">
        <f t="shared" si="36"/>
        <v>2605.48</v>
      </c>
      <c r="V52" s="6">
        <f t="shared" si="37"/>
        <v>2605.48</v>
      </c>
      <c r="W52" s="6">
        <f t="shared" si="37"/>
        <v>2605.48</v>
      </c>
      <c r="X52" s="6">
        <f t="shared" si="37"/>
        <v>2605.48</v>
      </c>
      <c r="Y52" s="6">
        <f t="shared" si="37"/>
        <v>2605.48</v>
      </c>
      <c r="Z52" s="6">
        <f t="shared" si="37"/>
        <v>2605.48</v>
      </c>
      <c r="AA52" s="6">
        <f t="shared" si="37"/>
        <v>2605.48</v>
      </c>
      <c r="AB52" s="6">
        <f t="shared" si="37"/>
        <v>2605.48</v>
      </c>
      <c r="AC52" s="6">
        <f t="shared" si="37"/>
        <v>2605.48</v>
      </c>
    </row>
    <row r="53" spans="1:29" x14ac:dyDescent="0.2">
      <c r="B53" t="s">
        <v>28</v>
      </c>
      <c r="D53" s="6"/>
      <c r="E53" s="7">
        <f>+E39</f>
        <v>5210.96</v>
      </c>
      <c r="F53" s="7">
        <f t="shared" ref="F53:AC53" si="38">+F39</f>
        <v>5210.96</v>
      </c>
      <c r="G53" s="7">
        <f t="shared" si="38"/>
        <v>5210.96</v>
      </c>
      <c r="H53" s="7">
        <f t="shared" si="38"/>
        <v>5210.96</v>
      </c>
      <c r="I53" s="7">
        <f t="shared" si="38"/>
        <v>5210.96</v>
      </c>
      <c r="J53" s="7">
        <f t="shared" si="38"/>
        <v>5210.96</v>
      </c>
      <c r="K53" s="7">
        <f t="shared" si="38"/>
        <v>5210.96</v>
      </c>
      <c r="L53" s="7">
        <f t="shared" si="38"/>
        <v>5210.96</v>
      </c>
      <c r="M53" s="7">
        <f t="shared" si="38"/>
        <v>5210.96</v>
      </c>
      <c r="N53" s="7">
        <f t="shared" si="38"/>
        <v>5210.96</v>
      </c>
      <c r="O53" s="7">
        <f t="shared" si="38"/>
        <v>5210.96</v>
      </c>
      <c r="P53" s="7">
        <f t="shared" si="38"/>
        <v>5210.96</v>
      </c>
      <c r="Q53" s="7">
        <f t="shared" si="38"/>
        <v>5210.96</v>
      </c>
      <c r="R53" s="7">
        <f t="shared" si="38"/>
        <v>5210.96</v>
      </c>
      <c r="S53" s="7">
        <f t="shared" si="38"/>
        <v>5210.96</v>
      </c>
      <c r="T53" s="7">
        <f t="shared" si="38"/>
        <v>5210.96</v>
      </c>
      <c r="U53" s="7">
        <f t="shared" si="38"/>
        <v>5210.96</v>
      </c>
      <c r="V53" s="7">
        <f t="shared" si="38"/>
        <v>5210.96</v>
      </c>
      <c r="W53" s="7">
        <f t="shared" si="38"/>
        <v>5210.96</v>
      </c>
      <c r="X53" s="7">
        <f t="shared" si="38"/>
        <v>5210.96</v>
      </c>
      <c r="Y53" s="7">
        <f t="shared" si="38"/>
        <v>5210.96</v>
      </c>
      <c r="Z53" s="7">
        <f t="shared" si="38"/>
        <v>5210.96</v>
      </c>
      <c r="AA53" s="7">
        <f t="shared" si="38"/>
        <v>5210.96</v>
      </c>
      <c r="AB53" s="7">
        <f t="shared" si="38"/>
        <v>5210.96</v>
      </c>
      <c r="AC53" s="7">
        <f t="shared" si="38"/>
        <v>5210.96</v>
      </c>
    </row>
    <row r="54" spans="1:29" x14ac:dyDescent="0.2">
      <c r="B54" t="s">
        <v>33</v>
      </c>
      <c r="D54" s="6"/>
      <c r="E54" s="6">
        <f>+E50-E51-E52-E53</f>
        <v>19065.361178010469</v>
      </c>
      <c r="F54" s="6">
        <f t="shared" ref="F54:AC54" si="39">+F50-F51-F52-F53</f>
        <v>19065.361178010469</v>
      </c>
      <c r="G54" s="6">
        <f t="shared" si="39"/>
        <v>19065.361178010469</v>
      </c>
      <c r="H54" s="6">
        <f t="shared" si="39"/>
        <v>19065.361178010469</v>
      </c>
      <c r="I54" s="6">
        <f t="shared" si="39"/>
        <v>14719.178737462167</v>
      </c>
      <c r="J54" s="6">
        <f t="shared" si="39"/>
        <v>14719.178737462167</v>
      </c>
      <c r="K54" s="6">
        <f t="shared" si="39"/>
        <v>14719.178737462167</v>
      </c>
      <c r="L54" s="6">
        <f t="shared" si="39"/>
        <v>14719.178737462167</v>
      </c>
      <c r="M54" s="6">
        <f t="shared" si="39"/>
        <v>11042.355198982608</v>
      </c>
      <c r="N54" s="6">
        <f t="shared" si="39"/>
        <v>11042.355198982608</v>
      </c>
      <c r="O54" s="6">
        <f t="shared" si="39"/>
        <v>11042.355198982608</v>
      </c>
      <c r="P54" s="6">
        <f t="shared" si="39"/>
        <v>11042.355198982608</v>
      </c>
      <c r="Q54" s="6">
        <f t="shared" si="39"/>
        <v>7427.0563436389339</v>
      </c>
      <c r="R54" s="6">
        <f t="shared" si="39"/>
        <v>7427.0563436389339</v>
      </c>
      <c r="S54" s="6">
        <f t="shared" si="39"/>
        <v>7427.0563436389339</v>
      </c>
      <c r="T54" s="6">
        <f t="shared" si="39"/>
        <v>7427.0563436389339</v>
      </c>
      <c r="U54" s="6">
        <f t="shared" si="39"/>
        <v>4194.989550719999</v>
      </c>
      <c r="V54" s="6">
        <f t="shared" si="39"/>
        <v>4194.989550719999</v>
      </c>
      <c r="W54" s="6">
        <f t="shared" si="39"/>
        <v>4194.989550719999</v>
      </c>
      <c r="X54" s="6">
        <f t="shared" si="39"/>
        <v>4194.989550719999</v>
      </c>
      <c r="Y54" s="6">
        <f t="shared" si="39"/>
        <v>2330.549750399995</v>
      </c>
      <c r="Z54" s="6">
        <f t="shared" si="39"/>
        <v>2330.549750399995</v>
      </c>
      <c r="AA54" s="6">
        <f t="shared" si="39"/>
        <v>2330.549750399995</v>
      </c>
      <c r="AB54" s="6">
        <f t="shared" si="39"/>
        <v>2330.549750399995</v>
      </c>
      <c r="AC54" s="6">
        <f t="shared" si="39"/>
        <v>466.10995007999281</v>
      </c>
    </row>
    <row r="55" spans="1:29" x14ac:dyDescent="0.2">
      <c r="B55" t="s">
        <v>34</v>
      </c>
      <c r="D55" s="6"/>
      <c r="E55" s="7">
        <f>+D87*$C$10</f>
        <v>5210.96</v>
      </c>
      <c r="F55" s="7">
        <f t="shared" ref="F55:AC55" si="40">+E87*$C$10</f>
        <v>4906.2855907200001</v>
      </c>
      <c r="G55" s="7">
        <f t="shared" si="40"/>
        <v>4593.9123006975997</v>
      </c>
      <c r="H55" s="7">
        <f t="shared" si="40"/>
        <v>4300.1784061567996</v>
      </c>
      <c r="I55" s="7">
        <f t="shared" si="40"/>
        <v>4023.0578858496006</v>
      </c>
      <c r="J55" s="7">
        <f t="shared" si="40"/>
        <v>3760.9299227776</v>
      </c>
      <c r="K55" s="7">
        <f t="shared" si="40"/>
        <v>3512.1736999424002</v>
      </c>
      <c r="L55" s="7">
        <f t="shared" si="40"/>
        <v>3265.2408962303998</v>
      </c>
      <c r="M55" s="7">
        <f t="shared" si="40"/>
        <v>3018.1054903936001</v>
      </c>
      <c r="N55" s="7">
        <f t="shared" si="40"/>
        <v>2771.1726866816002</v>
      </c>
      <c r="O55" s="7">
        <f t="shared" si="40"/>
        <v>2524.0372808448001</v>
      </c>
      <c r="P55" s="7">
        <f t="shared" si="40"/>
        <v>2277.1044771328002</v>
      </c>
      <c r="Q55" s="7">
        <f t="shared" si="40"/>
        <v>2029.9690712960007</v>
      </c>
      <c r="R55" s="7">
        <f t="shared" si="40"/>
        <v>1783.0362675840004</v>
      </c>
      <c r="S55" s="7">
        <f t="shared" si="40"/>
        <v>1535.9008617472002</v>
      </c>
      <c r="T55" s="7">
        <f t="shared" si="40"/>
        <v>1288.9680580351999</v>
      </c>
      <c r="U55" s="7">
        <f t="shared" si="40"/>
        <v>1146.5779507199998</v>
      </c>
      <c r="V55" s="7">
        <f t="shared" si="40"/>
        <v>1019.1804006399994</v>
      </c>
      <c r="W55" s="7">
        <f t="shared" si="40"/>
        <v>891.78285055999925</v>
      </c>
      <c r="X55" s="7">
        <f t="shared" si="40"/>
        <v>764.38530047999905</v>
      </c>
      <c r="Y55" s="7">
        <f t="shared" si="40"/>
        <v>636.98775039999873</v>
      </c>
      <c r="Z55" s="7">
        <f t="shared" si="40"/>
        <v>509.59020031999859</v>
      </c>
      <c r="AA55" s="7">
        <f t="shared" si="40"/>
        <v>382.19265023999827</v>
      </c>
      <c r="AB55" s="7">
        <f t="shared" si="40"/>
        <v>254.79510015999801</v>
      </c>
      <c r="AC55" s="7">
        <f t="shared" si="40"/>
        <v>127.39755007999774</v>
      </c>
    </row>
    <row r="56" spans="1:29" x14ac:dyDescent="0.2">
      <c r="B56" t="s">
        <v>35</v>
      </c>
      <c r="D56" s="6"/>
      <c r="E56" s="6">
        <f>+E54-E55</f>
        <v>13854.40117801047</v>
      </c>
      <c r="F56" s="6">
        <f t="shared" ref="F56:AC56" si="41">+F54-F55</f>
        <v>14159.07558729047</v>
      </c>
      <c r="G56" s="6">
        <f t="shared" si="41"/>
        <v>14471.448877312869</v>
      </c>
      <c r="H56" s="6">
        <f t="shared" si="41"/>
        <v>14765.18277185367</v>
      </c>
      <c r="I56" s="6">
        <f t="shared" si="41"/>
        <v>10696.120851612566</v>
      </c>
      <c r="J56" s="6">
        <f t="shared" si="41"/>
        <v>10958.248814684568</v>
      </c>
      <c r="K56" s="6">
        <f t="shared" si="41"/>
        <v>11207.005037519768</v>
      </c>
      <c r="L56" s="6">
        <f t="shared" si="41"/>
        <v>11453.937841231767</v>
      </c>
      <c r="M56" s="6">
        <f t="shared" si="41"/>
        <v>8024.2497085890082</v>
      </c>
      <c r="N56" s="6">
        <f t="shared" si="41"/>
        <v>8271.1825123010076</v>
      </c>
      <c r="O56" s="6">
        <f t="shared" si="41"/>
        <v>8518.3179181378073</v>
      </c>
      <c r="P56" s="6">
        <f t="shared" si="41"/>
        <v>8765.2507218498085</v>
      </c>
      <c r="Q56" s="6">
        <f t="shared" si="41"/>
        <v>5397.0872723429329</v>
      </c>
      <c r="R56" s="6">
        <f t="shared" si="41"/>
        <v>5644.0200760549333</v>
      </c>
      <c r="S56" s="6">
        <f t="shared" si="41"/>
        <v>5891.1554818917339</v>
      </c>
      <c r="T56" s="6">
        <f t="shared" si="41"/>
        <v>6138.0882856037342</v>
      </c>
      <c r="U56" s="6">
        <f t="shared" si="41"/>
        <v>3048.4115999999995</v>
      </c>
      <c r="V56" s="6">
        <f t="shared" si="41"/>
        <v>3175.8091500799997</v>
      </c>
      <c r="W56" s="6">
        <f t="shared" si="41"/>
        <v>3303.2067001599999</v>
      </c>
      <c r="X56" s="6">
        <f t="shared" si="41"/>
        <v>3430.6042502400001</v>
      </c>
      <c r="Y56" s="6">
        <f t="shared" si="41"/>
        <v>1693.5619999999963</v>
      </c>
      <c r="Z56" s="6">
        <f t="shared" si="41"/>
        <v>1820.9595500799965</v>
      </c>
      <c r="AA56" s="6">
        <f t="shared" si="41"/>
        <v>1948.3571001599967</v>
      </c>
      <c r="AB56" s="6">
        <f t="shared" si="41"/>
        <v>2075.7546502399969</v>
      </c>
      <c r="AC56" s="6">
        <f t="shared" si="41"/>
        <v>338.71239999999506</v>
      </c>
    </row>
    <row r="57" spans="1:29" x14ac:dyDescent="0.2">
      <c r="B57" t="s">
        <v>27</v>
      </c>
      <c r="D57" s="6"/>
      <c r="E57" s="7">
        <f>+E56*$C$14</f>
        <v>5386.5911780104707</v>
      </c>
      <c r="F57" s="7">
        <f t="shared" ref="F57:U57" si="42">+F56*$C$14</f>
        <v>5505.0485883385345</v>
      </c>
      <c r="G57" s="7">
        <f t="shared" si="42"/>
        <v>5626.4993234992435</v>
      </c>
      <c r="H57" s="7">
        <f t="shared" si="42"/>
        <v>5740.7030616967068</v>
      </c>
      <c r="I57" s="7">
        <f t="shared" si="42"/>
        <v>4158.6517871069655</v>
      </c>
      <c r="J57" s="7">
        <f t="shared" si="42"/>
        <v>4260.5671391493597</v>
      </c>
      <c r="K57" s="7">
        <f t="shared" si="42"/>
        <v>4357.2835585876855</v>
      </c>
      <c r="L57" s="7">
        <f t="shared" si="42"/>
        <v>4453.2910326709107</v>
      </c>
      <c r="M57" s="7">
        <f t="shared" si="42"/>
        <v>3119.8282866994064</v>
      </c>
      <c r="N57" s="7">
        <f t="shared" si="42"/>
        <v>3215.8357607826315</v>
      </c>
      <c r="O57" s="7">
        <f t="shared" si="42"/>
        <v>3311.9220065719792</v>
      </c>
      <c r="P57" s="7">
        <f t="shared" si="42"/>
        <v>3407.9294806552052</v>
      </c>
      <c r="Q57" s="7">
        <f t="shared" si="42"/>
        <v>2098.3875314869324</v>
      </c>
      <c r="R57" s="7">
        <f t="shared" si="42"/>
        <v>2194.395005570158</v>
      </c>
      <c r="S57" s="7">
        <f t="shared" si="42"/>
        <v>2290.4812513595061</v>
      </c>
      <c r="T57" s="7">
        <f t="shared" si="42"/>
        <v>2386.4887254427317</v>
      </c>
      <c r="U57" s="7">
        <f t="shared" si="42"/>
        <v>1185.2224300799996</v>
      </c>
      <c r="V57" s="7">
        <f t="shared" ref="V57:AC57" si="43">+V56*$C$14</f>
        <v>1234.7545975511039</v>
      </c>
      <c r="W57" s="7">
        <f t="shared" si="43"/>
        <v>1284.2867650222079</v>
      </c>
      <c r="X57" s="7">
        <f t="shared" si="43"/>
        <v>1333.8189324933119</v>
      </c>
      <c r="Y57" s="7">
        <f t="shared" si="43"/>
        <v>658.45690559999855</v>
      </c>
      <c r="Z57" s="7">
        <f t="shared" si="43"/>
        <v>707.98907307110255</v>
      </c>
      <c r="AA57" s="7">
        <f t="shared" si="43"/>
        <v>757.52124054220667</v>
      </c>
      <c r="AB57" s="7">
        <f t="shared" si="43"/>
        <v>807.05340801331079</v>
      </c>
      <c r="AC57" s="7">
        <f t="shared" si="43"/>
        <v>131.69138111999808</v>
      </c>
    </row>
    <row r="58" spans="1:29" x14ac:dyDescent="0.2">
      <c r="B58" t="s">
        <v>36</v>
      </c>
      <c r="D58" s="6"/>
      <c r="E58" s="6">
        <f>+E56-E57</f>
        <v>8467.81</v>
      </c>
      <c r="F58" s="6">
        <f t="shared" ref="F58:U58" si="44">+F56-F57</f>
        <v>8654.0269989519365</v>
      </c>
      <c r="G58" s="6">
        <f t="shared" si="44"/>
        <v>8844.9495538136252</v>
      </c>
      <c r="H58" s="6">
        <f t="shared" si="44"/>
        <v>9024.4797101569638</v>
      </c>
      <c r="I58" s="6">
        <f t="shared" si="44"/>
        <v>6537.4690645056007</v>
      </c>
      <c r="J58" s="6">
        <f t="shared" si="44"/>
        <v>6697.6816755352083</v>
      </c>
      <c r="K58" s="6">
        <f t="shared" si="44"/>
        <v>6849.7214789320824</v>
      </c>
      <c r="L58" s="6">
        <f t="shared" si="44"/>
        <v>7000.6468085608567</v>
      </c>
      <c r="M58" s="6">
        <f t="shared" si="44"/>
        <v>4904.4214218896013</v>
      </c>
      <c r="N58" s="6">
        <f t="shared" si="44"/>
        <v>5055.3467515183765</v>
      </c>
      <c r="O58" s="6">
        <f t="shared" si="44"/>
        <v>5206.3959115658281</v>
      </c>
      <c r="P58" s="6">
        <f t="shared" si="44"/>
        <v>5357.3212411946033</v>
      </c>
      <c r="Q58" s="6">
        <f t="shared" si="44"/>
        <v>3298.6997408560005</v>
      </c>
      <c r="R58" s="6">
        <f t="shared" si="44"/>
        <v>3449.6250704847753</v>
      </c>
      <c r="S58" s="6">
        <f t="shared" si="44"/>
        <v>3600.6742305322277</v>
      </c>
      <c r="T58" s="6">
        <f t="shared" si="44"/>
        <v>3751.5995601610025</v>
      </c>
      <c r="U58" s="6">
        <f t="shared" si="44"/>
        <v>1863.1891699199998</v>
      </c>
      <c r="V58" s="6">
        <f t="shared" ref="V58:AC58" si="45">+V56-V57</f>
        <v>1941.0545525288958</v>
      </c>
      <c r="W58" s="6">
        <f t="shared" si="45"/>
        <v>2018.919935137792</v>
      </c>
      <c r="X58" s="6">
        <f t="shared" si="45"/>
        <v>2096.7853177466882</v>
      </c>
      <c r="Y58" s="6">
        <f t="shared" si="45"/>
        <v>1035.1050943999976</v>
      </c>
      <c r="Z58" s="6">
        <f t="shared" si="45"/>
        <v>1112.9704770088938</v>
      </c>
      <c r="AA58" s="6">
        <f t="shared" si="45"/>
        <v>1190.83585961779</v>
      </c>
      <c r="AB58" s="6">
        <f t="shared" si="45"/>
        <v>1268.7012422266862</v>
      </c>
      <c r="AC58" s="6">
        <f t="shared" si="45"/>
        <v>207.02101887999697</v>
      </c>
    </row>
    <row r="59" spans="1:29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">
      <c r="B61" t="s">
        <v>36</v>
      </c>
      <c r="D61" s="6">
        <f>+D36</f>
        <v>0</v>
      </c>
      <c r="E61" s="6">
        <f>+E58</f>
        <v>8467.81</v>
      </c>
      <c r="F61" s="6">
        <f t="shared" ref="F61:AC61" si="46">+F58</f>
        <v>8654.0269989519365</v>
      </c>
      <c r="G61" s="6">
        <f t="shared" si="46"/>
        <v>8844.9495538136252</v>
      </c>
      <c r="H61" s="6">
        <f t="shared" si="46"/>
        <v>9024.4797101569638</v>
      </c>
      <c r="I61" s="6">
        <f t="shared" si="46"/>
        <v>6537.4690645056007</v>
      </c>
      <c r="J61" s="6">
        <f t="shared" si="46"/>
        <v>6697.6816755352083</v>
      </c>
      <c r="K61" s="6">
        <f t="shared" si="46"/>
        <v>6849.7214789320824</v>
      </c>
      <c r="L61" s="6">
        <f t="shared" si="46"/>
        <v>7000.6468085608567</v>
      </c>
      <c r="M61" s="6">
        <f t="shared" si="46"/>
        <v>4904.4214218896013</v>
      </c>
      <c r="N61" s="6">
        <f t="shared" si="46"/>
        <v>5055.3467515183765</v>
      </c>
      <c r="O61" s="6">
        <f t="shared" si="46"/>
        <v>5206.3959115658281</v>
      </c>
      <c r="P61" s="6">
        <f t="shared" si="46"/>
        <v>5357.3212411946033</v>
      </c>
      <c r="Q61" s="6">
        <f t="shared" si="46"/>
        <v>3298.6997408560005</v>
      </c>
      <c r="R61" s="6">
        <f t="shared" si="46"/>
        <v>3449.6250704847753</v>
      </c>
      <c r="S61" s="6">
        <f t="shared" si="46"/>
        <v>3600.6742305322277</v>
      </c>
      <c r="T61" s="6">
        <f t="shared" si="46"/>
        <v>3751.5995601610025</v>
      </c>
      <c r="U61" s="6">
        <f t="shared" si="46"/>
        <v>1863.1891699199998</v>
      </c>
      <c r="V61" s="6">
        <f t="shared" si="46"/>
        <v>1941.0545525288958</v>
      </c>
      <c r="W61" s="6">
        <f t="shared" si="46"/>
        <v>2018.919935137792</v>
      </c>
      <c r="X61" s="6">
        <f t="shared" si="46"/>
        <v>2096.7853177466882</v>
      </c>
      <c r="Y61" s="6">
        <f t="shared" si="46"/>
        <v>1035.1050943999976</v>
      </c>
      <c r="Z61" s="6">
        <f t="shared" si="46"/>
        <v>1112.9704770088938</v>
      </c>
      <c r="AA61" s="6">
        <f t="shared" si="46"/>
        <v>1190.83585961779</v>
      </c>
      <c r="AB61" s="6">
        <f t="shared" si="46"/>
        <v>1268.7012422266862</v>
      </c>
      <c r="AC61" s="6">
        <f t="shared" si="46"/>
        <v>207.02101887999697</v>
      </c>
    </row>
    <row r="62" spans="1:29" x14ac:dyDescent="0.2">
      <c r="B62" t="s">
        <v>28</v>
      </c>
      <c r="D62" s="6">
        <f>+D53</f>
        <v>0</v>
      </c>
      <c r="E62" s="6">
        <f t="shared" ref="E62:T62" si="47">+E53</f>
        <v>5210.96</v>
      </c>
      <c r="F62" s="6">
        <f t="shared" si="47"/>
        <v>5210.96</v>
      </c>
      <c r="G62" s="6">
        <f t="shared" si="47"/>
        <v>5210.96</v>
      </c>
      <c r="H62" s="6">
        <f t="shared" si="47"/>
        <v>5210.96</v>
      </c>
      <c r="I62" s="6">
        <f t="shared" si="47"/>
        <v>5210.96</v>
      </c>
      <c r="J62" s="6">
        <f t="shared" si="47"/>
        <v>5210.96</v>
      </c>
      <c r="K62" s="6">
        <f t="shared" si="47"/>
        <v>5210.96</v>
      </c>
      <c r="L62" s="6">
        <f t="shared" si="47"/>
        <v>5210.96</v>
      </c>
      <c r="M62" s="6">
        <f t="shared" si="47"/>
        <v>5210.96</v>
      </c>
      <c r="N62" s="6">
        <f t="shared" si="47"/>
        <v>5210.96</v>
      </c>
      <c r="O62" s="6">
        <f t="shared" si="47"/>
        <v>5210.96</v>
      </c>
      <c r="P62" s="6">
        <f t="shared" si="47"/>
        <v>5210.96</v>
      </c>
      <c r="Q62" s="6">
        <f t="shared" si="47"/>
        <v>5210.96</v>
      </c>
      <c r="R62" s="6">
        <f t="shared" si="47"/>
        <v>5210.96</v>
      </c>
      <c r="S62" s="6">
        <f t="shared" si="47"/>
        <v>5210.96</v>
      </c>
      <c r="T62" s="6">
        <f t="shared" si="47"/>
        <v>5210.96</v>
      </c>
      <c r="U62" s="6">
        <f t="shared" ref="U62:AC62" si="48">+U53</f>
        <v>5210.96</v>
      </c>
      <c r="V62" s="6">
        <f t="shared" si="48"/>
        <v>5210.96</v>
      </c>
      <c r="W62" s="6">
        <f t="shared" si="48"/>
        <v>5210.96</v>
      </c>
      <c r="X62" s="6">
        <f t="shared" si="48"/>
        <v>5210.96</v>
      </c>
      <c r="Y62" s="6">
        <f t="shared" si="48"/>
        <v>5210.96</v>
      </c>
      <c r="Z62" s="6">
        <f t="shared" si="48"/>
        <v>5210.96</v>
      </c>
      <c r="AA62" s="6">
        <f t="shared" si="48"/>
        <v>5210.96</v>
      </c>
      <c r="AB62" s="6">
        <f t="shared" si="48"/>
        <v>5210.96</v>
      </c>
      <c r="AC62" s="6">
        <f t="shared" si="48"/>
        <v>5210.96</v>
      </c>
    </row>
    <row r="63" spans="1:29" x14ac:dyDescent="0.2">
      <c r="B63" t="s">
        <v>38</v>
      </c>
      <c r="D63" s="6">
        <v>0</v>
      </c>
      <c r="E63" s="6">
        <f t="shared" ref="E63:T63" si="49">+E22</f>
        <v>2405.9002319999995</v>
      </c>
      <c r="F63" s="6">
        <f t="shared" si="49"/>
        <v>2598.3722505599999</v>
      </c>
      <c r="G63" s="6">
        <f t="shared" si="49"/>
        <v>2132.3873635200007</v>
      </c>
      <c r="H63" s="6">
        <f t="shared" si="49"/>
        <v>1717.0530076799996</v>
      </c>
      <c r="I63" s="6">
        <f t="shared" si="49"/>
        <v>1342.2390768000005</v>
      </c>
      <c r="J63" s="6">
        <f t="shared" si="49"/>
        <v>1007.9455708800001</v>
      </c>
      <c r="K63" s="6">
        <f t="shared" si="49"/>
        <v>962.36009279999962</v>
      </c>
      <c r="L63" s="6">
        <f t="shared" si="49"/>
        <v>967.42514591999998</v>
      </c>
      <c r="M63" s="6">
        <f t="shared" si="49"/>
        <v>962.36009279999962</v>
      </c>
      <c r="N63" s="6">
        <f t="shared" si="49"/>
        <v>967.42514591999998</v>
      </c>
      <c r="O63" s="6">
        <f t="shared" si="49"/>
        <v>962.36009279999962</v>
      </c>
      <c r="P63" s="6">
        <f t="shared" si="49"/>
        <v>967.42514591999998</v>
      </c>
      <c r="Q63" s="6">
        <f t="shared" si="49"/>
        <v>962.36009279999962</v>
      </c>
      <c r="R63" s="6">
        <f t="shared" si="49"/>
        <v>967.42514591999998</v>
      </c>
      <c r="S63" s="6">
        <f t="shared" si="49"/>
        <v>962.36009279999962</v>
      </c>
      <c r="T63" s="6">
        <f t="shared" si="49"/>
        <v>-1651.2073171199997</v>
      </c>
      <c r="U63" s="6">
        <f t="shared" ref="U63:AC63" si="50">+U22</f>
        <v>-2026.021248</v>
      </c>
      <c r="V63" s="6">
        <f t="shared" si="50"/>
        <v>-2026.021248</v>
      </c>
      <c r="W63" s="6">
        <f t="shared" si="50"/>
        <v>-2026.021248</v>
      </c>
      <c r="X63" s="6">
        <f t="shared" si="50"/>
        <v>-2026.021248</v>
      </c>
      <c r="Y63" s="6">
        <f t="shared" si="50"/>
        <v>-2026.021248</v>
      </c>
      <c r="Z63" s="6">
        <f t="shared" si="50"/>
        <v>-2026.021248</v>
      </c>
      <c r="AA63" s="6">
        <f t="shared" si="50"/>
        <v>-2026.021248</v>
      </c>
      <c r="AB63" s="6">
        <f t="shared" si="50"/>
        <v>-2026.021248</v>
      </c>
      <c r="AC63" s="6">
        <f t="shared" si="50"/>
        <v>-2026.021248</v>
      </c>
    </row>
    <row r="64" spans="1:29" x14ac:dyDescent="0.2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">
      <c r="B65" t="s">
        <v>40</v>
      </c>
      <c r="D65" s="7">
        <f>SUM(D61:D64)</f>
        <v>0</v>
      </c>
      <c r="E65" s="7">
        <f t="shared" ref="E65:T65" si="51">SUM(E61:E64)</f>
        <v>16084.670232</v>
      </c>
      <c r="F65" s="7">
        <f t="shared" si="51"/>
        <v>16463.359249511937</v>
      </c>
      <c r="G65" s="7">
        <f t="shared" si="51"/>
        <v>16188.296917333624</v>
      </c>
      <c r="H65" s="7">
        <f t="shared" si="51"/>
        <v>15952.492717836962</v>
      </c>
      <c r="I65" s="7">
        <f t="shared" si="51"/>
        <v>13090.668141305601</v>
      </c>
      <c r="J65" s="7">
        <f t="shared" si="51"/>
        <v>12916.587246415207</v>
      </c>
      <c r="K65" s="7">
        <f t="shared" si="51"/>
        <v>13023.041571732081</v>
      </c>
      <c r="L65" s="7">
        <f t="shared" si="51"/>
        <v>13179.031954480857</v>
      </c>
      <c r="M65" s="7">
        <f t="shared" si="51"/>
        <v>11077.7415146896</v>
      </c>
      <c r="N65" s="7">
        <f t="shared" si="51"/>
        <v>11233.731897438376</v>
      </c>
      <c r="O65" s="7">
        <f t="shared" si="51"/>
        <v>11379.716004365828</v>
      </c>
      <c r="P65" s="7">
        <f t="shared" si="51"/>
        <v>11535.706387114604</v>
      </c>
      <c r="Q65" s="7">
        <f t="shared" si="51"/>
        <v>9472.0198336560006</v>
      </c>
      <c r="R65" s="7">
        <f t="shared" si="51"/>
        <v>9628.0102164047767</v>
      </c>
      <c r="S65" s="7">
        <f t="shared" si="51"/>
        <v>9773.9943233322283</v>
      </c>
      <c r="T65" s="7">
        <f t="shared" si="51"/>
        <v>7311.3522430410021</v>
      </c>
      <c r="U65" s="7">
        <f t="shared" ref="U65:AC65" si="52">SUM(U61:U64)</f>
        <v>5048.1279219199996</v>
      </c>
      <c r="V65" s="7">
        <f t="shared" si="52"/>
        <v>5125.9933045288954</v>
      </c>
      <c r="W65" s="7">
        <f t="shared" si="52"/>
        <v>5203.858687137792</v>
      </c>
      <c r="X65" s="7">
        <f t="shared" si="52"/>
        <v>5281.7240697466887</v>
      </c>
      <c r="Y65" s="7">
        <f t="shared" si="52"/>
        <v>4220.0438463999972</v>
      </c>
      <c r="Z65" s="7">
        <f t="shared" si="52"/>
        <v>4297.9092290088938</v>
      </c>
      <c r="AA65" s="7">
        <f t="shared" si="52"/>
        <v>4375.7746116177905</v>
      </c>
      <c r="AB65" s="7">
        <f t="shared" si="52"/>
        <v>4453.6399942266862</v>
      </c>
      <c r="AC65" s="7">
        <f t="shared" si="52"/>
        <v>3391.9597708799965</v>
      </c>
    </row>
    <row r="66" spans="1:29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">
      <c r="B67" t="s">
        <v>2</v>
      </c>
      <c r="D67" s="6">
        <f>+C5</f>
        <v>130274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">
      <c r="B68" t="s">
        <v>41</v>
      </c>
      <c r="D68" s="6">
        <f>-C5*C7</f>
        <v>-65137</v>
      </c>
      <c r="E68" s="6">
        <f>+D87-E87</f>
        <v>3808.4301160000032</v>
      </c>
      <c r="F68" s="6">
        <f t="shared" ref="F68:U68" si="53">+E87-F87</f>
        <v>3904.6661252799968</v>
      </c>
      <c r="G68" s="6">
        <f t="shared" si="53"/>
        <v>3671.6736817600031</v>
      </c>
      <c r="H68" s="6">
        <f t="shared" si="53"/>
        <v>3464.0065038399916</v>
      </c>
      <c r="I68" s="6">
        <f t="shared" si="53"/>
        <v>3276.5995384000053</v>
      </c>
      <c r="J68" s="6">
        <f t="shared" si="53"/>
        <v>3109.4527854400003</v>
      </c>
      <c r="K68" s="6">
        <f t="shared" si="53"/>
        <v>3086.6600464000003</v>
      </c>
      <c r="L68" s="6">
        <f t="shared" si="53"/>
        <v>3089.1925729599971</v>
      </c>
      <c r="M68" s="6">
        <f t="shared" si="53"/>
        <v>3086.6600464000003</v>
      </c>
      <c r="N68" s="6">
        <f t="shared" si="53"/>
        <v>3089.1925729600043</v>
      </c>
      <c r="O68" s="6">
        <f t="shared" si="53"/>
        <v>3086.6600463999966</v>
      </c>
      <c r="P68" s="6">
        <f t="shared" si="53"/>
        <v>3089.1925729599934</v>
      </c>
      <c r="Q68" s="6">
        <f t="shared" si="53"/>
        <v>3086.6600464000039</v>
      </c>
      <c r="R68" s="6">
        <f t="shared" si="53"/>
        <v>3089.1925729600007</v>
      </c>
      <c r="S68" s="6">
        <f t="shared" si="53"/>
        <v>3086.6600464000039</v>
      </c>
      <c r="T68" s="6">
        <f t="shared" si="53"/>
        <v>1779.8763414400037</v>
      </c>
      <c r="U68" s="6">
        <f t="shared" si="53"/>
        <v>1592.4693760000027</v>
      </c>
      <c r="V68" s="6">
        <f t="shared" ref="V68:AC68" si="54">+U87-V87</f>
        <v>1592.4693760000027</v>
      </c>
      <c r="W68" s="6">
        <f t="shared" si="54"/>
        <v>1592.4693760000027</v>
      </c>
      <c r="X68" s="6">
        <f t="shared" si="54"/>
        <v>1592.4693760000027</v>
      </c>
      <c r="Y68" s="6">
        <f t="shared" si="54"/>
        <v>1592.4693760000027</v>
      </c>
      <c r="Z68" s="6">
        <f t="shared" si="54"/>
        <v>1592.4693760000036</v>
      </c>
      <c r="AA68" s="6">
        <f t="shared" si="54"/>
        <v>1592.4693760000032</v>
      </c>
      <c r="AB68" s="6">
        <f t="shared" si="54"/>
        <v>1592.4693760000032</v>
      </c>
      <c r="AC68" s="6">
        <f t="shared" si="54"/>
        <v>1592.4693759999668</v>
      </c>
    </row>
    <row r="69" spans="1:29" x14ac:dyDescent="0.2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">
      <c r="B70" t="s">
        <v>42</v>
      </c>
      <c r="D70" s="7">
        <f>SUM(D67:D69)</f>
        <v>65137</v>
      </c>
      <c r="E70" s="7">
        <f>SUM(E67:E69)</f>
        <v>3808.4301160000032</v>
      </c>
      <c r="F70" s="7">
        <f t="shared" ref="F70:U70" si="57">SUM(F67:F69)</f>
        <v>3904.6661252799968</v>
      </c>
      <c r="G70" s="7">
        <f t="shared" si="57"/>
        <v>3671.6736817600031</v>
      </c>
      <c r="H70" s="7">
        <f t="shared" si="57"/>
        <v>3464.0065038399916</v>
      </c>
      <c r="I70" s="7">
        <f t="shared" si="57"/>
        <v>3276.5995384000053</v>
      </c>
      <c r="J70" s="7">
        <f t="shared" si="57"/>
        <v>3109.4527854400003</v>
      </c>
      <c r="K70" s="7">
        <f t="shared" si="57"/>
        <v>3086.6600464000003</v>
      </c>
      <c r="L70" s="7">
        <f t="shared" si="57"/>
        <v>3089.1925729599971</v>
      </c>
      <c r="M70" s="7">
        <f t="shared" si="57"/>
        <v>3086.6600464000003</v>
      </c>
      <c r="N70" s="7">
        <f t="shared" si="57"/>
        <v>3089.1925729600043</v>
      </c>
      <c r="O70" s="7">
        <f t="shared" si="57"/>
        <v>3086.6600463999966</v>
      </c>
      <c r="P70" s="7">
        <f t="shared" si="57"/>
        <v>3089.1925729599934</v>
      </c>
      <c r="Q70" s="7">
        <f t="shared" si="57"/>
        <v>3086.6600464000039</v>
      </c>
      <c r="R70" s="7">
        <f t="shared" si="57"/>
        <v>3089.1925729600007</v>
      </c>
      <c r="S70" s="7">
        <f t="shared" si="57"/>
        <v>3086.6600464000039</v>
      </c>
      <c r="T70" s="7">
        <f t="shared" si="57"/>
        <v>1779.8763414400037</v>
      </c>
      <c r="U70" s="7">
        <f t="shared" si="57"/>
        <v>1592.4693760000027</v>
      </c>
      <c r="V70" s="7">
        <f t="shared" ref="V70:AC70" si="58">SUM(V67:V69)</f>
        <v>1592.4693760000027</v>
      </c>
      <c r="W70" s="7">
        <f t="shared" si="58"/>
        <v>1592.4693760000027</v>
      </c>
      <c r="X70" s="7">
        <f t="shared" si="58"/>
        <v>1592.4693760000027</v>
      </c>
      <c r="Y70" s="7">
        <f t="shared" si="58"/>
        <v>1592.4693760000027</v>
      </c>
      <c r="Z70" s="7">
        <f t="shared" si="58"/>
        <v>1592.4693760000036</v>
      </c>
      <c r="AA70" s="7">
        <f t="shared" si="58"/>
        <v>1592.4693760000032</v>
      </c>
      <c r="AB70" s="7">
        <f t="shared" si="58"/>
        <v>1592.4693760000032</v>
      </c>
      <c r="AC70" s="7">
        <f t="shared" si="58"/>
        <v>1592.4693759999668</v>
      </c>
    </row>
    <row r="71" spans="1:29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">
      <c r="B72" t="s">
        <v>43</v>
      </c>
      <c r="D72" s="8">
        <f>+D65-D70</f>
        <v>-65137</v>
      </c>
      <c r="E72" s="8">
        <f>+E65-E70</f>
        <v>12276.240115999997</v>
      </c>
      <c r="F72" s="8">
        <f t="shared" ref="F72:U72" si="59">+F65-F70</f>
        <v>12558.693124231941</v>
      </c>
      <c r="G72" s="8">
        <f t="shared" si="59"/>
        <v>12516.623235573621</v>
      </c>
      <c r="H72" s="8">
        <f t="shared" si="59"/>
        <v>12488.48621399697</v>
      </c>
      <c r="I72" s="8">
        <f t="shared" si="59"/>
        <v>9814.068602905596</v>
      </c>
      <c r="J72" s="8">
        <f t="shared" si="59"/>
        <v>9807.1344609752068</v>
      </c>
      <c r="K72" s="8">
        <f t="shared" si="59"/>
        <v>9936.3815253320809</v>
      </c>
      <c r="L72" s="8">
        <f t="shared" si="59"/>
        <v>10089.83938152086</v>
      </c>
      <c r="M72" s="8">
        <f t="shared" si="59"/>
        <v>7991.0814682895998</v>
      </c>
      <c r="N72" s="8">
        <f t="shared" si="59"/>
        <v>8144.5393244783718</v>
      </c>
      <c r="O72" s="8">
        <f t="shared" si="59"/>
        <v>8293.0559579658311</v>
      </c>
      <c r="P72" s="8">
        <f t="shared" si="59"/>
        <v>8446.5138141546104</v>
      </c>
      <c r="Q72" s="8">
        <f t="shared" si="59"/>
        <v>6385.3597872559967</v>
      </c>
      <c r="R72" s="8">
        <f t="shared" si="59"/>
        <v>6538.817643444776</v>
      </c>
      <c r="S72" s="8">
        <f t="shared" si="59"/>
        <v>6687.3342769322244</v>
      </c>
      <c r="T72" s="8">
        <f t="shared" si="59"/>
        <v>5531.4759016009984</v>
      </c>
      <c r="U72" s="8">
        <f t="shared" si="59"/>
        <v>3455.6585459199969</v>
      </c>
      <c r="V72" s="8">
        <f t="shared" ref="V72:AC72" si="60">+V65-V70</f>
        <v>3533.5239285288926</v>
      </c>
      <c r="W72" s="8">
        <f t="shared" si="60"/>
        <v>3611.3893111377893</v>
      </c>
      <c r="X72" s="8">
        <f t="shared" si="60"/>
        <v>3689.2546937466859</v>
      </c>
      <c r="Y72" s="8">
        <f t="shared" si="60"/>
        <v>2627.5744703999944</v>
      </c>
      <c r="Z72" s="8">
        <f t="shared" si="60"/>
        <v>2705.4398530088902</v>
      </c>
      <c r="AA72" s="8">
        <f t="shared" si="60"/>
        <v>2783.3052356177873</v>
      </c>
      <c r="AB72" s="8">
        <f t="shared" si="60"/>
        <v>2861.170618226683</v>
      </c>
      <c r="AC72" s="8">
        <f t="shared" si="60"/>
        <v>1799.4903948800297</v>
      </c>
    </row>
    <row r="73" spans="1:29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">
      <c r="B74" t="s">
        <v>44</v>
      </c>
      <c r="D74" s="6">
        <f>NPV(10%,D72:AC72)</f>
        <v>16534.317696296628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">
      <c r="B75" t="s">
        <v>45</v>
      </c>
      <c r="D75" s="4">
        <f>IRR(D72:AC72,0.12)</f>
        <v>0.14734470920398265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">
      <c r="A77" s="9" t="s">
        <v>46</v>
      </c>
    </row>
    <row r="78" spans="1:29" x14ac:dyDescent="0.2">
      <c r="B78" s="2" t="s">
        <v>47</v>
      </c>
      <c r="D78" s="6"/>
      <c r="E78" s="6"/>
      <c r="F78" s="6"/>
      <c r="G78" s="6"/>
      <c r="H78" s="6"/>
      <c r="I78" s="6"/>
    </row>
    <row r="79" spans="1:29" x14ac:dyDescent="0.2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">
      <c r="B80" t="s">
        <v>49</v>
      </c>
      <c r="D80" s="6">
        <f>+D29</f>
        <v>130274</v>
      </c>
      <c r="E80" s="6">
        <f t="shared" ref="E80:T80" si="63">+E29</f>
        <v>125063.03999999999</v>
      </c>
      <c r="F80" s="6">
        <f t="shared" si="63"/>
        <v>119852.08</v>
      </c>
      <c r="G80" s="6">
        <f t="shared" si="63"/>
        <v>114641.12</v>
      </c>
      <c r="H80" s="6">
        <f t="shared" si="63"/>
        <v>109430.16</v>
      </c>
      <c r="I80" s="6">
        <f t="shared" si="63"/>
        <v>104219.2</v>
      </c>
      <c r="J80" s="6">
        <f t="shared" si="63"/>
        <v>99008.24</v>
      </c>
      <c r="K80" s="6">
        <f t="shared" si="63"/>
        <v>93797.28</v>
      </c>
      <c r="L80" s="6">
        <f t="shared" si="63"/>
        <v>88586.32</v>
      </c>
      <c r="M80" s="6">
        <f t="shared" si="63"/>
        <v>83375.360000000001</v>
      </c>
      <c r="N80" s="6">
        <f t="shared" si="63"/>
        <v>78164.399999999994</v>
      </c>
      <c r="O80" s="6">
        <f t="shared" si="63"/>
        <v>72953.440000000002</v>
      </c>
      <c r="P80" s="6">
        <f t="shared" si="63"/>
        <v>67742.48000000001</v>
      </c>
      <c r="Q80" s="6">
        <f t="shared" si="63"/>
        <v>62531.520000000004</v>
      </c>
      <c r="R80" s="6">
        <f t="shared" si="63"/>
        <v>57320.56</v>
      </c>
      <c r="S80" s="6">
        <f t="shared" si="63"/>
        <v>52109.599999999991</v>
      </c>
      <c r="T80" s="6">
        <f t="shared" si="63"/>
        <v>46898.639999999985</v>
      </c>
      <c r="U80" s="6">
        <f t="shared" ref="U80:AC80" si="64">+U29</f>
        <v>41687.679999999978</v>
      </c>
      <c r="V80" s="6">
        <f t="shared" si="64"/>
        <v>36476.719999999972</v>
      </c>
      <c r="W80" s="6">
        <f t="shared" si="64"/>
        <v>31265.759999999966</v>
      </c>
      <c r="X80" s="6">
        <f t="shared" si="64"/>
        <v>26054.799999999959</v>
      </c>
      <c r="Y80" s="6">
        <f t="shared" si="64"/>
        <v>20843.839999999953</v>
      </c>
      <c r="Z80" s="6">
        <f t="shared" si="64"/>
        <v>15632.879999999946</v>
      </c>
      <c r="AA80" s="6">
        <f t="shared" si="64"/>
        <v>10421.91999999994</v>
      </c>
      <c r="AB80" s="6">
        <f t="shared" si="64"/>
        <v>5210.9599999999336</v>
      </c>
      <c r="AC80" s="6">
        <f t="shared" si="64"/>
        <v>0</v>
      </c>
    </row>
    <row r="81" spans="2:46" x14ac:dyDescent="0.2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">
      <c r="B82" t="s">
        <v>50</v>
      </c>
      <c r="D82" s="6">
        <f>SUM(D79:D81)</f>
        <v>130274</v>
      </c>
      <c r="E82" s="6">
        <f t="shared" ref="E82:T82" si="65">SUM(E79:E81)</f>
        <v>125063.03999999999</v>
      </c>
      <c r="F82" s="6">
        <f t="shared" si="65"/>
        <v>119852.08</v>
      </c>
      <c r="G82" s="6">
        <f t="shared" si="65"/>
        <v>114641.12</v>
      </c>
      <c r="H82" s="6">
        <f t="shared" si="65"/>
        <v>109430.16</v>
      </c>
      <c r="I82" s="6">
        <f t="shared" si="65"/>
        <v>104219.2</v>
      </c>
      <c r="J82" s="6">
        <f t="shared" si="65"/>
        <v>99008.24</v>
      </c>
      <c r="K82" s="6">
        <f t="shared" si="65"/>
        <v>93797.28</v>
      </c>
      <c r="L82" s="6">
        <f t="shared" si="65"/>
        <v>88586.32</v>
      </c>
      <c r="M82" s="6">
        <f t="shared" si="65"/>
        <v>83375.360000000001</v>
      </c>
      <c r="N82" s="6">
        <f t="shared" si="65"/>
        <v>78164.399999999994</v>
      </c>
      <c r="O82" s="6">
        <f t="shared" si="65"/>
        <v>72953.440000000002</v>
      </c>
      <c r="P82" s="6">
        <f t="shared" si="65"/>
        <v>67742.48000000001</v>
      </c>
      <c r="Q82" s="6">
        <f t="shared" si="65"/>
        <v>62531.520000000004</v>
      </c>
      <c r="R82" s="6">
        <f t="shared" si="65"/>
        <v>57320.56</v>
      </c>
      <c r="S82" s="6">
        <f t="shared" si="65"/>
        <v>52109.599999999991</v>
      </c>
      <c r="T82" s="6">
        <f t="shared" si="65"/>
        <v>46898.639999999985</v>
      </c>
      <c r="U82" s="6">
        <f t="shared" ref="U82:AC82" si="66">SUM(U79:U81)</f>
        <v>41687.679999999978</v>
      </c>
      <c r="V82" s="6">
        <f t="shared" si="66"/>
        <v>36476.719999999972</v>
      </c>
      <c r="W82" s="6">
        <f t="shared" si="66"/>
        <v>31265.759999999966</v>
      </c>
      <c r="X82" s="6">
        <f t="shared" si="66"/>
        <v>26054.799999999959</v>
      </c>
      <c r="Y82" s="6">
        <f t="shared" si="66"/>
        <v>20843.839999999953</v>
      </c>
      <c r="Z82" s="6">
        <f t="shared" si="66"/>
        <v>15632.879999999946</v>
      </c>
      <c r="AA82" s="6">
        <f t="shared" si="66"/>
        <v>10421.91999999994</v>
      </c>
      <c r="AB82" s="6">
        <f t="shared" si="66"/>
        <v>5210.9599999999336</v>
      </c>
      <c r="AC82" s="6">
        <f t="shared" si="66"/>
        <v>0</v>
      </c>
    </row>
    <row r="83" spans="2:46" x14ac:dyDescent="0.2">
      <c r="D83" s="6"/>
      <c r="E83" s="6"/>
      <c r="F83" s="6"/>
      <c r="G83" s="6"/>
      <c r="H83" s="6"/>
      <c r="I83" s="6"/>
    </row>
    <row r="84" spans="2:46" x14ac:dyDescent="0.2">
      <c r="B84" s="2" t="s">
        <v>51</v>
      </c>
      <c r="D84" s="6"/>
      <c r="E84" s="6"/>
      <c r="F84" s="6"/>
      <c r="G84" s="6"/>
      <c r="H84" s="6"/>
      <c r="I84" s="6"/>
    </row>
    <row r="85" spans="2:46" x14ac:dyDescent="0.2">
      <c r="B85" t="s">
        <v>38</v>
      </c>
      <c r="D85" s="6">
        <f>+D24</f>
        <v>0</v>
      </c>
      <c r="E85" s="6">
        <f t="shared" ref="E85:T85" si="67">+E24</f>
        <v>2405.9002319999995</v>
      </c>
      <c r="F85" s="6">
        <f t="shared" si="67"/>
        <v>5004.2724825599998</v>
      </c>
      <c r="G85" s="6">
        <f t="shared" si="67"/>
        <v>7136.6598460800005</v>
      </c>
      <c r="H85" s="6">
        <f t="shared" si="67"/>
        <v>8853.7128537600001</v>
      </c>
      <c r="I85" s="6">
        <f t="shared" si="67"/>
        <v>10195.951930560001</v>
      </c>
      <c r="J85" s="6">
        <f t="shared" si="67"/>
        <v>11203.89750144</v>
      </c>
      <c r="K85" s="6">
        <f t="shared" si="67"/>
        <v>12166.25759424</v>
      </c>
      <c r="L85" s="6">
        <f t="shared" si="67"/>
        <v>13133.68274016</v>
      </c>
      <c r="M85" s="6">
        <f t="shared" si="67"/>
        <v>14096.04283296</v>
      </c>
      <c r="N85" s="6">
        <f t="shared" si="67"/>
        <v>15063.46797888</v>
      </c>
      <c r="O85" s="6">
        <f t="shared" si="67"/>
        <v>16025.82807168</v>
      </c>
      <c r="P85" s="6">
        <f t="shared" si="67"/>
        <v>16993.253217599999</v>
      </c>
      <c r="Q85" s="6">
        <f t="shared" si="67"/>
        <v>17955.613310399996</v>
      </c>
      <c r="R85" s="6">
        <f t="shared" si="67"/>
        <v>18923.038456319995</v>
      </c>
      <c r="S85" s="6">
        <f t="shared" si="67"/>
        <v>19885.398549119993</v>
      </c>
      <c r="T85" s="6">
        <f t="shared" si="67"/>
        <v>18234.191231999994</v>
      </c>
      <c r="U85" s="6">
        <f t="shared" ref="U85:AC85" si="68">+U24</f>
        <v>16208.169983999993</v>
      </c>
      <c r="V85" s="6">
        <f t="shared" si="68"/>
        <v>14182.148735999992</v>
      </c>
      <c r="W85" s="6">
        <f t="shared" si="68"/>
        <v>12156.127487999991</v>
      </c>
      <c r="X85" s="6">
        <f t="shared" si="68"/>
        <v>10130.10623999999</v>
      </c>
      <c r="Y85" s="6">
        <f t="shared" si="68"/>
        <v>8104.0849919999901</v>
      </c>
      <c r="Z85" s="6">
        <f t="shared" si="68"/>
        <v>6078.06374399999</v>
      </c>
      <c r="AA85" s="6">
        <f t="shared" si="68"/>
        <v>4052.04249599999</v>
      </c>
      <c r="AB85" s="6">
        <f t="shared" si="68"/>
        <v>2026.02124799999</v>
      </c>
      <c r="AC85" s="6">
        <f t="shared" si="68"/>
        <v>-1.0004441719502211E-11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">
      <c r="B87" t="s">
        <v>7</v>
      </c>
      <c r="D87" s="6">
        <f>+D68*-1</f>
        <v>65137</v>
      </c>
      <c r="E87" s="6">
        <f>+E32*$C$7</f>
        <v>61328.569883999997</v>
      </c>
      <c r="F87" s="6">
        <f t="shared" ref="F87:U87" si="71">+F32*$C$7</f>
        <v>57423.90375872</v>
      </c>
      <c r="G87" s="6">
        <f t="shared" si="71"/>
        <v>53752.230076959997</v>
      </c>
      <c r="H87" s="6">
        <f t="shared" si="71"/>
        <v>50288.223573120005</v>
      </c>
      <c r="I87" s="6">
        <f t="shared" si="71"/>
        <v>47011.62403472</v>
      </c>
      <c r="J87" s="6">
        <f t="shared" si="71"/>
        <v>43902.17124928</v>
      </c>
      <c r="K87" s="6">
        <f t="shared" si="71"/>
        <v>40815.511202879999</v>
      </c>
      <c r="L87" s="6">
        <f t="shared" si="71"/>
        <v>37726.318629920002</v>
      </c>
      <c r="M87" s="6">
        <f t="shared" si="71"/>
        <v>34639.658583520002</v>
      </c>
      <c r="N87" s="6">
        <f t="shared" si="71"/>
        <v>31550.466010559998</v>
      </c>
      <c r="O87" s="6">
        <f t="shared" si="71"/>
        <v>28463.805964160001</v>
      </c>
      <c r="P87" s="6">
        <f t="shared" si="71"/>
        <v>25374.613391200008</v>
      </c>
      <c r="Q87" s="6">
        <f t="shared" si="71"/>
        <v>22287.953344800004</v>
      </c>
      <c r="R87" s="6">
        <f t="shared" si="71"/>
        <v>19198.760771840003</v>
      </c>
      <c r="S87" s="6">
        <f t="shared" si="71"/>
        <v>16112.100725439999</v>
      </c>
      <c r="T87" s="6">
        <f t="shared" si="71"/>
        <v>14332.224383999996</v>
      </c>
      <c r="U87" s="6">
        <f t="shared" si="71"/>
        <v>12739.755007999993</v>
      </c>
      <c r="V87" s="6">
        <f t="shared" ref="V87:AC87" si="72">+V32*$C$7</f>
        <v>11147.28563199999</v>
      </c>
      <c r="W87" s="6">
        <f t="shared" si="72"/>
        <v>9554.8162559999873</v>
      </c>
      <c r="X87" s="6">
        <f t="shared" si="72"/>
        <v>7962.3468799999846</v>
      </c>
      <c r="Y87" s="6">
        <f t="shared" si="72"/>
        <v>6369.8775039999819</v>
      </c>
      <c r="Z87" s="6">
        <f t="shared" si="72"/>
        <v>4777.4081279999782</v>
      </c>
      <c r="AA87" s="6">
        <f t="shared" si="72"/>
        <v>3184.938751999975</v>
      </c>
      <c r="AB87" s="6">
        <f t="shared" si="72"/>
        <v>1592.4693759999718</v>
      </c>
      <c r="AC87" s="6">
        <f t="shared" si="72"/>
        <v>5.0022208597511053E-12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">
      <c r="B88" t="s">
        <v>8</v>
      </c>
      <c r="D88" s="7">
        <f>+D82-D87</f>
        <v>65137</v>
      </c>
      <c r="E88" s="7">
        <f>+E32*$C$8</f>
        <v>61328.569883999997</v>
      </c>
      <c r="F88" s="7">
        <f t="shared" ref="F88:U88" si="73">+F32*$C$8</f>
        <v>57423.90375872</v>
      </c>
      <c r="G88" s="7">
        <f t="shared" si="73"/>
        <v>53752.230076959997</v>
      </c>
      <c r="H88" s="7">
        <f t="shared" si="73"/>
        <v>50288.223573120005</v>
      </c>
      <c r="I88" s="7">
        <f t="shared" si="73"/>
        <v>47011.62403472</v>
      </c>
      <c r="J88" s="7">
        <f t="shared" si="73"/>
        <v>43902.17124928</v>
      </c>
      <c r="K88" s="7">
        <f t="shared" si="73"/>
        <v>40815.511202879999</v>
      </c>
      <c r="L88" s="7">
        <f t="shared" si="73"/>
        <v>37726.318629920002</v>
      </c>
      <c r="M88" s="7">
        <f t="shared" si="73"/>
        <v>34639.658583520002</v>
      </c>
      <c r="N88" s="7">
        <f t="shared" si="73"/>
        <v>31550.466010559998</v>
      </c>
      <c r="O88" s="7">
        <f t="shared" si="73"/>
        <v>28463.805964160001</v>
      </c>
      <c r="P88" s="7">
        <f t="shared" si="73"/>
        <v>25374.613391200008</v>
      </c>
      <c r="Q88" s="7">
        <f t="shared" si="73"/>
        <v>22287.953344800004</v>
      </c>
      <c r="R88" s="7">
        <f t="shared" si="73"/>
        <v>19198.760771840003</v>
      </c>
      <c r="S88" s="7">
        <f t="shared" si="73"/>
        <v>16112.100725439999</v>
      </c>
      <c r="T88" s="7">
        <f t="shared" si="73"/>
        <v>14332.224383999996</v>
      </c>
      <c r="U88" s="7">
        <f t="shared" si="73"/>
        <v>12739.755007999993</v>
      </c>
      <c r="V88" s="7">
        <f t="shared" ref="V88:AC88" si="74">+V32*$C$8</f>
        <v>11147.28563199999</v>
      </c>
      <c r="W88" s="7">
        <f t="shared" si="74"/>
        <v>9554.8162559999873</v>
      </c>
      <c r="X88" s="7">
        <f t="shared" si="74"/>
        <v>7962.3468799999846</v>
      </c>
      <c r="Y88" s="7">
        <f t="shared" si="74"/>
        <v>6369.8775039999819</v>
      </c>
      <c r="Z88" s="7">
        <f t="shared" si="74"/>
        <v>4777.4081279999782</v>
      </c>
      <c r="AA88" s="7">
        <f t="shared" si="74"/>
        <v>3184.938751999975</v>
      </c>
      <c r="AB88" s="7">
        <f t="shared" si="74"/>
        <v>1592.4693759999718</v>
      </c>
      <c r="AC88" s="7">
        <f t="shared" si="74"/>
        <v>5.0022208597511053E-12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">
      <c r="B89" t="s">
        <v>50</v>
      </c>
      <c r="D89" s="6">
        <f>SUM(D85:D88)</f>
        <v>130274</v>
      </c>
      <c r="E89" s="6">
        <f>SUM(E85:E88)</f>
        <v>125063.03999999999</v>
      </c>
      <c r="F89" s="6">
        <f t="shared" ref="F89:U89" si="75">SUM(F85:F88)</f>
        <v>119852.08</v>
      </c>
      <c r="G89" s="6">
        <f t="shared" si="75"/>
        <v>114641.12</v>
      </c>
      <c r="H89" s="6">
        <f t="shared" si="75"/>
        <v>109430.16</v>
      </c>
      <c r="I89" s="6">
        <f t="shared" si="75"/>
        <v>104219.20000000001</v>
      </c>
      <c r="J89" s="6">
        <f t="shared" si="75"/>
        <v>99008.239999999991</v>
      </c>
      <c r="K89" s="6">
        <f t="shared" si="75"/>
        <v>93797.28</v>
      </c>
      <c r="L89" s="6">
        <f t="shared" si="75"/>
        <v>88586.32</v>
      </c>
      <c r="M89" s="6">
        <f t="shared" si="75"/>
        <v>83375.360000000015</v>
      </c>
      <c r="N89" s="6">
        <f t="shared" si="75"/>
        <v>78164.399999999994</v>
      </c>
      <c r="O89" s="6">
        <f t="shared" si="75"/>
        <v>72953.440000000002</v>
      </c>
      <c r="P89" s="6">
        <f t="shared" si="75"/>
        <v>67742.48000000001</v>
      </c>
      <c r="Q89" s="6">
        <f t="shared" si="75"/>
        <v>62531.520000000004</v>
      </c>
      <c r="R89" s="6">
        <f t="shared" si="75"/>
        <v>57320.560000000005</v>
      </c>
      <c r="S89" s="6">
        <f t="shared" si="75"/>
        <v>52109.599999999991</v>
      </c>
      <c r="T89" s="6">
        <f t="shared" si="75"/>
        <v>46898.639999999985</v>
      </c>
      <c r="U89" s="6">
        <f t="shared" si="75"/>
        <v>41687.679999999978</v>
      </c>
      <c r="V89" s="6">
        <f t="shared" ref="V89:AC89" si="76">SUM(V85:V88)</f>
        <v>36476.719999999972</v>
      </c>
      <c r="W89" s="6">
        <f t="shared" si="76"/>
        <v>31265.759999999966</v>
      </c>
      <c r="X89" s="6">
        <f t="shared" si="76"/>
        <v>26054.799999999959</v>
      </c>
      <c r="Y89" s="6">
        <f t="shared" si="76"/>
        <v>20843.839999999953</v>
      </c>
      <c r="Z89" s="6">
        <f t="shared" si="76"/>
        <v>15632.879999999946</v>
      </c>
      <c r="AA89" s="6">
        <f t="shared" si="76"/>
        <v>10421.91999999994</v>
      </c>
      <c r="AB89" s="6">
        <f t="shared" si="76"/>
        <v>5210.9599999999336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">
      <c r="D90" s="6"/>
      <c r="E90" s="6"/>
      <c r="F90" s="6"/>
      <c r="G90" s="6"/>
      <c r="H90" s="6"/>
      <c r="I90" s="6"/>
    </row>
    <row r="92" spans="2:46" x14ac:dyDescent="0.2">
      <c r="D92" s="6">
        <f>+D87+D88</f>
        <v>130274</v>
      </c>
      <c r="E92" s="6">
        <f t="shared" ref="E92:T92" si="77">+E87+E88</f>
        <v>122657.13976799999</v>
      </c>
      <c r="F92" s="6">
        <f t="shared" si="77"/>
        <v>114847.80751744</v>
      </c>
      <c r="G92" s="6">
        <f t="shared" si="77"/>
        <v>107504.46015391999</v>
      </c>
      <c r="H92" s="6">
        <f t="shared" si="77"/>
        <v>100576.44714624001</v>
      </c>
      <c r="I92" s="6">
        <f t="shared" si="77"/>
        <v>94023.24806944</v>
      </c>
      <c r="J92" s="6">
        <f t="shared" si="77"/>
        <v>87804.34249856</v>
      </c>
      <c r="K92" s="6">
        <f t="shared" si="77"/>
        <v>81631.022405759999</v>
      </c>
      <c r="L92" s="6">
        <f t="shared" si="77"/>
        <v>75452.637259840005</v>
      </c>
      <c r="M92" s="6">
        <f t="shared" si="77"/>
        <v>69279.317167040004</v>
      </c>
      <c r="N92" s="6">
        <f t="shared" si="77"/>
        <v>63100.932021119996</v>
      </c>
      <c r="O92" s="6">
        <f t="shared" si="77"/>
        <v>56927.611928320002</v>
      </c>
      <c r="P92" s="6">
        <f t="shared" si="77"/>
        <v>50749.226782400016</v>
      </c>
      <c r="Q92" s="6">
        <f t="shared" si="77"/>
        <v>44575.906689600008</v>
      </c>
      <c r="R92" s="6">
        <f t="shared" si="77"/>
        <v>38397.521543680006</v>
      </c>
      <c r="S92" s="6">
        <f t="shared" si="77"/>
        <v>32224.201450879998</v>
      </c>
      <c r="T92" s="6">
        <f t="shared" si="77"/>
        <v>28664.448767999991</v>
      </c>
      <c r="U92" s="6">
        <f t="shared" ref="U92:AB92" si="78">+U87+U88</f>
        <v>25479.510015999986</v>
      </c>
      <c r="V92" s="6">
        <f t="shared" si="78"/>
        <v>22294.57126399998</v>
      </c>
      <c r="W92" s="6">
        <f t="shared" si="78"/>
        <v>19109.632511999975</v>
      </c>
      <c r="X92" s="6">
        <f t="shared" si="78"/>
        <v>15924.693759999969</v>
      </c>
      <c r="Y92" s="6">
        <f t="shared" si="78"/>
        <v>12739.755007999964</v>
      </c>
      <c r="Z92" s="6">
        <f t="shared" si="78"/>
        <v>9554.8162559999564</v>
      </c>
      <c r="AA92" s="6">
        <f t="shared" si="78"/>
        <v>6369.87750399995</v>
      </c>
      <c r="AB92" s="6">
        <f t="shared" si="78"/>
        <v>3184.9387519999436</v>
      </c>
    </row>
    <row r="93" spans="2:46" x14ac:dyDescent="0.2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honeticPr fontId="0" type="noConversion"/>
  <printOptions gridLines="1" gridLinesSet="0"/>
  <pageMargins left="0.46" right="0.3" top="1" bottom="1" header="0.5" footer="0.5"/>
  <pageSetup paperSize="5" scale="62" fitToHeight="2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Jan Havlíček</cp:lastModifiedBy>
  <cp:lastPrinted>2002-02-07T20:50:18Z</cp:lastPrinted>
  <dcterms:created xsi:type="dcterms:W3CDTF">2002-02-07T15:13:47Z</dcterms:created>
  <dcterms:modified xsi:type="dcterms:W3CDTF">2023-09-20T00:04:34Z</dcterms:modified>
</cp:coreProperties>
</file>