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522A61-DC22-49AA-B957-1740901C3521}" xr6:coauthVersionLast="47" xr6:coauthVersionMax="47" xr10:uidLastSave="{00000000-0000-0000-0000-000000000000}"/>
  <bookViews>
    <workbookView xWindow="-120" yWindow="-120" windowWidth="38640" windowHeight="15720" activeTab="2"/>
  </bookViews>
  <sheets>
    <sheet name="Overall Summary" sheetId="1" r:id="rId1"/>
    <sheet name="Physical Chart" sheetId="4" r:id="rId2"/>
    <sheet name="All" sheetId="5" r:id="rId3"/>
    <sheet name="Chart Data" sheetId="3" r:id="rId4"/>
  </sheets>
  <calcPr calcId="0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B14" i="3"/>
  <c r="C14" i="3"/>
  <c r="D14" i="3"/>
  <c r="E14" i="3"/>
  <c r="F14" i="3"/>
  <c r="B10" i="1"/>
  <c r="C10" i="1"/>
  <c r="D10" i="1"/>
  <c r="B11" i="1"/>
  <c r="C11" i="1"/>
  <c r="D11" i="1"/>
  <c r="B12" i="1"/>
  <c r="C12" i="1"/>
  <c r="D12" i="1"/>
  <c r="B13" i="1"/>
  <c r="C13" i="1"/>
  <c r="D13" i="1"/>
</calcChain>
</file>

<file path=xl/sharedStrings.xml><?xml version="1.0" encoding="utf-8"?>
<sst xmlns="http://schemas.openxmlformats.org/spreadsheetml/2006/main" count="46" uniqueCount="19">
  <si>
    <t>Enron Data as 8/23/01 Using CA ISO 8/9/01 Reference Prices</t>
  </si>
  <si>
    <t>Potential Refund Liability (Positive=Enron owes; Negative=Owed to Enron)</t>
  </si>
  <si>
    <t>Physical</t>
  </si>
  <si>
    <t>Sales</t>
  </si>
  <si>
    <t>Purchases</t>
  </si>
  <si>
    <t>Net</t>
  </si>
  <si>
    <t>24x24</t>
  </si>
  <si>
    <t>24-7 days</t>
  </si>
  <si>
    <t>7-31 days</t>
  </si>
  <si>
    <t>31-366 days</t>
  </si>
  <si>
    <t>Bookouts</t>
  </si>
  <si>
    <t>All</t>
  </si>
  <si>
    <t>Claimants</t>
  </si>
  <si>
    <t>Intervenors</t>
  </si>
  <si>
    <t>Non-Intervenors</t>
  </si>
  <si>
    <t>Jurisdictional</t>
  </si>
  <si>
    <t>Non-Jurisdictional</t>
  </si>
  <si>
    <t>24-7 day</t>
  </si>
  <si>
    <t>Physical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</si>
</sst>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3" fontId="1" fillId="0" borderId="1" xfId="1" applyNumberFormat="1" applyBorder="1"/>
    <xf numFmtId="3" fontId="0" fillId="0" borderId="1" xfId="0" applyNumberFormat="1" applyBorder="1"/>
    <xf numFmtId="16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Refund Calculations by Category  Using CA MMCP as of 8/9/01 
PHYSICAL ONLY
Draft 8/23/01</a:t>
            </a:r>
          </a:p>
        </c:rich>
      </c:tx>
      <c:layout>
        <c:manualLayout>
          <c:xMode val="edge"/>
          <c:yMode val="edge"/>
          <c:x val="0.1886792452830188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43840177580466"/>
          <c:y val="0.17128874388254486"/>
          <c:w val="0.69034406215316313"/>
          <c:h val="0.6525285481239804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 Data'!$A$3</c:f>
              <c:strCache>
                <c:ptCount val="1"/>
                <c:pt idx="0">
                  <c:v>24x24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Data'!$B$3:$F$3</c:f>
              <c:numCache>
                <c:formatCode>#,##0</c:formatCode>
                <c:ptCount val="5"/>
                <c:pt idx="0" formatCode="&quot;$&quot;#,##0">
                  <c:v>-316680</c:v>
                </c:pt>
                <c:pt idx="1">
                  <c:v>24195014</c:v>
                </c:pt>
                <c:pt idx="2">
                  <c:v>-6621299</c:v>
                </c:pt>
                <c:pt idx="3">
                  <c:v>22107541</c:v>
                </c:pt>
                <c:pt idx="4">
                  <c:v>-4533826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04F-A180-06F882DE5D49}"/>
            </c:ext>
          </c:extLst>
        </c:ser>
        <c:ser>
          <c:idx val="1"/>
          <c:order val="1"/>
          <c:tx>
            <c:strRef>
              <c:f>'Chart Data'!$A$4</c:f>
              <c:strCache>
                <c:ptCount val="1"/>
                <c:pt idx="0">
                  <c:v>24-7 day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Data'!$B$4:$F$4</c:f>
              <c:numCache>
                <c:formatCode>#,##0</c:formatCode>
                <c:ptCount val="5"/>
                <c:pt idx="0" formatCode="&quot;$&quot;#,##0">
                  <c:v>494301</c:v>
                </c:pt>
                <c:pt idx="1">
                  <c:v>4295874</c:v>
                </c:pt>
                <c:pt idx="2">
                  <c:v>1719442</c:v>
                </c:pt>
                <c:pt idx="3">
                  <c:v>7208563</c:v>
                </c:pt>
                <c:pt idx="4">
                  <c:v>-1193248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A-404F-A180-06F882DE5D49}"/>
            </c:ext>
          </c:extLst>
        </c:ser>
        <c:ser>
          <c:idx val="2"/>
          <c:order val="2"/>
          <c:tx>
            <c:strRef>
              <c:f>'Chart Data'!$A$5</c:f>
              <c:strCache>
                <c:ptCount val="1"/>
                <c:pt idx="0">
                  <c:v>7-31 days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Data'!$B$5:$F$5</c:f>
              <c:numCache>
                <c:formatCode>#,##0</c:formatCode>
                <c:ptCount val="5"/>
                <c:pt idx="0" formatCode="&quot;$&quot;#,##0">
                  <c:v>26209746</c:v>
                </c:pt>
                <c:pt idx="1">
                  <c:v>12186716</c:v>
                </c:pt>
                <c:pt idx="2">
                  <c:v>-72635171</c:v>
                </c:pt>
                <c:pt idx="3">
                  <c:v>-2236277</c:v>
                </c:pt>
                <c:pt idx="4">
                  <c:v>-58212177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A-404F-A180-06F882DE5D49}"/>
            </c:ext>
          </c:extLst>
        </c:ser>
        <c:ser>
          <c:idx val="3"/>
          <c:order val="3"/>
          <c:tx>
            <c:strRef>
              <c:f>'Chart Data'!$A$6</c:f>
              <c:strCache>
                <c:ptCount val="1"/>
                <c:pt idx="0">
                  <c:v>31-366 days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Data'!$B$2:$F$2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Data'!$B$6:$F$6</c:f>
              <c:numCache>
                <c:formatCode>#,##0</c:formatCode>
                <c:ptCount val="5"/>
                <c:pt idx="0" formatCode="&quot;$&quot;#,##0">
                  <c:v>5370642</c:v>
                </c:pt>
                <c:pt idx="1">
                  <c:v>-21361452</c:v>
                </c:pt>
                <c:pt idx="2">
                  <c:v>-38031100</c:v>
                </c:pt>
                <c:pt idx="3">
                  <c:v>-22739752</c:v>
                </c:pt>
                <c:pt idx="4">
                  <c:v>-36652800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A-404F-A180-06F882DE5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161599"/>
        <c:axId val="1"/>
        <c:axId val="2"/>
      </c:bar3DChart>
      <c:catAx>
        <c:axId val="24416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61599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456159822419534"/>
          <c:y val="0.50897226753670477"/>
          <c:w val="0.10099889012208657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Refund Calculations by Category  Using CA MMCP as of 8/9/01 
PHYSICAL AND BOOKOUTS
Draft 8/23/01</a:t>
            </a:r>
          </a:p>
        </c:rich>
      </c:tx>
      <c:layout>
        <c:manualLayout>
          <c:xMode val="edge"/>
          <c:yMode val="edge"/>
          <c:x val="0.17425083240843509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43840177580466"/>
          <c:y val="0.17128874388254486"/>
          <c:w val="0.68923418423973359"/>
          <c:h val="0.646003262642740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 Data'!$A$10</c:f>
              <c:strCache>
                <c:ptCount val="1"/>
                <c:pt idx="0">
                  <c:v>24x24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Data'!$B$10:$F$10</c:f>
              <c:numCache>
                <c:formatCode>#,##0</c:formatCode>
                <c:ptCount val="5"/>
                <c:pt idx="0" formatCode="&quot;$&quot;#,##0">
                  <c:v>-10215176</c:v>
                </c:pt>
                <c:pt idx="1">
                  <c:v>6714592</c:v>
                </c:pt>
                <c:pt idx="2">
                  <c:v>-5338035</c:v>
                </c:pt>
                <c:pt idx="3">
                  <c:v>18933816</c:v>
                </c:pt>
                <c:pt idx="4">
                  <c:v>-17557258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0-477F-9C54-E0CB4F034578}"/>
            </c:ext>
          </c:extLst>
        </c:ser>
        <c:ser>
          <c:idx val="1"/>
          <c:order val="1"/>
          <c:tx>
            <c:strRef>
              <c:f>'Chart Data'!$A$11</c:f>
              <c:strCache>
                <c:ptCount val="1"/>
                <c:pt idx="0">
                  <c:v>24-7 day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Data'!$B$11:$F$11</c:f>
              <c:numCache>
                <c:formatCode>#,##0</c:formatCode>
                <c:ptCount val="5"/>
                <c:pt idx="0" formatCode="&quot;$&quot;#,##0">
                  <c:v>-4279128</c:v>
                </c:pt>
                <c:pt idx="1">
                  <c:v>-6361273</c:v>
                </c:pt>
                <c:pt idx="2">
                  <c:v>2275568</c:v>
                </c:pt>
                <c:pt idx="3">
                  <c:v>4188811</c:v>
                </c:pt>
                <c:pt idx="4">
                  <c:v>-8274516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0-477F-9C54-E0CB4F034578}"/>
            </c:ext>
          </c:extLst>
        </c:ser>
        <c:ser>
          <c:idx val="2"/>
          <c:order val="2"/>
          <c:tx>
            <c:strRef>
              <c:f>'Chart Data'!$A$12</c:f>
              <c:strCache>
                <c:ptCount val="1"/>
                <c:pt idx="0">
                  <c:v>7-31 days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Data'!$B$12:$F$12</c:f>
              <c:numCache>
                <c:formatCode>#,##0</c:formatCode>
                <c:ptCount val="5"/>
                <c:pt idx="0" formatCode="&quot;$&quot;#,##0">
                  <c:v>11499243</c:v>
                </c:pt>
                <c:pt idx="1">
                  <c:v>-48453099</c:v>
                </c:pt>
                <c:pt idx="2">
                  <c:v>-28198715</c:v>
                </c:pt>
                <c:pt idx="3">
                  <c:v>-17206930</c:v>
                </c:pt>
                <c:pt idx="4">
                  <c:v>-59444884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0-477F-9C54-E0CB4F034578}"/>
            </c:ext>
          </c:extLst>
        </c:ser>
        <c:ser>
          <c:idx val="3"/>
          <c:order val="3"/>
          <c:tx>
            <c:strRef>
              <c:f>'Chart Data'!$A$13</c:f>
              <c:strCache>
                <c:ptCount val="1"/>
                <c:pt idx="0">
                  <c:v>31-366 days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Data'!$B$9:$F$9</c:f>
              <c:strCache>
                <c:ptCount val="5"/>
                <c:pt idx="0">
                  <c:v>Claimants</c:v>
                </c:pt>
                <c:pt idx="1">
                  <c:v>Intervenors</c:v>
                </c:pt>
                <c:pt idx="2">
                  <c:v>Non-Intervenors</c:v>
                </c:pt>
                <c:pt idx="3">
                  <c:v>Jurisdictional</c:v>
                </c:pt>
                <c:pt idx="4">
                  <c:v>Non-Jurisdictional</c:v>
                </c:pt>
              </c:strCache>
            </c:strRef>
          </c:cat>
          <c:val>
            <c:numRef>
              <c:f>'Chart Data'!$B$13:$F$13</c:f>
              <c:numCache>
                <c:formatCode>#,##0</c:formatCode>
                <c:ptCount val="5"/>
                <c:pt idx="0" formatCode="&quot;$&quot;#,##0">
                  <c:v>16429411</c:v>
                </c:pt>
                <c:pt idx="1">
                  <c:v>6572535</c:v>
                </c:pt>
                <c:pt idx="2">
                  <c:v>-74683793</c:v>
                </c:pt>
                <c:pt idx="3">
                  <c:v>-29629499</c:v>
                </c:pt>
                <c:pt idx="4">
                  <c:v>-38481759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0-477F-9C54-E0CB4F03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4167359"/>
        <c:axId val="1"/>
        <c:axId val="2"/>
      </c:bar3DChart>
      <c:catAx>
        <c:axId val="24416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0000"/>
            </a:solidFill>
            <a:prstDash val="solid"/>
          </a:ln>
        </c:spPr>
        <c:txPr>
          <a:bodyPr rot="-30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167359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456159822419534"/>
          <c:y val="0.4730831973898858"/>
          <c:w val="0.10099889012208657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F296949-29C8-A476-6A6A-C8953F9F29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D3E3BD-3B8D-4278-7E29-7093EC7160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4" sqref="F14"/>
    </sheetView>
  </sheetViews>
  <sheetFormatPr defaultRowHeight="12.75" x14ac:dyDescent="0.2"/>
  <cols>
    <col min="2" max="2" width="11.140625" customWidth="1"/>
    <col min="3" max="4" width="12.42578125" customWidth="1"/>
  </cols>
  <sheetData>
    <row r="1" spans="1:4" x14ac:dyDescent="0.2">
      <c r="A1" s="1" t="s">
        <v>0</v>
      </c>
    </row>
    <row r="2" spans="1:4" ht="13.5" thickBot="1" x14ac:dyDescent="0.25">
      <c r="A2" s="1" t="s">
        <v>1</v>
      </c>
    </row>
    <row r="3" spans="1:4" ht="13.5" thickBot="1" x14ac:dyDescent="0.25">
      <c r="A3" s="2" t="s">
        <v>2</v>
      </c>
      <c r="B3" s="3" t="s">
        <v>3</v>
      </c>
      <c r="C3" s="3" t="s">
        <v>4</v>
      </c>
      <c r="D3" s="3" t="s">
        <v>5</v>
      </c>
    </row>
    <row r="4" spans="1:4" ht="13.5" thickBot="1" x14ac:dyDescent="0.25">
      <c r="A4" s="2" t="s">
        <v>6</v>
      </c>
      <c r="B4" s="4">
        <v>82973883.608151853</v>
      </c>
      <c r="C4" s="4">
        <v>65400168.091473967</v>
      </c>
      <c r="D4" s="4">
        <v>17573715.51667792</v>
      </c>
    </row>
    <row r="5" spans="1:4" ht="13.5" thickBot="1" x14ac:dyDescent="0.25">
      <c r="A5" s="2" t="s">
        <v>7</v>
      </c>
      <c r="B5" s="4">
        <v>29898109.345342994</v>
      </c>
      <c r="C5" s="4">
        <v>23882793.5964</v>
      </c>
      <c r="D5" s="4">
        <v>6015315.7489429926</v>
      </c>
    </row>
    <row r="6" spans="1:4" ht="13.5" thickBot="1" x14ac:dyDescent="0.25">
      <c r="A6" s="2" t="s">
        <v>8</v>
      </c>
      <c r="B6" s="4">
        <v>100422450.38703601</v>
      </c>
      <c r="C6" s="4">
        <v>160870904.83882785</v>
      </c>
      <c r="D6" s="4">
        <v>-60448454.45179186</v>
      </c>
    </row>
    <row r="7" spans="1:4" ht="13.5" thickBot="1" x14ac:dyDescent="0.25">
      <c r="A7" s="2" t="s">
        <v>9</v>
      </c>
      <c r="B7" s="4">
        <v>31717213.175634015</v>
      </c>
      <c r="C7" s="4">
        <v>91109765.109980941</v>
      </c>
      <c r="D7" s="4">
        <v>-59392551.934346914</v>
      </c>
    </row>
    <row r="8" spans="1:4" ht="13.5" thickBot="1" x14ac:dyDescent="0.25"/>
    <row r="9" spans="1:4" ht="13.5" thickBot="1" x14ac:dyDescent="0.25">
      <c r="A9" s="2" t="s">
        <v>10</v>
      </c>
      <c r="B9" s="3" t="s">
        <v>3</v>
      </c>
      <c r="C9" s="3" t="s">
        <v>4</v>
      </c>
      <c r="D9" s="3" t="s">
        <v>5</v>
      </c>
    </row>
    <row r="10" spans="1:4" ht="13.5" thickBot="1" x14ac:dyDescent="0.25">
      <c r="A10" s="2" t="s">
        <v>6</v>
      </c>
      <c r="B10" s="5">
        <f>B16-B4</f>
        <v>22765548.598309934</v>
      </c>
      <c r="C10" s="5">
        <f>C16-C4</f>
        <v>38962706.31016998</v>
      </c>
      <c r="D10" s="5">
        <f>D16-D4</f>
        <v>-16197157.711860051</v>
      </c>
    </row>
    <row r="11" spans="1:4" ht="13.5" thickBot="1" x14ac:dyDescent="0.25">
      <c r="A11" s="2" t="s">
        <v>7</v>
      </c>
      <c r="B11" s="5">
        <f t="shared" ref="B11:D13" si="0">B17-B5</f>
        <v>20791568.165479995</v>
      </c>
      <c r="C11" s="5">
        <f t="shared" si="0"/>
        <v>30892588.955814004</v>
      </c>
      <c r="D11" s="5">
        <f t="shared" si="0"/>
        <v>-10101020.790334012</v>
      </c>
    </row>
    <row r="12" spans="1:4" ht="13.5" thickBot="1" x14ac:dyDescent="0.25">
      <c r="A12" s="2" t="s">
        <v>8</v>
      </c>
      <c r="B12" s="5">
        <f t="shared" si="0"/>
        <v>604066874.57550001</v>
      </c>
      <c r="C12" s="5">
        <f t="shared" si="0"/>
        <v>620270234.2442776</v>
      </c>
      <c r="D12" s="5">
        <f t="shared" si="0"/>
        <v>-16203359.668777682</v>
      </c>
    </row>
    <row r="13" spans="1:4" ht="13.5" thickBot="1" x14ac:dyDescent="0.25">
      <c r="A13" s="2" t="s">
        <v>9</v>
      </c>
      <c r="B13" s="5">
        <f t="shared" si="0"/>
        <v>187941900.53370008</v>
      </c>
      <c r="C13" s="5">
        <f t="shared" si="0"/>
        <v>196660606.72696823</v>
      </c>
      <c r="D13" s="5">
        <f t="shared" si="0"/>
        <v>-8718706.1932680756</v>
      </c>
    </row>
    <row r="14" spans="1:4" ht="13.5" thickBot="1" x14ac:dyDescent="0.25"/>
    <row r="15" spans="1:4" ht="13.5" thickBot="1" x14ac:dyDescent="0.25">
      <c r="A15" s="2" t="s">
        <v>11</v>
      </c>
      <c r="B15" s="3" t="s">
        <v>3</v>
      </c>
      <c r="C15" s="3" t="s">
        <v>4</v>
      </c>
      <c r="D15" s="3" t="s">
        <v>5</v>
      </c>
    </row>
    <row r="16" spans="1:4" ht="13.5" thickBot="1" x14ac:dyDescent="0.25">
      <c r="A16" s="2" t="s">
        <v>6</v>
      </c>
      <c r="B16" s="4">
        <v>105739432.20646179</v>
      </c>
      <c r="C16" s="4">
        <v>104362874.40164395</v>
      </c>
      <c r="D16" s="5">
        <v>1376557.8048178686</v>
      </c>
    </row>
    <row r="17" spans="1:4" ht="13.5" thickBot="1" x14ac:dyDescent="0.25">
      <c r="A17" s="2" t="s">
        <v>7</v>
      </c>
      <c r="B17" s="4">
        <v>50689677.510822989</v>
      </c>
      <c r="C17" s="4">
        <v>54775382.552214004</v>
      </c>
      <c r="D17" s="5">
        <v>-4085705.0413910206</v>
      </c>
    </row>
    <row r="18" spans="1:4" ht="13.5" thickBot="1" x14ac:dyDescent="0.25">
      <c r="A18" s="2" t="s">
        <v>8</v>
      </c>
      <c r="B18" s="4">
        <v>704489324.96253598</v>
      </c>
      <c r="C18" s="4">
        <v>781141139.08310544</v>
      </c>
      <c r="D18" s="5">
        <v>-76651814.120569542</v>
      </c>
    </row>
    <row r="19" spans="1:4" ht="13.5" thickBot="1" x14ac:dyDescent="0.25">
      <c r="A19" s="2" t="s">
        <v>9</v>
      </c>
      <c r="B19" s="4">
        <v>219659113.70933411</v>
      </c>
      <c r="C19" s="4">
        <v>287770371.83694917</v>
      </c>
      <c r="D19" s="5">
        <v>-68111258.12761499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34" sqref="C34"/>
    </sheetView>
  </sheetViews>
  <sheetFormatPr defaultRowHeight="12.75" x14ac:dyDescent="0.2"/>
  <cols>
    <col min="2" max="2" width="13" customWidth="1"/>
    <col min="3" max="3" width="15" customWidth="1"/>
    <col min="4" max="4" width="13.28515625" customWidth="1"/>
    <col min="5" max="5" width="12.140625" customWidth="1"/>
    <col min="6" max="6" width="13.5703125" customWidth="1"/>
  </cols>
  <sheetData>
    <row r="1" spans="1:6" x14ac:dyDescent="0.2">
      <c r="A1" t="s">
        <v>2</v>
      </c>
      <c r="B1" s="6"/>
      <c r="C1" s="7"/>
      <c r="D1" s="7"/>
      <c r="E1" s="7"/>
      <c r="F1" s="7"/>
    </row>
    <row r="2" spans="1:6" x14ac:dyDescent="0.2">
      <c r="B2" s="6" t="s">
        <v>12</v>
      </c>
      <c r="C2" s="7" t="s">
        <v>13</v>
      </c>
      <c r="D2" s="7" t="s">
        <v>14</v>
      </c>
      <c r="E2" s="7" t="s">
        <v>15</v>
      </c>
      <c r="F2" s="7" t="s">
        <v>16</v>
      </c>
    </row>
    <row r="3" spans="1:6" x14ac:dyDescent="0.2">
      <c r="A3" t="s">
        <v>6</v>
      </c>
      <c r="B3" s="6">
        <v>-316680</v>
      </c>
      <c r="C3" s="7">
        <v>24195014</v>
      </c>
      <c r="D3" s="7">
        <v>-6621299</v>
      </c>
      <c r="E3" s="7">
        <v>22107541</v>
      </c>
      <c r="F3" s="7">
        <v>-4533826</v>
      </c>
    </row>
    <row r="4" spans="1:6" x14ac:dyDescent="0.2">
      <c r="A4" t="s">
        <v>17</v>
      </c>
      <c r="B4" s="6">
        <v>494301</v>
      </c>
      <c r="C4" s="7">
        <v>4295874</v>
      </c>
      <c r="D4" s="7">
        <v>1719442</v>
      </c>
      <c r="E4" s="7">
        <v>7208563</v>
      </c>
      <c r="F4" s="7">
        <v>-1193248</v>
      </c>
    </row>
    <row r="5" spans="1:6" x14ac:dyDescent="0.2">
      <c r="A5" t="s">
        <v>8</v>
      </c>
      <c r="B5" s="6">
        <v>26209746</v>
      </c>
      <c r="C5" s="7">
        <v>12186716</v>
      </c>
      <c r="D5" s="7">
        <v>-72635171</v>
      </c>
      <c r="E5" s="7">
        <v>-2236277</v>
      </c>
      <c r="F5" s="7">
        <v>-58212177</v>
      </c>
    </row>
    <row r="6" spans="1:6" x14ac:dyDescent="0.2">
      <c r="A6" t="s">
        <v>9</v>
      </c>
      <c r="B6" s="6">
        <v>5370642</v>
      </c>
      <c r="C6" s="7">
        <v>-21361452</v>
      </c>
      <c r="D6" s="7">
        <v>-38031100</v>
      </c>
      <c r="E6" s="7">
        <v>-22739752</v>
      </c>
      <c r="F6" s="7">
        <v>-36652800</v>
      </c>
    </row>
    <row r="7" spans="1:6" x14ac:dyDescent="0.2">
      <c r="B7" s="6">
        <f>SUM(B3:B6)</f>
        <v>31758009</v>
      </c>
      <c r="C7" s="7">
        <f>SUM(C3:C6)</f>
        <v>19316152</v>
      </c>
      <c r="D7" s="7">
        <f>SUM(D3:D6)</f>
        <v>-115568128</v>
      </c>
      <c r="E7" s="7">
        <f>SUM(E3:E6)</f>
        <v>4340075</v>
      </c>
      <c r="F7" s="7">
        <f>SUM(F3:F6)</f>
        <v>-100592051</v>
      </c>
    </row>
    <row r="8" spans="1:6" x14ac:dyDescent="0.2">
      <c r="A8" t="s">
        <v>18</v>
      </c>
      <c r="B8" s="6"/>
      <c r="C8" s="7"/>
      <c r="D8" s="7"/>
      <c r="E8" s="7"/>
      <c r="F8" s="7"/>
    </row>
    <row r="9" spans="1:6" x14ac:dyDescent="0.2"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</row>
    <row r="10" spans="1:6" x14ac:dyDescent="0.2">
      <c r="A10" t="s">
        <v>6</v>
      </c>
      <c r="B10" s="6">
        <v>-10215176</v>
      </c>
      <c r="C10" s="7">
        <v>6714592</v>
      </c>
      <c r="D10" s="7">
        <v>-5338035</v>
      </c>
      <c r="E10" s="7">
        <v>18933816</v>
      </c>
      <c r="F10" s="7">
        <v>-17557258</v>
      </c>
    </row>
    <row r="11" spans="1:6" x14ac:dyDescent="0.2">
      <c r="A11" t="s">
        <v>17</v>
      </c>
      <c r="B11" s="6">
        <v>-4279128</v>
      </c>
      <c r="C11" s="7">
        <v>-6361273</v>
      </c>
      <c r="D11" s="7">
        <v>2275568</v>
      </c>
      <c r="E11" s="7">
        <v>4188811</v>
      </c>
      <c r="F11" s="7">
        <v>-8274516</v>
      </c>
    </row>
    <row r="12" spans="1:6" x14ac:dyDescent="0.2">
      <c r="A12" t="s">
        <v>8</v>
      </c>
      <c r="B12" s="6">
        <v>11499243</v>
      </c>
      <c r="C12" s="7">
        <v>-48453099</v>
      </c>
      <c r="D12" s="7">
        <v>-28198715</v>
      </c>
      <c r="E12" s="7">
        <v>-17206930</v>
      </c>
      <c r="F12" s="7">
        <v>-59444884</v>
      </c>
    </row>
    <row r="13" spans="1:6" x14ac:dyDescent="0.2">
      <c r="A13" t="s">
        <v>9</v>
      </c>
      <c r="B13" s="6">
        <v>16429411</v>
      </c>
      <c r="C13" s="7">
        <v>6572535</v>
      </c>
      <c r="D13" s="7">
        <v>-74683793</v>
      </c>
      <c r="E13" s="7">
        <v>-29629499</v>
      </c>
      <c r="F13" s="7">
        <v>-38481759</v>
      </c>
    </row>
    <row r="14" spans="1:6" x14ac:dyDescent="0.2">
      <c r="B14" s="6">
        <f>SUM(B10:B13)</f>
        <v>13434350</v>
      </c>
      <c r="C14" s="6">
        <f>SUM(C10:C13)</f>
        <v>-41527245</v>
      </c>
      <c r="D14" s="6">
        <f>SUM(D10:D13)</f>
        <v>-105944975</v>
      </c>
      <c r="E14" s="6">
        <f>SUM(E10:E13)</f>
        <v>-23713802</v>
      </c>
      <c r="F14" s="6">
        <f>SUM(F10:F13)</f>
        <v>-123758417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Overall Summary</vt:lpstr>
      <vt:lpstr>Chart Data</vt:lpstr>
      <vt:lpstr>Physical Chart</vt:lpstr>
      <vt:lpstr>All</vt:lpstr>
    </vt:vector>
  </TitlesOfParts>
  <Company>Brobeck, Phleger &amp; Harrison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Fergus</dc:creator>
  <cp:lastModifiedBy>Jan Havlíček</cp:lastModifiedBy>
  <dcterms:created xsi:type="dcterms:W3CDTF">2001-08-23T23:09:56Z</dcterms:created>
  <dcterms:modified xsi:type="dcterms:W3CDTF">2023-09-20T00:23:51Z</dcterms:modified>
</cp:coreProperties>
</file>