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4185D0-535C-49D2-B3DF-3DA35769EB8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J20" i="1"/>
  <c r="K20" i="1"/>
  <c r="M20" i="1"/>
  <c r="O20" i="1"/>
  <c r="G22" i="1"/>
  <c r="H22" i="1"/>
  <c r="J22" i="1"/>
  <c r="K22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1" i="1"/>
  <c r="H31" i="1"/>
  <c r="J31" i="1"/>
  <c r="K31" i="1"/>
  <c r="G33" i="1"/>
  <c r="H33" i="1"/>
  <c r="J33" i="1"/>
  <c r="K33" i="1"/>
  <c r="D36" i="1"/>
  <c r="G36" i="1"/>
  <c r="H36" i="1"/>
  <c r="J36" i="1"/>
  <c r="K36" i="1"/>
  <c r="D37" i="1"/>
  <c r="E37" i="1"/>
  <c r="F37" i="1"/>
  <c r="G37" i="1"/>
  <c r="H37" i="1"/>
  <c r="J37" i="1"/>
  <c r="K37" i="1"/>
  <c r="D38" i="1"/>
  <c r="E38" i="1"/>
  <c r="F38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J75" i="1"/>
  <c r="K75" i="1"/>
  <c r="M75" i="1"/>
  <c r="N75" i="1"/>
  <c r="G78" i="1"/>
  <c r="H78" i="1"/>
  <c r="J78" i="1"/>
  <c r="K78" i="1"/>
  <c r="M78" i="1"/>
  <c r="N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N93" i="1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<sst xmlns="http://schemas.openxmlformats.org/spreadsheetml/2006/main" count="811" uniqueCount="133">
  <si>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</si>
  <si>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</si>
  <si>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</si>
  <si>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</si>
  <si>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</si>
  <si>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</si>
  <si>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</si>
  <si>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</si>
  <si>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</si>
  <si>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</si>
  <si>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</si>
  <si>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</si>
  <si>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</si>
  <si>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</si>
  <si>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</si>
  <si>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</si>
  <si>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</si>
  <si>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</si>
  <si>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</si>
  <si>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</si>
  <si>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</si>
  <si>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</si>
  <si>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</si>
  <si>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</si>
  <si>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</si>
  <si>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</si>
  <si>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</si>
  <si>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</si>
  <si>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</si>
  <si>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</si>
  <si>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</si>
  <si>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</si>
  <si>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</si>
  <si>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</si>
  <si>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</si>
  <si>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</si>
  <si>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</si>
  <si>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</si>
  <si>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</si>
  <si>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</si>
  <si>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</si>
  <si>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</si>
  <si>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</si>
  <si>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</si>
  <si>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</si>
  <si>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</si>
  <si>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</si>
  <si>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</si>
  <si>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</si>
  <si>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</si>
  <si>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</si>
  <si>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</si>
  <si>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</si>
  <si>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</si>
  <si>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</si>
  <si>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</si>
  <si>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</si>
  <si>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</si>
  <si>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</si>
  <si>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</si>
  <si>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</si>
  <si>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</si>
  <si>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</si>
  <si>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</si>
  <si>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</si>
  <si>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</si>
  <si>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</si>
  <si>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</si>
  <si>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</si>
  <si>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</si>
  <si>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</si>
  <si>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</si>
  <si>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</si>
  <si>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</si>
  <si>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</si>
  <si>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</si>
  <si>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</si>
  <si>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</si>
  <si>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</si>
  <si>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</si>
  <si>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</si>
  <si>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</si>
  <si>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</si>
  <si>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</si>
  <si>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</si>
  <si>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</si>
  <si>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</si>
  <si>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</si>
  <si>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</si>
  <si>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</si>
  <si>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</si>
  <si>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</si>
  <si>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</si>
  <si>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</si>
  <si>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</si>
  <si>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</si>
  <si>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</si>
  <si>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</si>
  <si>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</si>
  <si>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</si>
  <si>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</si>
  <si>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</si>
  <si>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</si>
  <si>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</si>
  <si>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</si>
  <si>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</si>
  <si>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</si>
  <si>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</si>
  <si>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</si>
  <si>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</si>
  <si>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</si>
  <si>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</si>
  <si>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</si>
  <si>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</si>
  <si>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</si>
  <si>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</si>
  <si>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</si>
  <si>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</si>
  <si>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</si>
  <si>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</si>
  <si>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</si>
  <si>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</si>
  <si>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</si>
  <si>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>MUTUAL FUNDS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</si>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</sst>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RowHeight="12.75" x14ac:dyDescent="0.2"/>
  <cols>
    <col min="1" max="1" width="24.2851562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2.710937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42</v>
      </c>
      <c r="G1" s="10" t="s">
        <v>65</v>
      </c>
      <c r="H1" s="10" t="s">
        <v>66</v>
      </c>
    </row>
    <row r="2" spans="1:15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">
      <c r="A3" s="7"/>
      <c r="B3" s="9" t="s">
        <v>43</v>
      </c>
      <c r="C3" s="21" t="s">
        <v>31</v>
      </c>
      <c r="D3" s="21" t="s">
        <v>31</v>
      </c>
      <c r="E3" s="11">
        <v>37244</v>
      </c>
      <c r="F3" s="11">
        <v>37243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68</v>
      </c>
      <c r="B5" s="2" t="s">
        <v>70</v>
      </c>
      <c r="C5" s="43">
        <v>2441451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2441451</v>
      </c>
      <c r="K5" s="6">
        <f>J5</f>
        <v>2441451</v>
      </c>
      <c r="L5" s="3">
        <v>1</v>
      </c>
    </row>
    <row r="6" spans="1:15" x14ac:dyDescent="0.2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">
      <c r="A8" s="28"/>
      <c r="B8" s="34" t="s">
        <v>112</v>
      </c>
      <c r="C8" s="12">
        <v>-10000</v>
      </c>
      <c r="D8" s="12" t="s">
        <v>42</v>
      </c>
      <c r="E8" s="1">
        <v>100.74</v>
      </c>
      <c r="F8" s="1">
        <v>100.4</v>
      </c>
      <c r="G8" s="6">
        <f t="shared" ref="G8:G14" si="0">C8*(E8-F8)</f>
        <v>-3399.9999999998918</v>
      </c>
      <c r="H8" s="6">
        <f t="shared" ref="H8:H14" si="1">C8*(E8-F8)</f>
        <v>-3399.9999999998918</v>
      </c>
      <c r="J8" s="6">
        <f t="shared" ref="J8:J14" si="2">G8</f>
        <v>-3399.9999999998918</v>
      </c>
      <c r="K8" s="6">
        <f t="shared" ref="K8:K18" si="3">J8</f>
        <v>-3399.9999999998918</v>
      </c>
      <c r="L8" s="3">
        <v>1</v>
      </c>
    </row>
    <row r="9" spans="1:15" x14ac:dyDescent="0.2">
      <c r="A9" s="28"/>
      <c r="B9" s="34" t="s">
        <v>113</v>
      </c>
      <c r="C9" s="12">
        <v>-20000</v>
      </c>
      <c r="D9" s="12" t="s">
        <v>42</v>
      </c>
      <c r="E9" s="1">
        <v>115.36</v>
      </c>
      <c r="F9" s="1">
        <v>114.98</v>
      </c>
      <c r="G9" s="6">
        <f t="shared" si="0"/>
        <v>-7599.9999999999091</v>
      </c>
      <c r="H9" s="6">
        <f t="shared" si="1"/>
        <v>-7599.9999999999091</v>
      </c>
      <c r="J9" s="6">
        <f t="shared" si="2"/>
        <v>-7599.9999999999091</v>
      </c>
      <c r="K9" s="6">
        <f t="shared" si="3"/>
        <v>-7599.9999999999091</v>
      </c>
      <c r="L9" s="3">
        <v>1</v>
      </c>
    </row>
    <row r="10" spans="1:15" x14ac:dyDescent="0.2">
      <c r="A10" s="28"/>
      <c r="B10" s="34" t="s">
        <v>114</v>
      </c>
      <c r="C10" s="12">
        <v>-10000</v>
      </c>
      <c r="D10" s="12" t="s">
        <v>42</v>
      </c>
      <c r="E10" s="1">
        <v>40.799999999999997</v>
      </c>
      <c r="F10" s="1">
        <v>41.26</v>
      </c>
      <c r="G10" s="6">
        <f t="shared" si="0"/>
        <v>4600.0000000000082</v>
      </c>
      <c r="H10" s="6">
        <f t="shared" si="1"/>
        <v>4600.0000000000082</v>
      </c>
      <c r="J10" s="6">
        <f t="shared" si="2"/>
        <v>4600.0000000000082</v>
      </c>
      <c r="K10" s="6">
        <f t="shared" si="3"/>
        <v>4600.0000000000082</v>
      </c>
      <c r="L10" s="3">
        <v>1</v>
      </c>
    </row>
    <row r="11" spans="1:15" x14ac:dyDescent="0.2">
      <c r="A11" s="28" t="s">
        <v>42</v>
      </c>
      <c r="B11" s="34" t="s">
        <v>126</v>
      </c>
      <c r="C11" s="12">
        <v>-1000</v>
      </c>
      <c r="D11" s="12" t="s">
        <v>42</v>
      </c>
      <c r="E11" s="1">
        <v>53.86</v>
      </c>
      <c r="F11" s="1">
        <v>53.54</v>
      </c>
      <c r="G11" s="6">
        <f t="shared" si="0"/>
        <v>-320.00000000000028</v>
      </c>
      <c r="H11" s="6">
        <f t="shared" si="1"/>
        <v>-320.00000000000028</v>
      </c>
      <c r="J11" s="6">
        <f t="shared" si="2"/>
        <v>-320.00000000000028</v>
      </c>
      <c r="K11" s="6">
        <f t="shared" si="3"/>
        <v>-320.00000000000028</v>
      </c>
      <c r="L11" s="3">
        <v>1</v>
      </c>
      <c r="M11" s="43" t="s">
        <v>42</v>
      </c>
    </row>
    <row r="12" spans="1:15" x14ac:dyDescent="0.2">
      <c r="A12" s="28" t="s">
        <v>42</v>
      </c>
      <c r="B12" s="34" t="s">
        <v>128</v>
      </c>
      <c r="C12" s="12">
        <v>-1000</v>
      </c>
      <c r="D12" s="12" t="s">
        <v>42</v>
      </c>
      <c r="E12" s="1">
        <v>73</v>
      </c>
      <c r="F12" s="1">
        <v>72.55</v>
      </c>
      <c r="G12" s="6">
        <f t="shared" si="0"/>
        <v>-450.00000000000284</v>
      </c>
      <c r="H12" s="6">
        <f t="shared" si="1"/>
        <v>-450.00000000000284</v>
      </c>
      <c r="J12" s="6">
        <f t="shared" si="2"/>
        <v>-450.00000000000284</v>
      </c>
      <c r="K12" s="6">
        <f t="shared" si="3"/>
        <v>-450.00000000000284</v>
      </c>
      <c r="L12" s="3">
        <v>1</v>
      </c>
      <c r="M12" s="43" t="s">
        <v>42</v>
      </c>
    </row>
    <row r="13" spans="1:15" x14ac:dyDescent="0.2">
      <c r="A13" s="28" t="s">
        <v>42</v>
      </c>
      <c r="B13" s="34" t="s">
        <v>132</v>
      </c>
      <c r="C13" s="12">
        <v>-3000</v>
      </c>
      <c r="D13" s="12" t="s">
        <v>42</v>
      </c>
      <c r="E13" s="1">
        <v>30.28</v>
      </c>
      <c r="F13" s="1">
        <v>30.5</v>
      </c>
      <c r="G13" s="6">
        <f>C13*(E13-F13)</f>
        <v>659.99999999999659</v>
      </c>
      <c r="H13" s="6">
        <f>C13*(E13-F13)</f>
        <v>659.99999999999659</v>
      </c>
      <c r="J13" s="6">
        <f>G13</f>
        <v>659.99999999999659</v>
      </c>
      <c r="K13" s="6">
        <f t="shared" si="3"/>
        <v>659.99999999999659</v>
      </c>
      <c r="L13" s="3">
        <v>1</v>
      </c>
      <c r="M13" s="43" t="s">
        <v>42</v>
      </c>
    </row>
    <row r="14" spans="1:15" x14ac:dyDescent="0.2">
      <c r="A14" s="28" t="s">
        <v>42</v>
      </c>
      <c r="B14" s="34" t="s">
        <v>129</v>
      </c>
      <c r="C14" s="12">
        <v>-4000</v>
      </c>
      <c r="D14" s="12" t="s">
        <v>42</v>
      </c>
      <c r="E14" s="1">
        <v>48.6</v>
      </c>
      <c r="F14" s="1">
        <v>47.94</v>
      </c>
      <c r="G14" s="6">
        <f t="shared" si="0"/>
        <v>-2640.0000000000146</v>
      </c>
      <c r="H14" s="6">
        <f t="shared" si="1"/>
        <v>-2640.0000000000146</v>
      </c>
      <c r="J14" s="6">
        <f t="shared" si="2"/>
        <v>-2640.0000000000146</v>
      </c>
      <c r="K14" s="6">
        <f t="shared" si="3"/>
        <v>-2640.0000000000146</v>
      </c>
      <c r="L14" s="3">
        <v>1</v>
      </c>
      <c r="M14" s="43" t="s">
        <v>42</v>
      </c>
    </row>
    <row r="15" spans="1:15" x14ac:dyDescent="0.2">
      <c r="A15" s="28"/>
      <c r="B15" s="9" t="s">
        <v>56</v>
      </c>
      <c r="C15" s="12" t="s">
        <v>42</v>
      </c>
      <c r="E15" s="5" t="s">
        <v>42</v>
      </c>
      <c r="F15" s="5" t="s">
        <v>42</v>
      </c>
      <c r="G15" s="5" t="s">
        <v>42</v>
      </c>
      <c r="H15" s="6" t="s">
        <v>42</v>
      </c>
      <c r="J15" s="6" t="s">
        <v>42</v>
      </c>
      <c r="K15" s="6" t="str">
        <f t="shared" si="3"/>
        <v xml:space="preserve"> </v>
      </c>
    </row>
    <row r="16" spans="1:15" x14ac:dyDescent="0.2">
      <c r="A16" s="28" t="s">
        <v>42</v>
      </c>
      <c r="B16" s="2" t="s">
        <v>110</v>
      </c>
      <c r="C16" s="12">
        <v>-19000</v>
      </c>
      <c r="E16" s="1">
        <v>0.05</v>
      </c>
      <c r="F16" s="1">
        <v>0.05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3"/>
        <v>0</v>
      </c>
      <c r="L16" s="3">
        <v>1</v>
      </c>
      <c r="M16" s="43" t="s">
        <v>42</v>
      </c>
      <c r="N16" s="43" t="s">
        <v>42</v>
      </c>
    </row>
    <row r="17" spans="1:15" x14ac:dyDescent="0.2">
      <c r="A17" s="28" t="s">
        <v>42</v>
      </c>
      <c r="B17" s="2" t="s">
        <v>130</v>
      </c>
      <c r="C17" s="12">
        <v>-1000</v>
      </c>
      <c r="E17" s="1">
        <v>2.65</v>
      </c>
      <c r="F17" s="1">
        <v>2.65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">
      <c r="A18" s="28" t="s">
        <v>42</v>
      </c>
      <c r="B18" s="2" t="s">
        <v>127</v>
      </c>
      <c r="C18" s="12">
        <v>1000</v>
      </c>
      <c r="E18" s="1">
        <v>1.1499999999999999</v>
      </c>
      <c r="F18" s="1">
        <v>1.1499999999999999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">
      <c r="A19" s="28"/>
      <c r="E19" s="1" t="s">
        <v>42</v>
      </c>
      <c r="F19" s="1" t="s">
        <v>42</v>
      </c>
      <c r="M19" s="43" t="s">
        <v>42</v>
      </c>
    </row>
    <row r="20" spans="1:15" x14ac:dyDescent="0.2">
      <c r="A20" s="7"/>
      <c r="B20" s="2" t="s">
        <v>55</v>
      </c>
      <c r="C20" s="12">
        <v>0</v>
      </c>
      <c r="D20" s="12" t="s">
        <v>42</v>
      </c>
      <c r="E20" s="25" t="s">
        <v>42</v>
      </c>
      <c r="F20" s="25" t="s">
        <v>42</v>
      </c>
      <c r="G20" s="6" t="s">
        <v>42</v>
      </c>
      <c r="J20" s="6">
        <f>+C20</f>
        <v>0</v>
      </c>
      <c r="K20" s="6">
        <f>J20</f>
        <v>0</v>
      </c>
      <c r="L20" s="3">
        <v>1</v>
      </c>
      <c r="M20" s="43">
        <f>SUM(K5:K20)</f>
        <v>2432301</v>
      </c>
      <c r="N20" s="43">
        <v>2443359</v>
      </c>
      <c r="O20" s="39">
        <f>M20-N20</f>
        <v>-11058</v>
      </c>
    </row>
    <row r="21" spans="1:15" x14ac:dyDescent="0.2">
      <c r="A21" s="7"/>
      <c r="E21" s="25"/>
      <c r="F21" s="25"/>
      <c r="G21" s="14" t="s">
        <v>42</v>
      </c>
      <c r="H21" s="14" t="s">
        <v>42</v>
      </c>
      <c r="M21" s="43" t="s">
        <v>42</v>
      </c>
    </row>
    <row r="22" spans="1:15" x14ac:dyDescent="0.2">
      <c r="A22" s="7" t="s">
        <v>121</v>
      </c>
      <c r="B22" s="2" t="s">
        <v>69</v>
      </c>
      <c r="C22" s="12">
        <v>4065.49</v>
      </c>
      <c r="D22" s="12" t="s">
        <v>42</v>
      </c>
      <c r="E22" s="1">
        <v>1</v>
      </c>
      <c r="F22" s="1">
        <v>1</v>
      </c>
      <c r="G22" s="6">
        <f>C22*(E22-F22)</f>
        <v>0</v>
      </c>
      <c r="H22" s="6">
        <f>C22*(E22-F22)</f>
        <v>0</v>
      </c>
      <c r="J22" s="6">
        <f>C22*E22</f>
        <v>4065.49</v>
      </c>
      <c r="K22" s="6">
        <f>J22</f>
        <v>4065.49</v>
      </c>
      <c r="L22" s="3">
        <v>1</v>
      </c>
      <c r="M22" s="43" t="s">
        <v>42</v>
      </c>
      <c r="N22" s="43" t="s">
        <v>42</v>
      </c>
    </row>
    <row r="23" spans="1:15" x14ac:dyDescent="0.2">
      <c r="A23" s="7"/>
      <c r="D23" s="12" t="s">
        <v>42</v>
      </c>
      <c r="E23" s="25"/>
      <c r="F23" s="25"/>
      <c r="G23" s="14" t="s">
        <v>42</v>
      </c>
      <c r="H23" s="14" t="s">
        <v>42</v>
      </c>
      <c r="N23" s="43" t="s">
        <v>42</v>
      </c>
    </row>
    <row r="24" spans="1:15" x14ac:dyDescent="0.2">
      <c r="A24" s="7" t="s">
        <v>1</v>
      </c>
      <c r="B24" s="34" t="s">
        <v>20</v>
      </c>
      <c r="C24" s="12">
        <v>900</v>
      </c>
      <c r="E24" s="1">
        <v>15.14</v>
      </c>
      <c r="F24" s="1">
        <v>15.05</v>
      </c>
      <c r="G24" s="6">
        <f t="shared" ref="G24:G29" si="4">C24*(E24-F24)</f>
        <v>80.999999999999872</v>
      </c>
      <c r="H24" s="6">
        <f t="shared" ref="H24:H29" si="5">C24*(E24-F24)</f>
        <v>80.999999999999872</v>
      </c>
      <c r="I24" s="1"/>
      <c r="J24" s="6">
        <f t="shared" ref="J24:J29" si="6">C24*E24</f>
        <v>13626</v>
      </c>
      <c r="K24" s="6">
        <f t="shared" ref="K24:K29" si="7">J24</f>
        <v>13626</v>
      </c>
      <c r="L24" s="3">
        <v>2</v>
      </c>
      <c r="M24" s="43" t="s">
        <v>42</v>
      </c>
    </row>
    <row r="25" spans="1:15" x14ac:dyDescent="0.2">
      <c r="A25" s="7" t="s">
        <v>2</v>
      </c>
      <c r="B25" s="34" t="s">
        <v>21</v>
      </c>
      <c r="C25" s="12">
        <v>100</v>
      </c>
      <c r="E25" s="1">
        <v>16.579999999999998</v>
      </c>
      <c r="F25" s="1">
        <v>16.64</v>
      </c>
      <c r="G25" s="6">
        <f t="shared" si="4"/>
        <v>-6.0000000000002274</v>
      </c>
      <c r="H25" s="6">
        <f t="shared" si="5"/>
        <v>-6.0000000000002274</v>
      </c>
      <c r="I25" s="1"/>
      <c r="J25" s="6">
        <f t="shared" si="6"/>
        <v>1657.9999999999998</v>
      </c>
      <c r="K25" s="6">
        <f t="shared" si="7"/>
        <v>1657.9999999999998</v>
      </c>
      <c r="L25" s="3">
        <v>2</v>
      </c>
      <c r="M25" s="43" t="s">
        <v>42</v>
      </c>
    </row>
    <row r="26" spans="1:15" x14ac:dyDescent="0.2">
      <c r="A26" s="7" t="s">
        <v>3</v>
      </c>
      <c r="B26" s="34" t="s">
        <v>61</v>
      </c>
      <c r="C26" s="12">
        <v>83</v>
      </c>
      <c r="D26" s="12" t="s">
        <v>42</v>
      </c>
      <c r="E26" s="1">
        <v>44.1</v>
      </c>
      <c r="F26" s="1">
        <v>42.8</v>
      </c>
      <c r="G26" s="6">
        <f t="shared" si="4"/>
        <v>107.90000000000035</v>
      </c>
      <c r="H26" s="6">
        <f t="shared" si="5"/>
        <v>107.90000000000035</v>
      </c>
      <c r="I26" s="1"/>
      <c r="J26" s="6">
        <f t="shared" si="6"/>
        <v>3660.3</v>
      </c>
      <c r="K26" s="6">
        <f t="shared" si="7"/>
        <v>3660.3</v>
      </c>
      <c r="L26" s="3">
        <v>2</v>
      </c>
      <c r="M26" s="43" t="s">
        <v>42</v>
      </c>
    </row>
    <row r="27" spans="1:15" x14ac:dyDescent="0.2">
      <c r="A27" s="7"/>
      <c r="B27" s="34" t="s">
        <v>44</v>
      </c>
      <c r="C27" s="12">
        <v>169</v>
      </c>
      <c r="E27" s="1">
        <v>12.86</v>
      </c>
      <c r="F27" s="1">
        <v>12.75</v>
      </c>
      <c r="G27" s="6">
        <f t="shared" si="4"/>
        <v>18.589999999999904</v>
      </c>
      <c r="H27" s="6">
        <f t="shared" si="5"/>
        <v>18.589999999999904</v>
      </c>
      <c r="I27" s="1"/>
      <c r="J27" s="6">
        <f t="shared" si="6"/>
        <v>2173.3399999999997</v>
      </c>
      <c r="K27" s="6">
        <f t="shared" si="7"/>
        <v>2173.3399999999997</v>
      </c>
      <c r="L27" s="3">
        <v>2</v>
      </c>
      <c r="M27" s="43" t="s">
        <v>42</v>
      </c>
    </row>
    <row r="28" spans="1:15" x14ac:dyDescent="0.2">
      <c r="A28" s="7"/>
      <c r="B28" s="34" t="s">
        <v>38</v>
      </c>
      <c r="C28" s="12">
        <v>2202.2800000000002</v>
      </c>
      <c r="D28" s="12" t="s">
        <v>42</v>
      </c>
      <c r="E28" s="1">
        <v>1</v>
      </c>
      <c r="F28" s="1">
        <v>1</v>
      </c>
      <c r="G28" s="6">
        <f t="shared" si="4"/>
        <v>0</v>
      </c>
      <c r="H28" s="6">
        <f t="shared" si="5"/>
        <v>0</v>
      </c>
      <c r="I28" s="1"/>
      <c r="J28" s="6">
        <f t="shared" si="6"/>
        <v>2202.2800000000002</v>
      </c>
      <c r="K28" s="6">
        <f t="shared" si="7"/>
        <v>2202.2800000000002</v>
      </c>
      <c r="L28" s="3">
        <v>1</v>
      </c>
      <c r="M28" s="43" t="s">
        <v>42</v>
      </c>
    </row>
    <row r="29" spans="1:15" x14ac:dyDescent="0.2">
      <c r="A29" s="7"/>
      <c r="B29" s="34" t="s">
        <v>89</v>
      </c>
      <c r="C29" s="12">
        <v>825.48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825.48</v>
      </c>
      <c r="K29" s="6">
        <f t="shared" si="7"/>
        <v>825.48</v>
      </c>
      <c r="L29" s="3">
        <v>1</v>
      </c>
      <c r="M29" s="43" t="s">
        <v>42</v>
      </c>
    </row>
    <row r="30" spans="1:15" x14ac:dyDescent="0.2">
      <c r="B30" s="34" t="s">
        <v>42</v>
      </c>
      <c r="C30" s="12" t="s">
        <v>42</v>
      </c>
      <c r="D30" s="12" t="s">
        <v>42</v>
      </c>
      <c r="E30" s="2"/>
      <c r="F30" s="2"/>
      <c r="G30" s="14"/>
      <c r="H30" s="14"/>
      <c r="I30" s="2"/>
      <c r="K30" s="14"/>
      <c r="M30" s="43" t="s">
        <v>42</v>
      </c>
    </row>
    <row r="31" spans="1:15" x14ac:dyDescent="0.2">
      <c r="A31" s="7" t="s">
        <v>4</v>
      </c>
      <c r="B31" s="2" t="s">
        <v>67</v>
      </c>
      <c r="C31" s="12">
        <v>135987.28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135987.28</v>
      </c>
      <c r="K31" s="6">
        <f>J31</f>
        <v>135987.28</v>
      </c>
      <c r="L31" s="3">
        <v>1</v>
      </c>
      <c r="M31" s="43" t="s">
        <v>42</v>
      </c>
    </row>
    <row r="32" spans="1:15" x14ac:dyDescent="0.2">
      <c r="A32" s="23" t="s">
        <v>42</v>
      </c>
      <c r="B32" s="2" t="s">
        <v>42</v>
      </c>
      <c r="C32" s="40" t="s">
        <v>42</v>
      </c>
      <c r="E32" s="1" t="s">
        <v>42</v>
      </c>
      <c r="F32" s="1" t="s">
        <v>42</v>
      </c>
      <c r="G32" s="2" t="s">
        <v>42</v>
      </c>
      <c r="H32" s="6" t="s">
        <v>42</v>
      </c>
      <c r="I32" s="3"/>
      <c r="J32" s="6" t="s">
        <v>42</v>
      </c>
      <c r="K32" s="14" t="s">
        <v>42</v>
      </c>
      <c r="M32" s="43" t="s">
        <v>42</v>
      </c>
    </row>
    <row r="33" spans="1:14" x14ac:dyDescent="0.2">
      <c r="A33" s="7" t="s">
        <v>122</v>
      </c>
      <c r="B33" s="2" t="s">
        <v>19</v>
      </c>
      <c r="C33" s="12">
        <v>51648.45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51648.45</v>
      </c>
      <c r="K33" s="6">
        <f>J33</f>
        <v>51648.45</v>
      </c>
      <c r="L33" s="3">
        <v>1</v>
      </c>
      <c r="M33" s="43" t="s">
        <v>42</v>
      </c>
    </row>
    <row r="34" spans="1:14" x14ac:dyDescent="0.2">
      <c r="A34" s="7"/>
      <c r="E34" s="1"/>
      <c r="F34" s="1"/>
      <c r="I34" s="3"/>
    </row>
    <row r="35" spans="1:14" x14ac:dyDescent="0.2">
      <c r="A35" s="7" t="s">
        <v>5</v>
      </c>
      <c r="B35" s="4" t="s">
        <v>18</v>
      </c>
      <c r="E35" s="1" t="s">
        <v>42</v>
      </c>
      <c r="F35" s="1" t="s">
        <v>42</v>
      </c>
      <c r="H35" s="6" t="s">
        <v>42</v>
      </c>
      <c r="I35" s="3"/>
      <c r="L35"/>
      <c r="M35" s="43" t="s">
        <v>42</v>
      </c>
    </row>
    <row r="36" spans="1:14" x14ac:dyDescent="0.2">
      <c r="A36" s="7"/>
      <c r="B36" s="2" t="s">
        <v>77</v>
      </c>
      <c r="C36" s="12">
        <v>1307.5862</v>
      </c>
      <c r="D36" s="12">
        <f>C36*1</f>
        <v>1307.5862</v>
      </c>
      <c r="E36" s="15">
        <v>0.43</v>
      </c>
      <c r="F36" s="15">
        <v>0.51</v>
      </c>
      <c r="G36" s="6">
        <f>C36*(E36-F36)</f>
        <v>-104.60689600000002</v>
      </c>
      <c r="H36" s="6">
        <f>C36*(E36-F36)</f>
        <v>-104.60689600000002</v>
      </c>
      <c r="I36" s="1"/>
      <c r="J36" s="6">
        <f>C36*E36</f>
        <v>562.262066</v>
      </c>
      <c r="K36" s="6">
        <f>J36</f>
        <v>562.262066</v>
      </c>
      <c r="L36"/>
      <c r="M36" s="43" t="s">
        <v>42</v>
      </c>
    </row>
    <row r="37" spans="1:14" x14ac:dyDescent="0.2">
      <c r="A37" s="7"/>
      <c r="B37" s="2" t="s">
        <v>78</v>
      </c>
      <c r="C37" s="12">
        <v>178.0334</v>
      </c>
      <c r="D37" s="12">
        <f>C37*1</f>
        <v>178.0334</v>
      </c>
      <c r="E37" s="1">
        <f>E$36</f>
        <v>0.43</v>
      </c>
      <c r="F37" s="1">
        <f>F$36</f>
        <v>0.51</v>
      </c>
      <c r="G37" s="6">
        <f>C37*(E37-F37)</f>
        <v>-14.242672000000002</v>
      </c>
      <c r="H37" s="6">
        <f>C37*(E37-F37)</f>
        <v>-14.242672000000002</v>
      </c>
      <c r="I37" s="1"/>
      <c r="J37" s="6">
        <f>C37*E37</f>
        <v>76.554361999999998</v>
      </c>
      <c r="K37" s="6">
        <f>J37</f>
        <v>76.554361999999998</v>
      </c>
      <c r="L37"/>
      <c r="M37" s="43" t="s">
        <v>42</v>
      </c>
    </row>
    <row r="38" spans="1:14" x14ac:dyDescent="0.2">
      <c r="A38" s="7"/>
      <c r="B38" s="2" t="s">
        <v>76</v>
      </c>
      <c r="C38" s="12">
        <v>402.85410000000002</v>
      </c>
      <c r="D38" s="12">
        <f>C38*1</f>
        <v>402.85410000000002</v>
      </c>
      <c r="E38" s="1">
        <f>E$36</f>
        <v>0.43</v>
      </c>
      <c r="F38" s="1">
        <f>F$36</f>
        <v>0.51</v>
      </c>
      <c r="G38" s="6">
        <f>C38*(E38-F38)</f>
        <v>-32.228328000000005</v>
      </c>
      <c r="H38" s="6">
        <f>C38*(E38-F38)</f>
        <v>-32.228328000000005</v>
      </c>
      <c r="I38" s="1"/>
      <c r="J38" s="6">
        <f>C38*E38</f>
        <v>173.22726299999999</v>
      </c>
      <c r="K38" s="6">
        <f>J38</f>
        <v>173.22726299999999</v>
      </c>
      <c r="L38"/>
      <c r="M38" s="43" t="s">
        <v>42</v>
      </c>
    </row>
    <row r="39" spans="1:14" x14ac:dyDescent="0.2">
      <c r="A39" s="7"/>
      <c r="E39" s="1"/>
      <c r="F39" s="1"/>
      <c r="H39" s="6" t="s">
        <v>42</v>
      </c>
      <c r="I39" s="3"/>
      <c r="M39" s="43" t="s">
        <v>42</v>
      </c>
    </row>
    <row r="40" spans="1:14" x14ac:dyDescent="0.2">
      <c r="A40" s="7" t="s">
        <v>119</v>
      </c>
      <c r="B40" s="2" t="s">
        <v>19</v>
      </c>
      <c r="C40" s="43">
        <v>0</v>
      </c>
      <c r="D40" s="12" t="s">
        <v>42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">
      <c r="A41" s="7" t="s">
        <v>42</v>
      </c>
      <c r="B41" s="2" t="s">
        <v>118</v>
      </c>
      <c r="C41" s="43">
        <v>3067508.21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3067508.21</v>
      </c>
      <c r="K41" s="6">
        <f t="shared" si="9"/>
        <v>3067508.21</v>
      </c>
      <c r="L41" s="3">
        <v>1</v>
      </c>
    </row>
    <row r="42" spans="1:14" x14ac:dyDescent="0.2">
      <c r="A42" s="28" t="s">
        <v>42</v>
      </c>
      <c r="B42" s="2" t="s">
        <v>116</v>
      </c>
      <c r="C42" s="12">
        <v>-5000</v>
      </c>
      <c r="D42" s="12" t="s">
        <v>42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">
      <c r="A43" s="28" t="s">
        <v>42</v>
      </c>
      <c r="B43" s="2" t="s">
        <v>109</v>
      </c>
      <c r="C43" s="12">
        <v>-15000</v>
      </c>
      <c r="D43" s="12" t="s">
        <v>42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">
      <c r="A44" s="28" t="s">
        <v>42</v>
      </c>
      <c r="B44" s="2" t="s">
        <v>108</v>
      </c>
      <c r="C44" s="12">
        <v>-7500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">
      <c r="A45" s="28" t="s">
        <v>42</v>
      </c>
      <c r="B45" s="2" t="s">
        <v>81</v>
      </c>
      <c r="C45" s="12">
        <v>-5000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">
      <c r="A46" s="28" t="s">
        <v>42</v>
      </c>
      <c r="B46" s="2" t="s">
        <v>82</v>
      </c>
      <c r="C46" s="12">
        <v>-15000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42</v>
      </c>
    </row>
    <row r="47" spans="1:14" x14ac:dyDescent="0.2">
      <c r="A47" s="28" t="s">
        <v>42</v>
      </c>
      <c r="B47" s="2" t="s">
        <v>115</v>
      </c>
      <c r="C47" s="12">
        <v>-2500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</row>
    <row r="48" spans="1:14" x14ac:dyDescent="0.2">
      <c r="A48" s="28" t="s">
        <v>42</v>
      </c>
      <c r="B48" s="2" t="s">
        <v>98</v>
      </c>
      <c r="C48" s="12">
        <v>-5000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">
      <c r="A49" s="28" t="s">
        <v>42</v>
      </c>
      <c r="B49" s="2" t="s">
        <v>83</v>
      </c>
      <c r="C49" s="12">
        <v>-15000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42</v>
      </c>
    </row>
    <row r="50" spans="1:18" x14ac:dyDescent="0.2">
      <c r="A50" s="28" t="s">
        <v>42</v>
      </c>
      <c r="B50" s="2" t="s">
        <v>94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">
      <c r="A51" s="28" t="s">
        <v>42</v>
      </c>
      <c r="B51" s="2" t="s">
        <v>84</v>
      </c>
      <c r="C51" s="12">
        <v>-10000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42</v>
      </c>
    </row>
    <row r="52" spans="1:18" x14ac:dyDescent="0.2">
      <c r="A52" s="28" t="s">
        <v>42</v>
      </c>
      <c r="B52" s="2" t="s">
        <v>85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">
      <c r="A53" s="28" t="s">
        <v>42</v>
      </c>
      <c r="B53" s="2" t="s">
        <v>86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  <c r="P53" s="2" t="s">
        <v>42</v>
      </c>
    </row>
    <row r="54" spans="1:18" x14ac:dyDescent="0.2">
      <c r="A54" s="28" t="s">
        <v>42</v>
      </c>
      <c r="B54" s="2" t="s">
        <v>87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42</v>
      </c>
    </row>
    <row r="55" spans="1:18" ht="13.5" thickBot="1" x14ac:dyDescent="0.25">
      <c r="A55" s="28" t="s">
        <v>42</v>
      </c>
      <c r="B55" s="2" t="s">
        <v>88</v>
      </c>
      <c r="C55" s="12">
        <v>-5000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8750</v>
      </c>
      <c r="O55" s="43">
        <v>3067508.21</v>
      </c>
    </row>
    <row r="56" spans="1:18" x14ac:dyDescent="0.2">
      <c r="A56" s="7" t="s">
        <v>42</v>
      </c>
      <c r="C56" s="27" t="s">
        <v>42</v>
      </c>
      <c r="D56" s="12" t="s">
        <v>42</v>
      </c>
      <c r="E56" s="1"/>
      <c r="F56" s="1"/>
      <c r="G56" s="6" t="s">
        <v>42</v>
      </c>
      <c r="H56" s="6" t="s">
        <v>42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3067508.21</v>
      </c>
      <c r="P56" s="2" t="s">
        <v>42</v>
      </c>
      <c r="R56" s="43" t="s">
        <v>42</v>
      </c>
    </row>
    <row r="57" spans="1:18" x14ac:dyDescent="0.2">
      <c r="A57" s="7" t="s">
        <v>119</v>
      </c>
      <c r="B57" s="2" t="s">
        <v>50</v>
      </c>
      <c r="C57" s="12">
        <v>387</v>
      </c>
      <c r="D57" s="12" t="s">
        <v>42</v>
      </c>
      <c r="E57" s="15">
        <v>40.56</v>
      </c>
      <c r="F57" s="15">
        <v>38.299999999999997</v>
      </c>
      <c r="G57" s="6">
        <f>C57*(E57-F57)</f>
        <v>874.62000000000194</v>
      </c>
      <c r="H57" s="6">
        <f>C57*(E57-F57)</f>
        <v>874.62000000000194</v>
      </c>
      <c r="I57" s="1"/>
      <c r="J57" s="6">
        <f>C57*E57</f>
        <v>15696.720000000001</v>
      </c>
      <c r="K57" s="6">
        <f t="shared" si="9"/>
        <v>15696.720000000001</v>
      </c>
      <c r="L57" s="3">
        <v>2</v>
      </c>
      <c r="M57" s="43" t="s">
        <v>42</v>
      </c>
    </row>
    <row r="58" spans="1:18" x14ac:dyDescent="0.2">
      <c r="A58" s="7" t="s">
        <v>42</v>
      </c>
      <c r="B58" s="2" t="s">
        <v>19</v>
      </c>
      <c r="C58" s="12">
        <v>201.83</v>
      </c>
      <c r="D58" s="12" t="s">
        <v>42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">
      <c r="A59" s="7" t="s">
        <v>42</v>
      </c>
      <c r="B59" s="4" t="s">
        <v>42</v>
      </c>
      <c r="C59" s="12" t="s">
        <v>42</v>
      </c>
      <c r="D59" s="12" t="s">
        <v>42</v>
      </c>
      <c r="E59" s="1" t="s">
        <v>42</v>
      </c>
      <c r="F59" s="1" t="s">
        <v>42</v>
      </c>
      <c r="H59" s="6" t="s">
        <v>42</v>
      </c>
      <c r="I59" s="3"/>
      <c r="K59" s="14"/>
      <c r="O59" s="43" t="s">
        <v>42</v>
      </c>
    </row>
    <row r="60" spans="1:18" x14ac:dyDescent="0.2">
      <c r="A60" s="7" t="s">
        <v>123</v>
      </c>
      <c r="B60" s="2" t="s">
        <v>39</v>
      </c>
      <c r="C60" s="12">
        <v>19942</v>
      </c>
      <c r="D60" s="12" t="s">
        <v>42</v>
      </c>
      <c r="E60" s="1">
        <v>10.81</v>
      </c>
      <c r="F60" s="1">
        <v>10.81</v>
      </c>
      <c r="G60" s="6">
        <f>C60*(E60-F60)</f>
        <v>0</v>
      </c>
      <c r="H60" s="6">
        <f>C60*(E60-F60)</f>
        <v>0</v>
      </c>
      <c r="I60" s="1" t="s">
        <v>42</v>
      </c>
      <c r="J60" s="6">
        <f>C60*E60</f>
        <v>215573.02000000002</v>
      </c>
      <c r="K60" s="6">
        <f>J60</f>
        <v>215573.02000000002</v>
      </c>
      <c r="L60" s="3">
        <v>1</v>
      </c>
    </row>
    <row r="61" spans="1:18" x14ac:dyDescent="0.2">
      <c r="A61" s="7"/>
      <c r="E61" s="2"/>
      <c r="F61" s="2"/>
      <c r="G61" s="14"/>
      <c r="H61" s="6" t="s">
        <v>42</v>
      </c>
      <c r="I61" s="2" t="s">
        <v>42</v>
      </c>
      <c r="K61" s="6" t="s">
        <v>42</v>
      </c>
      <c r="M61" s="43" t="s">
        <v>42</v>
      </c>
    </row>
    <row r="62" spans="1:18" x14ac:dyDescent="0.2">
      <c r="A62" s="7" t="s">
        <v>10</v>
      </c>
      <c r="B62" s="2" t="s">
        <v>124</v>
      </c>
      <c r="C62" s="12">
        <v>143000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143000</v>
      </c>
      <c r="K62" s="6">
        <f>J62</f>
        <v>143000</v>
      </c>
      <c r="L62" s="3">
        <v>1</v>
      </c>
    </row>
    <row r="63" spans="1:18" x14ac:dyDescent="0.2">
      <c r="E63" s="2"/>
      <c r="F63" s="2"/>
      <c r="G63" s="14"/>
      <c r="H63" s="6" t="s">
        <v>42</v>
      </c>
      <c r="I63" s="2"/>
      <c r="J63" s="6" t="s">
        <v>42</v>
      </c>
    </row>
    <row r="64" spans="1:18" x14ac:dyDescent="0.2">
      <c r="A64" s="7" t="s">
        <v>11</v>
      </c>
      <c r="B64" s="2" t="s">
        <v>24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">
      <c r="A65" s="7"/>
      <c r="B65" s="2" t="s">
        <v>25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">
      <c r="E66" s="2"/>
      <c r="F66" s="2"/>
      <c r="G66" s="14"/>
      <c r="H66" s="6" t="s">
        <v>42</v>
      </c>
      <c r="I66" s="2"/>
      <c r="K66" s="6" t="s">
        <v>42</v>
      </c>
    </row>
    <row r="67" spans="1:15" x14ac:dyDescent="0.2">
      <c r="A67" s="7" t="s">
        <v>12</v>
      </c>
      <c r="B67" s="2" t="s">
        <v>26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59</v>
      </c>
    </row>
    <row r="68" spans="1:15" x14ac:dyDescent="0.2">
      <c r="A68" s="7"/>
      <c r="B68" s="2" t="s">
        <v>28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</f>
        <v>-4134700</v>
      </c>
      <c r="N68" s="24">
        <f>M68/M75</f>
        <v>-0.74113391292016428</v>
      </c>
      <c r="O68" s="4" t="s">
        <v>58</v>
      </c>
    </row>
    <row r="69" spans="1:15" x14ac:dyDescent="0.2">
      <c r="A69" s="7"/>
      <c r="B69" s="2" t="s">
        <v>29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40505.202726741998</v>
      </c>
      <c r="N69" s="24">
        <f>M69/M75</f>
        <v>7.2604492201356341E-3</v>
      </c>
      <c r="O69" s="4" t="s">
        <v>18</v>
      </c>
    </row>
    <row r="70" spans="1:15" x14ac:dyDescent="0.2">
      <c r="A70" s="7"/>
      <c r="B70" s="2" t="s">
        <v>30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48</v>
      </c>
      <c r="N70" s="24"/>
      <c r="O70" s="6" t="s">
        <v>42</v>
      </c>
    </row>
    <row r="71" spans="1:15" x14ac:dyDescent="0.2">
      <c r="A71" s="7"/>
      <c r="B71" s="2" t="s">
        <v>27</v>
      </c>
      <c r="C71" s="12">
        <v>2336.7069999999999</v>
      </c>
      <c r="D71" s="12" t="s">
        <v>42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6077566.5799999991</v>
      </c>
      <c r="N71" s="24">
        <f>M71/M75</f>
        <v>1.089387549391303</v>
      </c>
    </row>
    <row r="72" spans="1:15" x14ac:dyDescent="0.2">
      <c r="A72" s="7"/>
      <c r="E72" s="1"/>
      <c r="F72" s="1"/>
      <c r="I72" s="1"/>
      <c r="M72" s="43" t="s">
        <v>120</v>
      </c>
      <c r="N72" s="24"/>
    </row>
    <row r="73" spans="1:15" x14ac:dyDescent="0.2">
      <c r="A73" s="7" t="s">
        <v>60</v>
      </c>
      <c r="B73" s="2" t="s">
        <v>100</v>
      </c>
      <c r="C73" s="12">
        <v>-195000</v>
      </c>
      <c r="D73" s="12" t="s">
        <v>42</v>
      </c>
      <c r="E73" s="25" t="s">
        <v>42</v>
      </c>
      <c r="F73" s="25" t="s">
        <v>42</v>
      </c>
      <c r="G73" s="25" t="s">
        <v>42</v>
      </c>
      <c r="H73" s="25" t="s">
        <v>42</v>
      </c>
      <c r="J73" s="6">
        <f>+C73</f>
        <v>-195000</v>
      </c>
      <c r="K73" s="6">
        <f>J73</f>
        <v>-195000</v>
      </c>
      <c r="L73" s="3">
        <v>0</v>
      </c>
      <c r="M73" s="43">
        <f>SUM(K73:K75)</f>
        <v>-540000</v>
      </c>
      <c r="N73" s="24">
        <f>+M73/M75</f>
        <v>-9.6793555270488482E-2</v>
      </c>
    </row>
    <row r="74" spans="1:15" x14ac:dyDescent="0.2">
      <c r="A74" s="7" t="s">
        <v>42</v>
      </c>
      <c r="B74" s="2" t="s">
        <v>106</v>
      </c>
      <c r="C74" s="12">
        <v>-120000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-120000</v>
      </c>
      <c r="K74" s="6">
        <f>J74</f>
        <v>-120000</v>
      </c>
      <c r="L74" s="3">
        <v>0</v>
      </c>
      <c r="M74" s="43" t="s">
        <v>63</v>
      </c>
      <c r="N74" s="24"/>
    </row>
    <row r="75" spans="1:15" x14ac:dyDescent="0.2">
      <c r="A75" s="7" t="s">
        <v>42</v>
      </c>
      <c r="B75" s="2" t="s">
        <v>107</v>
      </c>
      <c r="C75" s="12">
        <v>-225000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-225000</v>
      </c>
      <c r="K75" s="6">
        <f>J75</f>
        <v>-225000</v>
      </c>
      <c r="L75" s="3">
        <v>0</v>
      </c>
      <c r="M75" s="43">
        <f>K78</f>
        <v>5578883.8264177423</v>
      </c>
      <c r="N75" s="24">
        <f>+M75/K78</f>
        <v>1</v>
      </c>
    </row>
    <row r="76" spans="1:15" ht="13.5" thickBot="1" x14ac:dyDescent="0.25">
      <c r="A76" s="7" t="s">
        <v>42</v>
      </c>
      <c r="B76" s="35" t="s">
        <v>42</v>
      </c>
      <c r="C76" s="22"/>
      <c r="D76" s="22" t="s">
        <v>42</v>
      </c>
      <c r="E76" s="17"/>
      <c r="F76" s="17"/>
      <c r="G76" s="18"/>
      <c r="H76" s="18"/>
      <c r="I76" s="17"/>
      <c r="J76" s="18"/>
      <c r="K76" s="18" t="s">
        <v>42</v>
      </c>
      <c r="L76" s="37"/>
      <c r="M76" s="46" t="s">
        <v>42</v>
      </c>
      <c r="N76" s="46"/>
    </row>
    <row r="77" spans="1:15" x14ac:dyDescent="0.2">
      <c r="A77" s="7"/>
      <c r="M77" s="43" t="s">
        <v>46</v>
      </c>
    </row>
    <row r="78" spans="1:15" x14ac:dyDescent="0.2">
      <c r="A78" s="7" t="s">
        <v>13</v>
      </c>
      <c r="C78" s="12" t="s">
        <v>42</v>
      </c>
      <c r="D78" s="12" t="s">
        <v>42</v>
      </c>
      <c r="G78" s="6">
        <f>SUM(G5:G76)</f>
        <v>-8224.9678959998091</v>
      </c>
      <c r="H78" s="6">
        <f>SUM(H5:H76)</f>
        <v>-8224.9678959998091</v>
      </c>
      <c r="J78" s="6">
        <f>SUM(J5:J76)</f>
        <v>5578883.8264177423</v>
      </c>
      <c r="K78" s="6">
        <f>SUM(K5:K76)</f>
        <v>5578883.8264177423</v>
      </c>
      <c r="M78" s="45">
        <f>SUM(K36:K38)</f>
        <v>812.04369099999997</v>
      </c>
      <c r="N78" s="47">
        <f>M78/K78</f>
        <v>1.4555665904974067E-4</v>
      </c>
    </row>
    <row r="79" spans="1:15" ht="13.5" thickBot="1" x14ac:dyDescent="0.25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">
      <c r="A80" s="7"/>
    </row>
    <row r="81" spans="1:14" x14ac:dyDescent="0.2">
      <c r="A81" s="7" t="s">
        <v>14</v>
      </c>
      <c r="B81" s="2" t="s">
        <v>22</v>
      </c>
      <c r="C81" s="12">
        <v>1228.5820000000001</v>
      </c>
      <c r="D81" s="12" t="s">
        <v>42</v>
      </c>
      <c r="E81" s="1">
        <v>19.739999999999998</v>
      </c>
      <c r="F81" s="1">
        <v>19.739999999999998</v>
      </c>
      <c r="G81" s="6">
        <f>C81*(E81-F81)</f>
        <v>0</v>
      </c>
      <c r="H81" s="6">
        <f>C81*(E81-F81)</f>
        <v>0</v>
      </c>
      <c r="I81" s="1"/>
      <c r="J81" s="6">
        <f>C81*E81</f>
        <v>24252.20868</v>
      </c>
      <c r="K81" s="6">
        <f>J81</f>
        <v>24252.20868</v>
      </c>
      <c r="L81" s="3">
        <v>2</v>
      </c>
    </row>
    <row r="82" spans="1:14" x14ac:dyDescent="0.2">
      <c r="A82" s="7" t="s">
        <v>15</v>
      </c>
      <c r="B82" s="2" t="s">
        <v>49</v>
      </c>
      <c r="C82" s="12">
        <v>387</v>
      </c>
      <c r="D82" s="12" t="s">
        <v>42</v>
      </c>
      <c r="E82" s="1">
        <f>+E57</f>
        <v>40.56</v>
      </c>
      <c r="F82" s="1">
        <f>+F57</f>
        <v>38.299999999999997</v>
      </c>
      <c r="G82" s="6">
        <f>C82*(E82-F82)</f>
        <v>874.62000000000194</v>
      </c>
      <c r="H82" s="6">
        <f>C82*(E82-F82)</f>
        <v>874.62000000000194</v>
      </c>
      <c r="I82" s="1"/>
      <c r="J82" s="6">
        <f>C82*E82</f>
        <v>15696.720000000001</v>
      </c>
      <c r="K82" s="6">
        <f>J82</f>
        <v>15696.720000000001</v>
      </c>
      <c r="L82" s="3">
        <v>2</v>
      </c>
    </row>
    <row r="83" spans="1:14" x14ac:dyDescent="0.2">
      <c r="A83" s="7" t="s">
        <v>42</v>
      </c>
      <c r="B83" s="2" t="s">
        <v>19</v>
      </c>
      <c r="C83" s="12">
        <v>201.83</v>
      </c>
      <c r="D83" s="12" t="s">
        <v>42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">
      <c r="A84" s="7"/>
      <c r="E84" s="3"/>
      <c r="F84" s="3"/>
      <c r="H84" s="6" t="s">
        <v>42</v>
      </c>
      <c r="I84" s="3"/>
    </row>
    <row r="85" spans="1:14" x14ac:dyDescent="0.2">
      <c r="A85" s="7" t="s">
        <v>14</v>
      </c>
      <c r="B85" s="2" t="s">
        <v>23</v>
      </c>
      <c r="C85" s="12">
        <v>2013.38</v>
      </c>
      <c r="D85" s="12" t="s">
        <v>42</v>
      </c>
      <c r="E85" s="1">
        <v>11.09</v>
      </c>
      <c r="F85" s="1">
        <v>11.09</v>
      </c>
      <c r="G85" s="6">
        <f>C85*(E85-F85)</f>
        <v>0</v>
      </c>
      <c r="H85" s="6">
        <f>C85*(E85-F85)</f>
        <v>0</v>
      </c>
      <c r="I85" s="1"/>
      <c r="J85" s="6">
        <f>C85*E85</f>
        <v>22328.3842</v>
      </c>
      <c r="K85" s="6">
        <f>J85</f>
        <v>22328.3842</v>
      </c>
      <c r="L85" s="3">
        <v>2</v>
      </c>
    </row>
    <row r="86" spans="1:14" x14ac:dyDescent="0.2">
      <c r="A86" s="7" t="s">
        <v>16</v>
      </c>
      <c r="B86" s="2" t="s">
        <v>49</v>
      </c>
      <c r="C86" s="12">
        <v>387</v>
      </c>
      <c r="D86" s="12" t="s">
        <v>42</v>
      </c>
      <c r="E86" s="1">
        <f>+E57</f>
        <v>40.56</v>
      </c>
      <c r="F86" s="1">
        <f>+F57</f>
        <v>38.299999999999997</v>
      </c>
      <c r="G86" s="6">
        <f>C86*(E86-F86)</f>
        <v>874.62000000000194</v>
      </c>
      <c r="H86" s="6">
        <f>C86*(E86-F86)</f>
        <v>874.62000000000194</v>
      </c>
      <c r="I86" s="1"/>
      <c r="J86" s="6">
        <f>C86*E86</f>
        <v>15696.720000000001</v>
      </c>
      <c r="K86" s="6">
        <f>J86</f>
        <v>15696.720000000001</v>
      </c>
      <c r="L86" s="3">
        <v>2</v>
      </c>
    </row>
    <row r="87" spans="1:14" x14ac:dyDescent="0.2">
      <c r="A87" s="7" t="s">
        <v>42</v>
      </c>
      <c r="B87" s="2" t="s">
        <v>19</v>
      </c>
      <c r="C87" s="12">
        <v>201.83</v>
      </c>
      <c r="D87" s="12" t="s">
        <v>42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42</v>
      </c>
    </row>
    <row r="88" spans="1:14" x14ac:dyDescent="0.2">
      <c r="A88" s="7"/>
      <c r="E88" s="1"/>
      <c r="F88" s="1"/>
      <c r="H88" s="6" t="s">
        <v>42</v>
      </c>
      <c r="I88" s="1"/>
    </row>
    <row r="89" spans="1:14" x14ac:dyDescent="0.2">
      <c r="A89" s="7" t="s">
        <v>51</v>
      </c>
      <c r="B89" s="2" t="s">
        <v>49</v>
      </c>
      <c r="C89" s="12">
        <v>387</v>
      </c>
      <c r="D89" s="12" t="s">
        <v>42</v>
      </c>
      <c r="E89" s="1">
        <f>+E57</f>
        <v>40.56</v>
      </c>
      <c r="F89" s="1">
        <f>+F57</f>
        <v>38.299999999999997</v>
      </c>
      <c r="G89" s="6">
        <f>C89*(E89-F89)</f>
        <v>874.62000000000194</v>
      </c>
      <c r="H89" s="6">
        <f>C89*(E89-F89)</f>
        <v>874.62000000000194</v>
      </c>
      <c r="I89" s="1"/>
      <c r="J89" s="6">
        <f>C89*E89</f>
        <v>15696.720000000001</v>
      </c>
      <c r="K89" s="6">
        <f>J89</f>
        <v>15696.720000000001</v>
      </c>
      <c r="L89" s="3">
        <v>2</v>
      </c>
    </row>
    <row r="90" spans="1:14" x14ac:dyDescent="0.2">
      <c r="A90" s="7" t="s">
        <v>42</v>
      </c>
      <c r="B90" s="2" t="s">
        <v>19</v>
      </c>
      <c r="C90" s="12">
        <v>201.83</v>
      </c>
      <c r="D90" s="12" t="s">
        <v>42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5" thickBot="1" x14ac:dyDescent="0.25">
      <c r="A91" s="7"/>
      <c r="B91" s="16"/>
      <c r="C91" s="22" t="s">
        <v>42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">
      <c r="A92" s="7"/>
      <c r="C92" s="12" t="s">
        <v>42</v>
      </c>
      <c r="M92" s="43" t="s">
        <v>46</v>
      </c>
    </row>
    <row r="93" spans="1:14" x14ac:dyDescent="0.2">
      <c r="A93" s="7" t="s">
        <v>13</v>
      </c>
      <c r="B93" s="27" t="s">
        <v>42</v>
      </c>
      <c r="C93" s="12" t="s">
        <v>42</v>
      </c>
      <c r="D93" s="12" t="s">
        <v>42</v>
      </c>
      <c r="G93" s="6">
        <f>SUM(G78:G91)</f>
        <v>-5601.107895999804</v>
      </c>
      <c r="H93" s="6">
        <f>SUM(H78:H91)</f>
        <v>-5601.107895999804</v>
      </c>
      <c r="J93" s="6">
        <f>SUM(J78:J91)</f>
        <v>5673160.0692977421</v>
      </c>
      <c r="K93" s="6">
        <f>SUM(K78:K91)</f>
        <v>5673160.0692977421</v>
      </c>
      <c r="M93" s="45">
        <f>M78</f>
        <v>812.04369099999997</v>
      </c>
      <c r="N93" s="47">
        <f>M93/K93</f>
        <v>1.4313780698603127E-4</v>
      </c>
    </row>
    <row r="94" spans="1:14" ht="13.5" thickBot="1" x14ac:dyDescent="0.25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">
      <c r="A95" s="7"/>
    </row>
    <row r="96" spans="1:14" x14ac:dyDescent="0.2">
      <c r="B96" s="41" t="s">
        <v>42</v>
      </c>
      <c r="D96" s="12" t="s">
        <v>42</v>
      </c>
      <c r="E96" s="26" t="s">
        <v>42</v>
      </c>
      <c r="F96" s="26" t="s">
        <v>42</v>
      </c>
      <c r="G96" s="2"/>
      <c r="H96" s="2" t="s">
        <v>42</v>
      </c>
      <c r="I96" s="2"/>
      <c r="K96" s="14"/>
      <c r="L96" s="38"/>
      <c r="M96" s="44"/>
    </row>
    <row r="97" spans="2:13" x14ac:dyDescent="0.2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 t="s">
        <v>42</v>
      </c>
      <c r="L97" s="38"/>
      <c r="M97" s="44"/>
    </row>
    <row r="98" spans="2:13" x14ac:dyDescent="0.2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J98" s="6" t="s">
        <v>42</v>
      </c>
      <c r="K98" s="14"/>
      <c r="L98" s="38"/>
      <c r="M98" s="44"/>
    </row>
    <row r="99" spans="2:13" x14ac:dyDescent="0.2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131</v>
      </c>
      <c r="K99" s="14"/>
      <c r="L99" s="38"/>
      <c r="M99" s="44"/>
    </row>
    <row r="100" spans="2:13" x14ac:dyDescent="0.2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42</v>
      </c>
      <c r="K100" s="14" t="s">
        <v>42</v>
      </c>
      <c r="L100" s="38"/>
      <c r="M100" s="44"/>
    </row>
    <row r="101" spans="2:13" x14ac:dyDescent="0.2">
      <c r="B101" s="41" t="s">
        <v>42</v>
      </c>
      <c r="C101" s="12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/>
      <c r="L101" s="38"/>
      <c r="M101" s="44"/>
    </row>
    <row r="102" spans="2:13" x14ac:dyDescent="0.2">
      <c r="B102" s="41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K102" s="14"/>
      <c r="L102" s="38"/>
      <c r="M102" s="44"/>
    </row>
    <row r="103" spans="2:13" x14ac:dyDescent="0.2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">
      <c r="D110" s="12" t="s">
        <v>42</v>
      </c>
      <c r="E110" s="26" t="s">
        <v>42</v>
      </c>
      <c r="F110" s="26" t="s">
        <v>42</v>
      </c>
      <c r="G110" s="2"/>
      <c r="H110" s="2"/>
      <c r="I110" s="2"/>
      <c r="K110" s="14"/>
      <c r="L110" s="38"/>
      <c r="M110" s="44"/>
    </row>
    <row r="111" spans="2:13" x14ac:dyDescent="0.2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 t="s">
        <v>42</v>
      </c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C127" s="12" t="s">
        <v>42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B133" s="2" t="s">
        <v>42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K169" s="14"/>
      <c r="L169" s="38"/>
      <c r="M169" s="44"/>
    </row>
    <row r="170" spans="5:13" x14ac:dyDescent="0.2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">
      <c r="B6" s="9" t="s">
        <v>42</v>
      </c>
      <c r="C6" s="8" t="s">
        <v>42</v>
      </c>
    </row>
    <row r="7" spans="1:15" x14ac:dyDescent="0.2">
      <c r="B7" s="9" t="s">
        <v>42</v>
      </c>
      <c r="C7" s="8" t="s">
        <v>42</v>
      </c>
    </row>
    <row r="8" spans="1:15" s="2" customFormat="1" x14ac:dyDescent="0.2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">
      <c r="B32" s="9" t="s">
        <v>42</v>
      </c>
      <c r="C32" s="8" t="s">
        <v>42</v>
      </c>
    </row>
    <row r="33" spans="1:16" s="2" customFormat="1" x14ac:dyDescent="0.2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42</v>
      </c>
      <c r="C53" s="8" t="s">
        <v>42</v>
      </c>
    </row>
    <row r="54" spans="1:15" s="50" customFormat="1" x14ac:dyDescent="0.2">
      <c r="A54" s="48" t="s">
        <v>125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42</v>
      </c>
      <c r="C56" s="8" t="s">
        <v>42</v>
      </c>
    </row>
    <row r="57" spans="1:15" x14ac:dyDescent="0.2">
      <c r="B57" s="9" t="s">
        <v>42</v>
      </c>
      <c r="C57" s="8" t="s">
        <v>42</v>
      </c>
    </row>
    <row r="58" spans="1:15" x14ac:dyDescent="0.2">
      <c r="B58" s="9" t="s">
        <v>42</v>
      </c>
      <c r="C58" s="8" t="s">
        <v>42</v>
      </c>
    </row>
    <row r="59" spans="1:15" x14ac:dyDescent="0.2">
      <c r="B59" s="9" t="s">
        <v>42</v>
      </c>
      <c r="C59" s="8" t="s">
        <v>42</v>
      </c>
    </row>
    <row r="60" spans="1:15" x14ac:dyDescent="0.2">
      <c r="B60" s="9" t="s">
        <v>42</v>
      </c>
      <c r="C60" s="8" t="s">
        <v>42</v>
      </c>
    </row>
    <row r="61" spans="1:15" x14ac:dyDescent="0.2">
      <c r="B61" s="9" t="s">
        <v>42</v>
      </c>
      <c r="C61" s="8" t="s">
        <v>42</v>
      </c>
    </row>
    <row r="62" spans="1:15" x14ac:dyDescent="0.2">
      <c r="B62" s="9" t="s">
        <v>42</v>
      </c>
      <c r="C62" s="8" t="s">
        <v>42</v>
      </c>
    </row>
    <row r="63" spans="1:15" x14ac:dyDescent="0.2">
      <c r="B63" s="9" t="s">
        <v>42</v>
      </c>
      <c r="C63" s="8" t="s">
        <v>42</v>
      </c>
    </row>
    <row r="64" spans="1:15" x14ac:dyDescent="0.2">
      <c r="B64" s="9" t="s">
        <v>42</v>
      </c>
      <c r="C64" s="8" t="s">
        <v>42</v>
      </c>
    </row>
    <row r="65" spans="2:3" x14ac:dyDescent="0.2">
      <c r="B65" s="9" t="s">
        <v>42</v>
      </c>
      <c r="C65" s="8" t="s">
        <v>42</v>
      </c>
    </row>
    <row r="66" spans="2:3" x14ac:dyDescent="0.2">
      <c r="B66" s="9" t="s">
        <v>42</v>
      </c>
      <c r="C66" s="8" t="s">
        <v>42</v>
      </c>
    </row>
    <row r="67" spans="2:3" x14ac:dyDescent="0.2">
      <c r="B67" s="9" t="s">
        <v>42</v>
      </c>
      <c r="C67" s="8" t="s">
        <v>42</v>
      </c>
    </row>
    <row r="68" spans="2:3" x14ac:dyDescent="0.2">
      <c r="B68" s="9" t="s">
        <v>42</v>
      </c>
      <c r="C68" s="8" t="s">
        <v>42</v>
      </c>
    </row>
    <row r="69" spans="2:3" x14ac:dyDescent="0.2">
      <c r="B69" s="9" t="s">
        <v>42</v>
      </c>
      <c r="C69" s="8" t="s">
        <v>42</v>
      </c>
    </row>
    <row r="70" spans="2:3" x14ac:dyDescent="0.2">
      <c r="B70" s="9" t="s">
        <v>42</v>
      </c>
      <c r="C70" s="8" t="s">
        <v>42</v>
      </c>
    </row>
    <row r="71" spans="2:3" x14ac:dyDescent="0.2">
      <c r="B71" s="9" t="s">
        <v>42</v>
      </c>
      <c r="C71" s="8" t="s">
        <v>42</v>
      </c>
    </row>
    <row r="72" spans="2:3" x14ac:dyDescent="0.2">
      <c r="B72" s="9" t="s">
        <v>42</v>
      </c>
      <c r="C72" s="8" t="s">
        <v>42</v>
      </c>
    </row>
    <row r="73" spans="2:3" x14ac:dyDescent="0.2">
      <c r="B73" s="9" t="s">
        <v>42</v>
      </c>
      <c r="C73" s="8" t="s">
        <v>42</v>
      </c>
    </row>
    <row r="74" spans="2:3" x14ac:dyDescent="0.2">
      <c r="B74" s="9" t="s">
        <v>42</v>
      </c>
      <c r="C74" s="8" t="s">
        <v>42</v>
      </c>
    </row>
    <row r="75" spans="2:3" x14ac:dyDescent="0.2">
      <c r="B75" s="9" t="s">
        <v>42</v>
      </c>
      <c r="C75" s="8" t="s">
        <v>42</v>
      </c>
    </row>
    <row r="76" spans="2:3" x14ac:dyDescent="0.2">
      <c r="B76" s="9" t="s">
        <v>42</v>
      </c>
      <c r="C76" s="8" t="s">
        <v>42</v>
      </c>
    </row>
    <row r="77" spans="2:3" x14ac:dyDescent="0.2">
      <c r="B77" s="9" t="s">
        <v>42</v>
      </c>
      <c r="C77" s="8" t="s">
        <v>42</v>
      </c>
    </row>
    <row r="78" spans="2:3" x14ac:dyDescent="0.2">
      <c r="B78" s="9" t="s">
        <v>42</v>
      </c>
      <c r="C78" s="8" t="s">
        <v>42</v>
      </c>
    </row>
    <row r="79" spans="2:3" x14ac:dyDescent="0.2">
      <c r="B79" s="9" t="s">
        <v>42</v>
      </c>
      <c r="C79" s="8" t="s">
        <v>42</v>
      </c>
    </row>
    <row r="80" spans="2:3" x14ac:dyDescent="0.2">
      <c r="B80" s="9" t="s">
        <v>42</v>
      </c>
      <c r="C80" s="8" t="s">
        <v>42</v>
      </c>
    </row>
    <row r="81" spans="2:3" x14ac:dyDescent="0.2">
      <c r="B81" s="9" t="s">
        <v>42</v>
      </c>
      <c r="C81" s="8" t="s">
        <v>42</v>
      </c>
    </row>
    <row r="82" spans="2:3" x14ac:dyDescent="0.2">
      <c r="B82" s="9" t="s">
        <v>42</v>
      </c>
      <c r="C82" s="8" t="s">
        <v>42</v>
      </c>
    </row>
    <row r="83" spans="2:3" x14ac:dyDescent="0.2">
      <c r="B83" s="9" t="s">
        <v>42</v>
      </c>
      <c r="C83" s="8" t="s">
        <v>42</v>
      </c>
    </row>
    <row r="84" spans="2:3" x14ac:dyDescent="0.2">
      <c r="B84" s="9" t="s">
        <v>42</v>
      </c>
      <c r="C84" s="8" t="s">
        <v>42</v>
      </c>
    </row>
    <row r="85" spans="2:3" x14ac:dyDescent="0.2">
      <c r="B85" s="9" t="s">
        <v>42</v>
      </c>
      <c r="C85" s="8" t="s">
        <v>42</v>
      </c>
    </row>
    <row r="86" spans="2:3" x14ac:dyDescent="0.2">
      <c r="B86" s="9" t="s">
        <v>42</v>
      </c>
      <c r="C86" s="8" t="s">
        <v>42</v>
      </c>
    </row>
    <row r="87" spans="2:3" x14ac:dyDescent="0.2">
      <c r="B87" s="9" t="s">
        <v>42</v>
      </c>
      <c r="C87" s="8" t="s">
        <v>42</v>
      </c>
    </row>
    <row r="88" spans="2:3" x14ac:dyDescent="0.2">
      <c r="B88" s="9" t="s">
        <v>42</v>
      </c>
      <c r="C88" s="8" t="s">
        <v>42</v>
      </c>
    </row>
    <row r="89" spans="2:3" x14ac:dyDescent="0.2">
      <c r="B89" s="9" t="s">
        <v>42</v>
      </c>
      <c r="C89" s="8" t="s">
        <v>42</v>
      </c>
    </row>
    <row r="90" spans="2:3" x14ac:dyDescent="0.2">
      <c r="B90" s="9" t="s">
        <v>42</v>
      </c>
      <c r="C90" s="8" t="s">
        <v>42</v>
      </c>
    </row>
    <row r="91" spans="2:3" x14ac:dyDescent="0.2">
      <c r="B91" s="9" t="s">
        <v>42</v>
      </c>
      <c r="C91" s="8" t="s">
        <v>42</v>
      </c>
    </row>
    <row r="92" spans="2:3" x14ac:dyDescent="0.2">
      <c r="B92" s="9" t="s">
        <v>42</v>
      </c>
      <c r="C92" s="8" t="s">
        <v>42</v>
      </c>
    </row>
    <row r="93" spans="2:3" x14ac:dyDescent="0.2">
      <c r="B93" s="9" t="s">
        <v>42</v>
      </c>
      <c r="C93" s="8" t="s">
        <v>42</v>
      </c>
    </row>
    <row r="94" spans="2:3" x14ac:dyDescent="0.2">
      <c r="B94" s="9" t="s">
        <v>42</v>
      </c>
      <c r="C94" s="8" t="s">
        <v>42</v>
      </c>
    </row>
    <row r="95" spans="2:3" x14ac:dyDescent="0.2">
      <c r="B95" s="9" t="s">
        <v>42</v>
      </c>
      <c r="C95" s="8" t="s">
        <v>42</v>
      </c>
    </row>
    <row r="96" spans="2:3" x14ac:dyDescent="0.2">
      <c r="B96" s="9" t="s">
        <v>42</v>
      </c>
      <c r="C96" s="8" t="s">
        <v>42</v>
      </c>
    </row>
    <row r="97" spans="2:3" x14ac:dyDescent="0.2">
      <c r="B97" s="9" t="s">
        <v>42</v>
      </c>
      <c r="C97" s="8" t="s">
        <v>42</v>
      </c>
    </row>
    <row r="98" spans="2:3" x14ac:dyDescent="0.2">
      <c r="B98" s="9" t="s">
        <v>42</v>
      </c>
      <c r="C98" s="8" t="s">
        <v>42</v>
      </c>
    </row>
    <row r="99" spans="2:3" x14ac:dyDescent="0.2">
      <c r="B99" s="9" t="s">
        <v>42</v>
      </c>
      <c r="C99" s="8" t="s">
        <v>42</v>
      </c>
    </row>
    <row r="100" spans="2:3" x14ac:dyDescent="0.2">
      <c r="B100" s="9" t="s">
        <v>42</v>
      </c>
      <c r="C100" s="8" t="s">
        <v>42</v>
      </c>
    </row>
    <row r="101" spans="2:3" x14ac:dyDescent="0.2">
      <c r="B101" s="9" t="s">
        <v>42</v>
      </c>
      <c r="C101" s="8" t="s">
        <v>42</v>
      </c>
    </row>
    <row r="102" spans="2:3" x14ac:dyDescent="0.2">
      <c r="B102" s="9" t="s">
        <v>42</v>
      </c>
      <c r="C102" s="8" t="s">
        <v>42</v>
      </c>
    </row>
    <row r="103" spans="2:3" x14ac:dyDescent="0.2">
      <c r="B103" s="9" t="s">
        <v>42</v>
      </c>
      <c r="C103" s="8" t="s">
        <v>42</v>
      </c>
    </row>
    <row r="104" spans="2:3" x14ac:dyDescent="0.2">
      <c r="B104" s="9" t="s">
        <v>42</v>
      </c>
      <c r="C104" s="8" t="s">
        <v>42</v>
      </c>
    </row>
    <row r="105" spans="2:3" x14ac:dyDescent="0.2">
      <c r="B105" s="9" t="s">
        <v>42</v>
      </c>
      <c r="C105" s="8" t="s">
        <v>42</v>
      </c>
    </row>
    <row r="106" spans="2:3" x14ac:dyDescent="0.2">
      <c r="B106" s="9" t="s">
        <v>42</v>
      </c>
      <c r="C106" s="8" t="s">
        <v>42</v>
      </c>
    </row>
    <row r="107" spans="2:3" x14ac:dyDescent="0.2">
      <c r="B107" s="9" t="s">
        <v>42</v>
      </c>
      <c r="C107" s="8" t="s">
        <v>42</v>
      </c>
    </row>
    <row r="108" spans="2:3" x14ac:dyDescent="0.2">
      <c r="B108" s="9" t="s">
        <v>42</v>
      </c>
      <c r="C108" s="8" t="s">
        <v>42</v>
      </c>
    </row>
    <row r="109" spans="2:3" x14ac:dyDescent="0.2">
      <c r="B109" s="9" t="s">
        <v>42</v>
      </c>
      <c r="C109" s="8" t="s">
        <v>42</v>
      </c>
    </row>
    <row r="110" spans="2:3" x14ac:dyDescent="0.2">
      <c r="B110" s="9" t="s">
        <v>42</v>
      </c>
      <c r="C110" s="8" t="s">
        <v>42</v>
      </c>
    </row>
    <row r="111" spans="2:3" x14ac:dyDescent="0.2">
      <c r="B111" s="9" t="s">
        <v>42</v>
      </c>
      <c r="C111" s="8" t="s">
        <v>42</v>
      </c>
    </row>
    <row r="112" spans="2:3" x14ac:dyDescent="0.2">
      <c r="B112" s="9" t="s">
        <v>42</v>
      </c>
      <c r="C112" s="8" t="s">
        <v>42</v>
      </c>
    </row>
    <row r="113" spans="2:9" x14ac:dyDescent="0.2">
      <c r="B113" s="9" t="s">
        <v>42</v>
      </c>
      <c r="C113" s="8" t="s">
        <v>42</v>
      </c>
    </row>
    <row r="114" spans="2:9" x14ac:dyDescent="0.2">
      <c r="B114" s="9" t="s">
        <v>42</v>
      </c>
      <c r="C114" s="8" t="s">
        <v>42</v>
      </c>
    </row>
    <row r="115" spans="2:9" x14ac:dyDescent="0.2">
      <c r="B115" s="9" t="s">
        <v>42</v>
      </c>
      <c r="C115" s="8" t="s">
        <v>42</v>
      </c>
    </row>
    <row r="116" spans="2:9" x14ac:dyDescent="0.2">
      <c r="B116" s="9" t="s">
        <v>42</v>
      </c>
      <c r="C116" s="8" t="s">
        <v>42</v>
      </c>
    </row>
    <row r="117" spans="2:9" x14ac:dyDescent="0.2">
      <c r="B117" s="9" t="s">
        <v>42</v>
      </c>
      <c r="C117" s="8" t="s">
        <v>42</v>
      </c>
    </row>
    <row r="118" spans="2:9" x14ac:dyDescent="0.2">
      <c r="B118" s="9" t="s">
        <v>42</v>
      </c>
      <c r="C118" s="8" t="s">
        <v>42</v>
      </c>
    </row>
    <row r="119" spans="2:9" x14ac:dyDescent="0.2">
      <c r="B119" s="9" t="s">
        <v>42</v>
      </c>
      <c r="C119" s="8" t="s">
        <v>42</v>
      </c>
    </row>
    <row r="123" spans="2:9" x14ac:dyDescent="0.2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2023-09-20T00:43:40Z</dcterms:modified>
</cp:coreProperties>
</file>