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Git\YuhanTeamProject\"/>
    </mc:Choice>
  </mc:AlternateContent>
  <xr:revisionPtr revIDLastSave="0" documentId="13_ncr:1_{25F07D19-0136-46D5-85CA-44C881ABCBCA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6" i="1" s="1"/>
  <c r="L7" i="1" s="1"/>
  <c r="L8" i="1" s="1"/>
  <c r="L9" i="1" s="1"/>
  <c r="L10" i="1" s="1"/>
  <c r="I3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H51" i="1" s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L11" i="1" l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I44" i="1"/>
  <c r="I41" i="1"/>
  <c r="I16" i="1"/>
  <c r="I8" i="1"/>
  <c r="I7" i="1"/>
  <c r="I37" i="1"/>
  <c r="I13" i="1"/>
  <c r="I9" i="1"/>
  <c r="I6" i="1"/>
  <c r="I46" i="1"/>
  <c r="I40" i="1"/>
  <c r="I14" i="1"/>
  <c r="I10" i="1"/>
  <c r="I5" i="1"/>
  <c r="I47" i="1"/>
  <c r="I43" i="1"/>
  <c r="I38" i="1"/>
  <c r="I15" i="1"/>
  <c r="I12" i="1"/>
  <c r="I4" i="1"/>
  <c r="I22" i="1"/>
  <c r="I26" i="1"/>
  <c r="I20" i="1"/>
  <c r="I35" i="1"/>
  <c r="I28" i="1"/>
  <c r="I27" i="1"/>
  <c r="I25" i="1"/>
  <c r="I23" i="1"/>
  <c r="I51" i="1"/>
  <c r="J51" i="1" s="1"/>
  <c r="I19" i="1"/>
  <c r="K52" i="1"/>
  <c r="I34" i="1"/>
  <c r="I32" i="1"/>
  <c r="I31" i="1"/>
  <c r="I29" i="1"/>
  <c r="I18" i="1"/>
  <c r="G52" i="1"/>
  <c r="H49" i="1"/>
  <c r="H17" i="1"/>
  <c r="I17" i="1" s="1"/>
  <c r="H24" i="1"/>
  <c r="H30" i="1"/>
  <c r="H36" i="1"/>
  <c r="H42" i="1"/>
  <c r="H48" i="1"/>
  <c r="H50" i="1"/>
  <c r="I50" i="1" s="1"/>
  <c r="H11" i="1"/>
  <c r="H21" i="1"/>
  <c r="H27" i="1"/>
  <c r="H33" i="1"/>
  <c r="I33" i="1" s="1"/>
  <c r="H39" i="1"/>
  <c r="H45" i="1"/>
  <c r="L24" i="1" l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22" i="1"/>
  <c r="L23" i="1" s="1"/>
  <c r="I48" i="1"/>
  <c r="J48" i="1" s="1"/>
  <c r="I36" i="1"/>
  <c r="J36" i="1"/>
  <c r="J33" i="1"/>
  <c r="J50" i="1"/>
  <c r="I45" i="1"/>
  <c r="J45" i="1"/>
  <c r="I39" i="1"/>
  <c r="J39" i="1"/>
  <c r="I42" i="1"/>
  <c r="J42" i="1" s="1"/>
  <c r="I49" i="1"/>
  <c r="J49" i="1" s="1"/>
  <c r="I24" i="1"/>
  <c r="J24" i="1" s="1"/>
  <c r="I30" i="1"/>
  <c r="J30" i="1" s="1"/>
  <c r="I21" i="1"/>
  <c r="J21" i="1" s="1"/>
  <c r="J52" i="1" s="1"/>
  <c r="J27" i="1"/>
  <c r="H52" i="1"/>
  <c r="I11" i="1"/>
  <c r="I52" i="1" s="1"/>
</calcChain>
</file>

<file path=xl/sharedStrings.xml><?xml version="1.0" encoding="utf-8"?>
<sst xmlns="http://schemas.openxmlformats.org/spreadsheetml/2006/main" count="72" uniqueCount="35">
  <si>
    <t>계급</t>
    <phoneticPr fontId="1" type="noConversion"/>
  </si>
  <si>
    <t>월급</t>
    <phoneticPr fontId="1" type="noConversion"/>
  </si>
  <si>
    <t>계급 호봉</t>
    <phoneticPr fontId="1" type="noConversion"/>
  </si>
  <si>
    <t>진급비</t>
    <phoneticPr fontId="1" type="noConversion"/>
  </si>
  <si>
    <t>전역비</t>
    <phoneticPr fontId="1" type="noConversion"/>
  </si>
  <si>
    <t>적용 확률</t>
    <phoneticPr fontId="1" type="noConversion"/>
  </si>
  <si>
    <t>일병</t>
    <phoneticPr fontId="1" type="noConversion"/>
  </si>
  <si>
    <t>이병</t>
    <phoneticPr fontId="1" type="noConversion"/>
  </si>
  <si>
    <t>상병</t>
    <phoneticPr fontId="1" type="noConversion"/>
  </si>
  <si>
    <t>병장</t>
    <phoneticPr fontId="1" type="noConversion"/>
  </si>
  <si>
    <t>하사</t>
    <phoneticPr fontId="1" type="noConversion"/>
  </si>
  <si>
    <t>중사</t>
    <phoneticPr fontId="1" type="noConversion"/>
  </si>
  <si>
    <t>상사</t>
    <phoneticPr fontId="1" type="noConversion"/>
  </si>
  <si>
    <t>소위</t>
    <phoneticPr fontId="1" type="noConversion"/>
  </si>
  <si>
    <t>중위</t>
    <phoneticPr fontId="1" type="noConversion"/>
  </si>
  <si>
    <t>대위</t>
    <phoneticPr fontId="1" type="noConversion"/>
  </si>
  <si>
    <t>소령</t>
    <phoneticPr fontId="1" type="noConversion"/>
  </si>
  <si>
    <t>중령</t>
    <phoneticPr fontId="1" type="noConversion"/>
  </si>
  <si>
    <t>대령</t>
    <phoneticPr fontId="1" type="noConversion"/>
  </si>
  <si>
    <t>준장</t>
    <phoneticPr fontId="1" type="noConversion"/>
  </si>
  <si>
    <t>소장</t>
    <phoneticPr fontId="1" type="noConversion"/>
  </si>
  <si>
    <t>중장</t>
    <phoneticPr fontId="1" type="noConversion"/>
  </si>
  <si>
    <t>대장</t>
    <phoneticPr fontId="1" type="noConversion"/>
  </si>
  <si>
    <t>강화 비용</t>
    <phoneticPr fontId="1" type="noConversion"/>
  </si>
  <si>
    <t>100G</t>
    <phoneticPr fontId="1" type="noConversion"/>
  </si>
  <si>
    <t>기본금</t>
    <phoneticPr fontId="1" type="noConversion"/>
  </si>
  <si>
    <t>병사 강화비용</t>
    <phoneticPr fontId="1" type="noConversion"/>
  </si>
  <si>
    <t>간부 강화 비용</t>
    <phoneticPr fontId="1" type="noConversion"/>
  </si>
  <si>
    <t>병사 진급 비용</t>
    <phoneticPr fontId="1" type="noConversion"/>
  </si>
  <si>
    <t>간부 진급 비용</t>
    <phoneticPr fontId="1" type="noConversion"/>
  </si>
  <si>
    <t>진급 + 월급</t>
    <phoneticPr fontId="1" type="noConversion"/>
  </si>
  <si>
    <t>총 금액</t>
    <phoneticPr fontId="1" type="noConversion"/>
  </si>
  <si>
    <t>고정</t>
    <phoneticPr fontId="1" type="noConversion"/>
  </si>
  <si>
    <t>간부 진급 차감</t>
    <phoneticPr fontId="1" type="noConversion"/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</si>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</sst>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1" formatCode="#,##0_);[Red]\(#,##0\)"/>
    <numFmt numFmtId="182" formatCode="#,##0_ "/>
    <numFmt numFmtId="184" formatCode="0.0%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9" fontId="0" fillId="0" borderId="1" xfId="0" applyNumberFormat="1" applyBorder="1"/>
    <xf numFmtId="181" fontId="0" fillId="2" borderId="2" xfId="0" applyNumberFormat="1" applyFill="1" applyBorder="1"/>
    <xf numFmtId="181" fontId="0" fillId="2" borderId="3" xfId="0" applyNumberFormat="1" applyFill="1" applyBorder="1"/>
    <xf numFmtId="181" fontId="0" fillId="3" borderId="3" xfId="0" applyNumberFormat="1" applyFill="1" applyBorder="1"/>
    <xf numFmtId="181" fontId="0" fillId="4" borderId="3" xfId="0" applyNumberFormat="1" applyFill="1" applyBorder="1"/>
    <xf numFmtId="181" fontId="0" fillId="5" borderId="3" xfId="0" applyNumberFormat="1" applyFill="1" applyBorder="1"/>
    <xf numFmtId="181" fontId="0" fillId="6" borderId="3" xfId="0" applyNumberFormat="1" applyFill="1" applyBorder="1"/>
    <xf numFmtId="181" fontId="0" fillId="7" borderId="3" xfId="0" applyNumberFormat="1" applyFill="1" applyBorder="1"/>
    <xf numFmtId="181" fontId="0" fillId="8" borderId="3" xfId="0" applyNumberFormat="1" applyFill="1" applyBorder="1"/>
    <xf numFmtId="181" fontId="0" fillId="9" borderId="3" xfId="0" applyNumberFormat="1" applyFill="1" applyBorder="1"/>
    <xf numFmtId="181" fontId="0" fillId="10" borderId="3" xfId="0" applyNumberFormat="1" applyFill="1" applyBorder="1"/>
    <xf numFmtId="181" fontId="0" fillId="11" borderId="3" xfId="0" applyNumberFormat="1" applyFill="1" applyBorder="1"/>
    <xf numFmtId="181" fontId="0" fillId="12" borderId="3" xfId="0" applyNumberFormat="1" applyFill="1" applyBorder="1"/>
    <xf numFmtId="181" fontId="0" fillId="13" borderId="3" xfId="0" applyNumberFormat="1" applyFill="1" applyBorder="1"/>
    <xf numFmtId="181" fontId="0" fillId="14" borderId="3" xfId="0" applyNumberFormat="1" applyFill="1" applyBorder="1"/>
    <xf numFmtId="181" fontId="0" fillId="15" borderId="3" xfId="0" applyNumberFormat="1" applyFill="1" applyBorder="1"/>
    <xf numFmtId="181" fontId="0" fillId="15" borderId="4" xfId="0" applyNumberFormat="1" applyFill="1" applyBorder="1"/>
    <xf numFmtId="182" fontId="0" fillId="2" borderId="2" xfId="0" applyNumberFormat="1" applyFill="1" applyBorder="1"/>
    <xf numFmtId="182" fontId="0" fillId="2" borderId="3" xfId="0" applyNumberFormat="1" applyFill="1" applyBorder="1"/>
    <xf numFmtId="182" fontId="0" fillId="3" borderId="3" xfId="0" applyNumberFormat="1" applyFill="1" applyBorder="1"/>
    <xf numFmtId="182" fontId="0" fillId="4" borderId="3" xfId="0" applyNumberFormat="1" applyFill="1" applyBorder="1"/>
    <xf numFmtId="182" fontId="0" fillId="5" borderId="3" xfId="0" applyNumberFormat="1" applyFill="1" applyBorder="1"/>
    <xf numFmtId="182" fontId="0" fillId="6" borderId="3" xfId="0" applyNumberFormat="1" applyFill="1" applyBorder="1"/>
    <xf numFmtId="182" fontId="0" fillId="7" borderId="3" xfId="0" applyNumberFormat="1" applyFill="1" applyBorder="1"/>
    <xf numFmtId="182" fontId="0" fillId="8" borderId="3" xfId="0" applyNumberFormat="1" applyFill="1" applyBorder="1"/>
    <xf numFmtId="182" fontId="0" fillId="9" borderId="3" xfId="0" applyNumberFormat="1" applyFill="1" applyBorder="1"/>
    <xf numFmtId="182" fontId="0" fillId="10" borderId="3" xfId="0" applyNumberFormat="1" applyFill="1" applyBorder="1"/>
    <xf numFmtId="182" fontId="0" fillId="11" borderId="3" xfId="0" applyNumberFormat="1" applyFill="1" applyBorder="1"/>
    <xf numFmtId="182" fontId="0" fillId="12" borderId="3" xfId="0" applyNumberFormat="1" applyFill="1" applyBorder="1"/>
    <xf numFmtId="182" fontId="0" fillId="13" borderId="3" xfId="0" applyNumberFormat="1" applyFill="1" applyBorder="1"/>
    <xf numFmtId="182" fontId="0" fillId="14" borderId="3" xfId="0" applyNumberFormat="1" applyFill="1" applyBorder="1"/>
    <xf numFmtId="182" fontId="0" fillId="15" borderId="3" xfId="0" applyNumberFormat="1" applyFill="1" applyBorder="1"/>
    <xf numFmtId="182" fontId="0" fillId="15" borderId="4" xfId="0" applyNumberFormat="1" applyFill="1" applyBorder="1"/>
    <xf numFmtId="182" fontId="0" fillId="0" borderId="1" xfId="0" applyNumberFormat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182" fontId="0" fillId="0" borderId="0" xfId="0" applyNumberFormat="1"/>
    <xf numFmtId="9" fontId="0" fillId="2" borderId="2" xfId="0" applyNumberFormat="1" applyFill="1" applyBorder="1" applyAlignment="1">
      <alignment horizontal="right"/>
    </xf>
    <xf numFmtId="184" fontId="0" fillId="0" borderId="1" xfId="0" applyNumberFormat="1" applyBorder="1"/>
    <xf numFmtId="184" fontId="0" fillId="2" borderId="3" xfId="0" applyNumberFormat="1" applyFill="1" applyBorder="1"/>
    <xf numFmtId="184" fontId="0" fillId="3" borderId="3" xfId="0" applyNumberFormat="1" applyFill="1" applyBorder="1"/>
    <xf numFmtId="184" fontId="0" fillId="4" borderId="3" xfId="0" applyNumberFormat="1" applyFill="1" applyBorder="1"/>
    <xf numFmtId="184" fontId="0" fillId="5" borderId="3" xfId="0" applyNumberFormat="1" applyFill="1" applyBorder="1"/>
    <xf numFmtId="184" fontId="0" fillId="6" borderId="3" xfId="0" applyNumberFormat="1" applyFill="1" applyBorder="1"/>
    <xf numFmtId="184" fontId="0" fillId="7" borderId="3" xfId="0" applyNumberFormat="1" applyFill="1" applyBorder="1"/>
    <xf numFmtId="184" fontId="0" fillId="8" borderId="3" xfId="0" applyNumberFormat="1" applyFill="1" applyBorder="1"/>
    <xf numFmtId="184" fontId="0" fillId="9" borderId="3" xfId="0" applyNumberFormat="1" applyFill="1" applyBorder="1"/>
    <xf numFmtId="184" fontId="0" fillId="10" borderId="3" xfId="0" applyNumberFormat="1" applyFill="1" applyBorder="1"/>
    <xf numFmtId="184" fontId="0" fillId="11" borderId="3" xfId="0" applyNumberFormat="1" applyFill="1" applyBorder="1"/>
    <xf numFmtId="184" fontId="0" fillId="12" borderId="3" xfId="0" applyNumberFormat="1" applyFill="1" applyBorder="1"/>
    <xf numFmtId="184" fontId="0" fillId="13" borderId="3" xfId="0" applyNumberFormat="1" applyFill="1" applyBorder="1"/>
    <xf numFmtId="184" fontId="0" fillId="14" borderId="3" xfId="0" applyNumberFormat="1" applyFill="1" applyBorder="1"/>
    <xf numFmtId="184" fontId="0" fillId="15" borderId="3" xfId="0" applyNumberFormat="1" applyFill="1" applyBorder="1"/>
    <xf numFmtId="184" fontId="0" fillId="15" borderId="4" xfId="0" applyNumberFormat="1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altLang="en-US"/>
              <a:t>계급 별 강화</a:t>
            </a:r>
            <a:r>
              <a:rPr lang="ko-KR" altLang="en-US" baseline="0"/>
              <a:t> 비용 증가량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Sheet1!$E$3:$E$51</c:f>
              <c:strCache>
                <c:ptCount val="49"/>
                <c:pt idx="0">
                  <c:v>이병</c:v>
                </c:pt>
                <c:pt idx="1">
                  <c:v>이병</c:v>
                </c:pt>
                <c:pt idx="2">
                  <c:v>일병</c:v>
                </c:pt>
                <c:pt idx="3">
                  <c:v>일병</c:v>
                </c:pt>
                <c:pt idx="4">
                  <c:v>일병</c:v>
                </c:pt>
                <c:pt idx="5">
                  <c:v>일병</c:v>
                </c:pt>
                <c:pt idx="6">
                  <c:v>일병</c:v>
                </c:pt>
                <c:pt idx="7">
                  <c:v>일병</c:v>
                </c:pt>
                <c:pt idx="8">
                  <c:v>상병</c:v>
                </c:pt>
                <c:pt idx="9">
                  <c:v>상병</c:v>
                </c:pt>
                <c:pt idx="10">
                  <c:v>상병</c:v>
                </c:pt>
                <c:pt idx="11">
                  <c:v>상병</c:v>
                </c:pt>
                <c:pt idx="12">
                  <c:v>상병</c:v>
                </c:pt>
                <c:pt idx="13">
                  <c:v>상병</c:v>
                </c:pt>
                <c:pt idx="14">
                  <c:v>병장</c:v>
                </c:pt>
                <c:pt idx="15">
                  <c:v>병장</c:v>
                </c:pt>
                <c:pt idx="16">
                  <c:v>병장</c:v>
                </c:pt>
                <c:pt idx="17">
                  <c:v>병장</c:v>
                </c:pt>
                <c:pt idx="18">
                  <c:v>하사</c:v>
                </c:pt>
                <c:pt idx="19">
                  <c:v>하사</c:v>
                </c:pt>
                <c:pt idx="20">
                  <c:v>하사</c:v>
                </c:pt>
                <c:pt idx="21">
                  <c:v>중사</c:v>
                </c:pt>
                <c:pt idx="22">
                  <c:v>중사</c:v>
                </c:pt>
                <c:pt idx="23">
                  <c:v>중사</c:v>
                </c:pt>
                <c:pt idx="24">
                  <c:v>상사</c:v>
                </c:pt>
                <c:pt idx="25">
                  <c:v>상사</c:v>
                </c:pt>
                <c:pt idx="26">
                  <c:v>상사</c:v>
                </c:pt>
                <c:pt idx="27">
                  <c:v>소위</c:v>
                </c:pt>
                <c:pt idx="28">
                  <c:v>소위</c:v>
                </c:pt>
                <c:pt idx="29">
                  <c:v>소위</c:v>
                </c:pt>
                <c:pt idx="30">
                  <c:v>중위</c:v>
                </c:pt>
                <c:pt idx="31">
                  <c:v>중위</c:v>
                </c:pt>
                <c:pt idx="32">
                  <c:v>중위</c:v>
                </c:pt>
                <c:pt idx="33">
                  <c:v>대위</c:v>
                </c:pt>
                <c:pt idx="34">
                  <c:v>대위</c:v>
                </c:pt>
                <c:pt idx="35">
                  <c:v>대위</c:v>
                </c:pt>
                <c:pt idx="36">
                  <c:v>소령</c:v>
                </c:pt>
                <c:pt idx="37">
                  <c:v>소령</c:v>
                </c:pt>
                <c:pt idx="38">
                  <c:v>소령</c:v>
                </c:pt>
                <c:pt idx="39">
                  <c:v>중령</c:v>
                </c:pt>
                <c:pt idx="40">
                  <c:v>중령</c:v>
                </c:pt>
                <c:pt idx="41">
                  <c:v>중령</c:v>
                </c:pt>
                <c:pt idx="42">
                  <c:v>대령</c:v>
                </c:pt>
                <c:pt idx="43">
                  <c:v>대령</c:v>
                </c:pt>
                <c:pt idx="44">
                  <c:v>대령</c:v>
                </c:pt>
                <c:pt idx="45">
                  <c:v>준장</c:v>
                </c:pt>
                <c:pt idx="46">
                  <c:v>소장</c:v>
                </c:pt>
                <c:pt idx="47">
                  <c:v>중장</c:v>
                </c:pt>
                <c:pt idx="48">
                  <c:v>대장</c:v>
                </c:pt>
              </c:strCache>
            </c:strRef>
          </c:cat>
          <c:val>
            <c:numRef>
              <c:f>Sheet1!$K$3:$K$51</c:f>
              <c:numCache>
                <c:formatCode>#,##0_);[Red]\(#,##0\)</c:formatCode>
                <c:ptCount val="49"/>
                <c:pt idx="0">
                  <c:v>0</c:v>
                </c:pt>
                <c:pt idx="1">
                  <c:v>150</c:v>
                </c:pt>
                <c:pt idx="2">
                  <c:v>187.5</c:v>
                </c:pt>
                <c:pt idx="3">
                  <c:v>215.62499999999997</c:v>
                </c:pt>
                <c:pt idx="4">
                  <c:v>247.96874999999994</c:v>
                </c:pt>
                <c:pt idx="5">
                  <c:v>285.16406249999989</c:v>
                </c:pt>
                <c:pt idx="6">
                  <c:v>327.93867187499984</c:v>
                </c:pt>
                <c:pt idx="7">
                  <c:v>377.12947265624979</c:v>
                </c:pt>
                <c:pt idx="8">
                  <c:v>471.41184082031225</c:v>
                </c:pt>
                <c:pt idx="9">
                  <c:v>542.12361694335902</c:v>
                </c:pt>
                <c:pt idx="10">
                  <c:v>623.44215948486283</c:v>
                </c:pt>
                <c:pt idx="11">
                  <c:v>716.95848340759221</c:v>
                </c:pt>
                <c:pt idx="12">
                  <c:v>824.50225591873095</c:v>
                </c:pt>
                <c:pt idx="13">
                  <c:v>948.17759430654053</c:v>
                </c:pt>
                <c:pt idx="14">
                  <c:v>1185.2219928831757</c:v>
                </c:pt>
                <c:pt idx="15">
                  <c:v>1363.0052918156521</c:v>
                </c:pt>
                <c:pt idx="16">
                  <c:v>1567.4560855879997</c:v>
                </c:pt>
                <c:pt idx="17">
                  <c:v>1802.5744984261996</c:v>
                </c:pt>
                <c:pt idx="18">
                  <c:v>2433.4755728753698</c:v>
                </c:pt>
                <c:pt idx="19">
                  <c:v>2920.1706874504439</c:v>
                </c:pt>
                <c:pt idx="20">
                  <c:v>3504.2048249405325</c:v>
                </c:pt>
                <c:pt idx="21">
                  <c:v>4730.6765136697195</c:v>
                </c:pt>
                <c:pt idx="22">
                  <c:v>5676.8118164036632</c:v>
                </c:pt>
                <c:pt idx="23">
                  <c:v>6812.1741796843953</c:v>
                </c:pt>
                <c:pt idx="24">
                  <c:v>9196.4351425739351</c:v>
                </c:pt>
                <c:pt idx="25">
                  <c:v>11035.722171088722</c:v>
                </c:pt>
                <c:pt idx="26">
                  <c:v>13242.866605306466</c:v>
                </c:pt>
                <c:pt idx="27">
                  <c:v>17877.869917163731</c:v>
                </c:pt>
                <c:pt idx="28">
                  <c:v>21453.443900596478</c:v>
                </c:pt>
                <c:pt idx="29">
                  <c:v>25744.132680715771</c:v>
                </c:pt>
                <c:pt idx="30">
                  <c:v>34754.579118966292</c:v>
                </c:pt>
                <c:pt idx="31">
                  <c:v>41705.494942759549</c:v>
                </c:pt>
                <c:pt idx="32">
                  <c:v>50046.593931311458</c:v>
                </c:pt>
                <c:pt idx="33">
                  <c:v>67562.901807270478</c:v>
                </c:pt>
                <c:pt idx="34">
                  <c:v>81075.482168724571</c:v>
                </c:pt>
                <c:pt idx="35">
                  <c:v>97290.578602469483</c:v>
                </c:pt>
                <c:pt idx="36">
                  <c:v>131342.2811133338</c:v>
                </c:pt>
                <c:pt idx="37">
                  <c:v>157610.73733600054</c:v>
                </c:pt>
                <c:pt idx="38">
                  <c:v>189132.88480320064</c:v>
                </c:pt>
                <c:pt idx="39">
                  <c:v>255329.39448432089</c:v>
                </c:pt>
                <c:pt idx="40">
                  <c:v>306395.27338118508</c:v>
                </c:pt>
                <c:pt idx="41">
                  <c:v>367674.32805742207</c:v>
                </c:pt>
                <c:pt idx="42">
                  <c:v>496360.34287751984</c:v>
                </c:pt>
                <c:pt idx="43">
                  <c:v>595632.41145302379</c:v>
                </c:pt>
                <c:pt idx="44">
                  <c:v>714758.89374362852</c:v>
                </c:pt>
                <c:pt idx="45">
                  <c:v>964924.50655389857</c:v>
                </c:pt>
                <c:pt idx="46">
                  <c:v>1302648.0838477632</c:v>
                </c:pt>
                <c:pt idx="47">
                  <c:v>1758574.9131944806</c:v>
                </c:pt>
                <c:pt idx="48">
                  <c:v>2374076.1328125489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F-4662-B4A6-80B26E2542F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01244992"/>
        <c:axId val="1401245472"/>
      </c:barChart>
      <c:catAx>
        <c:axId val="140124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1245472"/>
        <c:crosses val="autoZero"/>
        <c:auto val="1"/>
        <c:lblAlgn val="ctr"/>
        <c:lblOffset val="100"/>
        <c:noMultiLvlLbl val="0"/>
      </c:catAx>
      <c:valAx>
        <c:axId val="14012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124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687455</xdr:colOff>
      <xdr:row>0</xdr:row>
      <xdr:rowOff>0</xdr:rowOff>
    </xdr:from>
    <xdr:to>
      <xdr:col>12</xdr:col>
      <xdr:colOff>0</xdr:colOff>
      <xdr:row>1</xdr:row>
      <xdr:rowOff>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DF5669EE-5045-DCC4-EED6-407F64C5C110}"/>
            </a:ext>
          </a:extLst>
        </xdr:cNvPr>
        <xdr:cNvSpPr/>
      </xdr:nvSpPr>
      <xdr:spPr>
        <a:xfrm>
          <a:off x="2749825" y="0"/>
          <a:ext cx="5648739" cy="215348"/>
        </a:xfrm>
        <a:prstGeom prst="roundRect">
          <a:avLst>
            <a:gd name="adj" fmla="val 0"/>
          </a:avLst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계급 별 확률</a:t>
          </a:r>
          <a:r>
            <a:rPr lang="en-US" altLang="ko-K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&amp; </a:t>
          </a:r>
          <a:r>
            <a:rPr lang="ko-KR" altLang="en-US" sz="1100"/>
            <a:t>계급 별 금액</a:t>
          </a:r>
          <a:r>
            <a:rPr lang="ko-KR" altLang="en-US" sz="1100" baseline="0"/>
            <a:t> 계산</a:t>
          </a:r>
          <a:endParaRPr lang="ko-KR" altLang="en-US" sz="1100"/>
        </a:p>
      </xdr:txBody>
    </xdr:sp>
    <xdr:clientData/>
  </xdr:twoCellAnchor>
  <xdr:twoCellAnchor>
    <xdr:from>
      <xdr:col>13</xdr:col>
      <xdr:colOff>0</xdr:colOff>
      <xdr:row>0</xdr:row>
      <xdr:rowOff>0</xdr:rowOff>
    </xdr:from>
    <xdr:to>
      <xdr:col>18</xdr:col>
      <xdr:colOff>0</xdr:colOff>
      <xdr:row>1</xdr:row>
      <xdr:rowOff>0</xdr:rowOff>
    </xdr:to>
    <xdr:sp macro="" textlink="">
      <xdr:nvSpPr>
        <xdr:cNvPr id="4" name="사각형: 둥근 모서리 3">
          <a:extLst>
            <a:ext uri="{FF2B5EF4-FFF2-40B4-BE49-F238E27FC236}">
              <a16:creationId xmlns:a16="http://schemas.microsoft.com/office/drawing/2014/main" id="{203740C9-27A9-457D-9E82-911DF9AEB4AD}"/>
            </a:ext>
          </a:extLst>
        </xdr:cNvPr>
        <xdr:cNvSpPr/>
      </xdr:nvSpPr>
      <xdr:spPr>
        <a:xfrm>
          <a:off x="9086022" y="0"/>
          <a:ext cx="3801717" cy="215348"/>
        </a:xfrm>
        <a:prstGeom prst="roundRect">
          <a:avLst>
            <a:gd name="adj" fmla="val 0"/>
          </a:avLst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증가 배율</a:t>
          </a:r>
          <a:endParaRPr lang="ko-KR" altLang="en-US" sz="1100"/>
        </a:p>
      </xdr:txBody>
    </xdr:sp>
    <xdr:clientData/>
  </xdr:twoCellAnchor>
  <xdr:twoCellAnchor>
    <xdr:from>
      <xdr:col>19</xdr:col>
      <xdr:colOff>0</xdr:colOff>
      <xdr:row>0</xdr:row>
      <xdr:rowOff>0</xdr:rowOff>
    </xdr:from>
    <xdr:to>
      <xdr:col>22</xdr:col>
      <xdr:colOff>0</xdr:colOff>
      <xdr:row>1</xdr:row>
      <xdr:rowOff>0</xdr:rowOff>
    </xdr:to>
    <xdr:sp macro="" textlink="">
      <xdr:nvSpPr>
        <xdr:cNvPr id="5" name="사각형: 둥근 모서리 4">
          <a:extLst>
            <a:ext uri="{FF2B5EF4-FFF2-40B4-BE49-F238E27FC236}">
              <a16:creationId xmlns:a16="http://schemas.microsoft.com/office/drawing/2014/main" id="{C3374D2F-52B3-410B-9B8C-222E1D70B4AB}"/>
            </a:ext>
          </a:extLst>
        </xdr:cNvPr>
        <xdr:cNvSpPr/>
      </xdr:nvSpPr>
      <xdr:spPr>
        <a:xfrm>
          <a:off x="14620875" y="0"/>
          <a:ext cx="3562350" cy="219075"/>
        </a:xfrm>
        <a:prstGeom prst="roundRect">
          <a:avLst>
            <a:gd name="adj" fmla="val 0"/>
          </a:avLst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/>
            <a:t>감소 배율</a:t>
          </a:r>
          <a:endParaRPr lang="ko-KR" altLang="en-US" sz="1100"/>
        </a:p>
      </xdr:txBody>
    </xdr:sp>
    <xdr:clientData/>
  </xdr:twoCellAnchor>
  <xdr:twoCellAnchor>
    <xdr:from>
      <xdr:col>13</xdr:col>
      <xdr:colOff>0</xdr:colOff>
      <xdr:row>7</xdr:row>
      <xdr:rowOff>0</xdr:rowOff>
    </xdr:from>
    <xdr:to>
      <xdr:col>31</xdr:col>
      <xdr:colOff>80963</xdr:colOff>
      <xdr:row>25</xdr:row>
      <xdr:rowOff>190500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F15C4FF5-DE86-6323-8CF7-61FB6C714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V60"/>
  <sheetViews>
    <sheetView tabSelected="1" zoomScaleNormal="100" workbookViewId="0">
      <selection activeCell="N50" sqref="N50"/>
    </sheetView>
  </sheetViews>
  <sheetFormatPr defaultRowHeight="16.5" x14ac:dyDescent="0.3"/>
  <cols>
    <col min="7" max="7" width="10.375" bestFit="1" customWidth="1"/>
    <col min="8" max="8" width="11" bestFit="1" customWidth="1"/>
    <col min="9" max="9" width="11.75" bestFit="1" customWidth="1"/>
    <col min="10" max="11" width="11" bestFit="1" customWidth="1"/>
    <col min="12" max="12" width="9.625" bestFit="1" customWidth="1"/>
    <col min="17" max="17" width="13.75" bestFit="1" customWidth="1"/>
    <col min="18" max="18" width="14.375" bestFit="1" customWidth="1"/>
    <col min="22" max="22" width="14.375" bestFit="1" customWidth="1"/>
  </cols>
  <sheetData>
    <row r="1" spans="5:22" ht="17.25" thickBot="1" x14ac:dyDescent="0.35"/>
    <row r="2" spans="5:22" ht="17.25" thickBot="1" x14ac:dyDescent="0.35">
      <c r="E2" s="2" t="s">
        <v>0</v>
      </c>
      <c r="F2" s="2" t="s">
        <v>2</v>
      </c>
      <c r="G2" s="2" t="s">
        <v>1</v>
      </c>
      <c r="H2" s="2" t="s">
        <v>3</v>
      </c>
      <c r="I2" s="2" t="s">
        <v>30</v>
      </c>
      <c r="J2" s="54" t="s">
        <v>4</v>
      </c>
      <c r="K2" s="2" t="s">
        <v>23</v>
      </c>
      <c r="L2" s="2" t="s">
        <v>5</v>
      </c>
      <c r="N2" s="19" t="s">
        <v>1</v>
      </c>
      <c r="O2" s="19" t="s">
        <v>3</v>
      </c>
      <c r="P2" s="19" t="s">
        <v>4</v>
      </c>
      <c r="Q2" s="19" t="s">
        <v>26</v>
      </c>
      <c r="R2" s="19" t="s">
        <v>27</v>
      </c>
      <c r="S2" s="20"/>
      <c r="T2" s="19" t="s">
        <v>0</v>
      </c>
      <c r="U2" s="19" t="s">
        <v>5</v>
      </c>
      <c r="V2" s="19" t="s">
        <v>33</v>
      </c>
    </row>
    <row r="3" spans="5:22" ht="17.25" thickBot="1" x14ac:dyDescent="0.35">
      <c r="E3" s="3" t="s">
        <v>7</v>
      </c>
      <c r="F3" s="3">
        <v>1</v>
      </c>
      <c r="G3" s="38">
        <v>100</v>
      </c>
      <c r="H3" s="38">
        <v>0</v>
      </c>
      <c r="I3" s="38">
        <f>G3+H3</f>
        <v>100</v>
      </c>
      <c r="J3" s="38">
        <v>0</v>
      </c>
      <c r="K3" s="22">
        <v>0</v>
      </c>
      <c r="L3" s="57" t="s">
        <v>32</v>
      </c>
      <c r="N3" s="1">
        <v>1.2250000000000001</v>
      </c>
      <c r="O3" s="1">
        <v>1.78</v>
      </c>
      <c r="P3" s="1">
        <v>1.08</v>
      </c>
      <c r="Q3" s="21">
        <v>1.1499999999999999</v>
      </c>
      <c r="R3" s="21">
        <v>1.2</v>
      </c>
      <c r="T3" s="1">
        <v>1</v>
      </c>
      <c r="U3" s="21">
        <v>0.02</v>
      </c>
      <c r="V3" s="58">
        <v>2.5000000000000001E-2</v>
      </c>
    </row>
    <row r="4" spans="5:22" ht="17.25" thickBot="1" x14ac:dyDescent="0.35">
      <c r="E4" s="4" t="s">
        <v>7</v>
      </c>
      <c r="F4" s="4">
        <v>2</v>
      </c>
      <c r="G4" s="39">
        <f>G3*$N$3</f>
        <v>122.50000000000001</v>
      </c>
      <c r="H4" s="39">
        <v>0</v>
      </c>
      <c r="I4" s="39">
        <f t="shared" ref="I4:I51" si="0">G4+H4</f>
        <v>122.50000000000001</v>
      </c>
      <c r="J4" s="39">
        <v>0</v>
      </c>
      <c r="K4" s="23">
        <v>150</v>
      </c>
      <c r="L4" s="59">
        <v>1</v>
      </c>
      <c r="Q4" s="2" t="s">
        <v>28</v>
      </c>
      <c r="R4" s="2" t="s">
        <v>29</v>
      </c>
    </row>
    <row r="5" spans="5:22" ht="17.25" thickBot="1" x14ac:dyDescent="0.35">
      <c r="E5" s="5" t="s">
        <v>6</v>
      </c>
      <c r="F5" s="5">
        <v>1</v>
      </c>
      <c r="G5" s="40">
        <f t="shared" ref="G5:G51" si="1">G4*$N$3</f>
        <v>150.06250000000003</v>
      </c>
      <c r="H5" s="40">
        <v>500</v>
      </c>
      <c r="I5" s="40">
        <f t="shared" si="0"/>
        <v>650.0625</v>
      </c>
      <c r="J5" s="40">
        <v>0</v>
      </c>
      <c r="K5" s="24">
        <f>K4*$Q$5</f>
        <v>187.5</v>
      </c>
      <c r="L5" s="60">
        <f>L4-$U$3</f>
        <v>0.98</v>
      </c>
      <c r="N5" t="s">
        <v>25</v>
      </c>
      <c r="Q5" s="21">
        <v>1.25</v>
      </c>
      <c r="R5" s="21">
        <v>1.35</v>
      </c>
    </row>
    <row r="6" spans="5:22" x14ac:dyDescent="0.3">
      <c r="E6" s="5" t="s">
        <v>6</v>
      </c>
      <c r="F6" s="5">
        <v>2</v>
      </c>
      <c r="G6" s="40">
        <f t="shared" si="1"/>
        <v>183.82656250000005</v>
      </c>
      <c r="H6" s="40"/>
      <c r="I6" s="40">
        <f t="shared" si="0"/>
        <v>183.82656250000005</v>
      </c>
      <c r="J6" s="40">
        <v>0</v>
      </c>
      <c r="K6" s="24">
        <f>K5*$Q$3</f>
        <v>215.62499999999997</v>
      </c>
      <c r="L6" s="60">
        <f t="shared" ref="L6:L10" si="2">L5-$U$3</f>
        <v>0.96</v>
      </c>
      <c r="N6" t="s">
        <v>24</v>
      </c>
    </row>
    <row r="7" spans="5:22" x14ac:dyDescent="0.3">
      <c r="E7" s="5" t="s">
        <v>6</v>
      </c>
      <c r="F7" s="5">
        <v>3</v>
      </c>
      <c r="G7" s="40">
        <f t="shared" si="1"/>
        <v>225.18753906250006</v>
      </c>
      <c r="H7" s="40"/>
      <c r="I7" s="40">
        <f t="shared" si="0"/>
        <v>225.18753906250006</v>
      </c>
      <c r="J7" s="40">
        <v>0</v>
      </c>
      <c r="K7" s="24">
        <f t="shared" ref="K7:K10" si="3">K6*$Q$3</f>
        <v>247.96874999999994</v>
      </c>
      <c r="L7" s="60">
        <f t="shared" si="2"/>
        <v>0.94</v>
      </c>
    </row>
    <row r="8" spans="5:22" x14ac:dyDescent="0.3">
      <c r="E8" s="5" t="s">
        <v>6</v>
      </c>
      <c r="F8" s="5">
        <v>4</v>
      </c>
      <c r="G8" s="40">
        <f t="shared" si="1"/>
        <v>275.85473535156262</v>
      </c>
      <c r="H8" s="40"/>
      <c r="I8" s="40">
        <f t="shared" si="0"/>
        <v>275.85473535156262</v>
      </c>
      <c r="J8" s="40">
        <v>0</v>
      </c>
      <c r="K8" s="24">
        <f t="shared" si="3"/>
        <v>285.16406249999989</v>
      </c>
      <c r="L8" s="60">
        <f t="shared" si="2"/>
        <v>0.91999999999999993</v>
      </c>
    </row>
    <row r="9" spans="5:22" x14ac:dyDescent="0.3">
      <c r="E9" s="5" t="s">
        <v>6</v>
      </c>
      <c r="F9" s="5">
        <v>5</v>
      </c>
      <c r="G9" s="40">
        <f t="shared" si="1"/>
        <v>337.92205080566424</v>
      </c>
      <c r="H9" s="40"/>
      <c r="I9" s="40">
        <f t="shared" si="0"/>
        <v>337.92205080566424</v>
      </c>
      <c r="J9" s="40">
        <v>0</v>
      </c>
      <c r="K9" s="24">
        <f t="shared" si="3"/>
        <v>327.93867187499984</v>
      </c>
      <c r="L9" s="60">
        <f t="shared" si="2"/>
        <v>0.89999999999999991</v>
      </c>
    </row>
    <row r="10" spans="5:22" x14ac:dyDescent="0.3">
      <c r="E10" s="5" t="s">
        <v>6</v>
      </c>
      <c r="F10" s="5">
        <v>6</v>
      </c>
      <c r="G10" s="40">
        <f t="shared" si="1"/>
        <v>413.95451223693874</v>
      </c>
      <c r="H10" s="40"/>
      <c r="I10" s="40">
        <f t="shared" si="0"/>
        <v>413.95451223693874</v>
      </c>
      <c r="J10" s="40">
        <v>0</v>
      </c>
      <c r="K10" s="24">
        <f t="shared" si="3"/>
        <v>377.12947265624979</v>
      </c>
      <c r="L10" s="60">
        <f t="shared" si="2"/>
        <v>0.87999999999999989</v>
      </c>
    </row>
    <row r="11" spans="5:22" x14ac:dyDescent="0.3">
      <c r="E11" s="6" t="s">
        <v>8</v>
      </c>
      <c r="F11" s="6">
        <v>1</v>
      </c>
      <c r="G11" s="41">
        <f t="shared" si="1"/>
        <v>507.09427749024997</v>
      </c>
      <c r="H11" s="41">
        <f>G11*$O$3</f>
        <v>902.62781393264493</v>
      </c>
      <c r="I11" s="41">
        <f t="shared" si="0"/>
        <v>1409.7220914228949</v>
      </c>
      <c r="J11" s="41">
        <v>0</v>
      </c>
      <c r="K11" s="25">
        <f>K10*$Q$5</f>
        <v>471.41184082031225</v>
      </c>
      <c r="L11" s="61">
        <f>L10-$U$3</f>
        <v>0.85999999999999988</v>
      </c>
    </row>
    <row r="12" spans="5:22" x14ac:dyDescent="0.3">
      <c r="E12" s="6" t="s">
        <v>8</v>
      </c>
      <c r="F12" s="6">
        <v>2</v>
      </c>
      <c r="G12" s="41">
        <f t="shared" si="1"/>
        <v>621.19048992555622</v>
      </c>
      <c r="H12" s="41"/>
      <c r="I12" s="41">
        <f t="shared" si="0"/>
        <v>621.19048992555622</v>
      </c>
      <c r="J12" s="41">
        <v>0</v>
      </c>
      <c r="K12" s="25">
        <f>K11*$Q$3</f>
        <v>542.12361694335902</v>
      </c>
      <c r="L12" s="61">
        <f>L11-$U$3</f>
        <v>0.83999999999999986</v>
      </c>
    </row>
    <row r="13" spans="5:22" x14ac:dyDescent="0.3">
      <c r="E13" s="6" t="s">
        <v>8</v>
      </c>
      <c r="F13" s="6">
        <v>3</v>
      </c>
      <c r="G13" s="41">
        <f t="shared" si="1"/>
        <v>760.95835015880641</v>
      </c>
      <c r="H13" s="41"/>
      <c r="I13" s="41">
        <f t="shared" si="0"/>
        <v>760.95835015880641</v>
      </c>
      <c r="J13" s="41">
        <v>0</v>
      </c>
      <c r="K13" s="25">
        <f t="shared" ref="K13:K16" si="4">K12*$Q$3</f>
        <v>623.44215948486283</v>
      </c>
      <c r="L13" s="61">
        <f t="shared" ref="L13:L16" si="5">L12-$U$3</f>
        <v>0.81999999999999984</v>
      </c>
    </row>
    <row r="14" spans="5:22" x14ac:dyDescent="0.3">
      <c r="E14" s="6" t="s">
        <v>8</v>
      </c>
      <c r="F14" s="6">
        <v>4</v>
      </c>
      <c r="G14" s="41">
        <f t="shared" si="1"/>
        <v>932.17397894453791</v>
      </c>
      <c r="H14" s="41"/>
      <c r="I14" s="41">
        <f t="shared" si="0"/>
        <v>932.17397894453791</v>
      </c>
      <c r="J14" s="41">
        <v>0</v>
      </c>
      <c r="K14" s="25">
        <f t="shared" si="4"/>
        <v>716.95848340759221</v>
      </c>
      <c r="L14" s="61">
        <f t="shared" si="5"/>
        <v>0.79999999999999982</v>
      </c>
    </row>
    <row r="15" spans="5:22" x14ac:dyDescent="0.3">
      <c r="E15" s="6" t="s">
        <v>8</v>
      </c>
      <c r="F15" s="6">
        <v>5</v>
      </c>
      <c r="G15" s="41">
        <f t="shared" si="1"/>
        <v>1141.9131242070591</v>
      </c>
      <c r="H15" s="41"/>
      <c r="I15" s="41">
        <f t="shared" si="0"/>
        <v>1141.9131242070591</v>
      </c>
      <c r="J15" s="41">
        <v>0</v>
      </c>
      <c r="K15" s="25">
        <f t="shared" si="4"/>
        <v>824.50225591873095</v>
      </c>
      <c r="L15" s="61">
        <f t="shared" si="5"/>
        <v>0.7799999999999998</v>
      </c>
    </row>
    <row r="16" spans="5:22" x14ac:dyDescent="0.3">
      <c r="E16" s="6" t="s">
        <v>8</v>
      </c>
      <c r="F16" s="6">
        <v>6</v>
      </c>
      <c r="G16" s="41">
        <f t="shared" si="1"/>
        <v>1398.8435771536476</v>
      </c>
      <c r="H16" s="41"/>
      <c r="I16" s="41">
        <f t="shared" si="0"/>
        <v>1398.8435771536476</v>
      </c>
      <c r="J16" s="41">
        <v>0</v>
      </c>
      <c r="K16" s="25">
        <f t="shared" si="4"/>
        <v>948.17759430654053</v>
      </c>
      <c r="L16" s="61">
        <f t="shared" si="5"/>
        <v>0.75999999999999979</v>
      </c>
    </row>
    <row r="17" spans="5:12" x14ac:dyDescent="0.3">
      <c r="E17" s="7" t="s">
        <v>9</v>
      </c>
      <c r="F17" s="7">
        <v>1</v>
      </c>
      <c r="G17" s="42">
        <f t="shared" si="1"/>
        <v>1713.5833820132184</v>
      </c>
      <c r="H17" s="42">
        <f>G17*$O$3</f>
        <v>3050.1784199835288</v>
      </c>
      <c r="I17" s="42">
        <f t="shared" si="0"/>
        <v>4763.7618019967467</v>
      </c>
      <c r="J17" s="42">
        <v>0</v>
      </c>
      <c r="K17" s="26">
        <f>K16*$Q$5</f>
        <v>1185.2219928831757</v>
      </c>
      <c r="L17" s="62">
        <f>L16-$U$3</f>
        <v>0.73999999999999977</v>
      </c>
    </row>
    <row r="18" spans="5:12" x14ac:dyDescent="0.3">
      <c r="E18" s="7" t="s">
        <v>9</v>
      </c>
      <c r="F18" s="7">
        <v>2</v>
      </c>
      <c r="G18" s="42">
        <f t="shared" si="1"/>
        <v>2099.1396429661927</v>
      </c>
      <c r="H18" s="42"/>
      <c r="I18" s="42">
        <f t="shared" si="0"/>
        <v>2099.1396429661927</v>
      </c>
      <c r="J18" s="42">
        <v>0</v>
      </c>
      <c r="K18" s="26">
        <f>K17*$Q$3</f>
        <v>1363.0052918156521</v>
      </c>
      <c r="L18" s="62">
        <f>L17-$U$3</f>
        <v>0.71999999999999975</v>
      </c>
    </row>
    <row r="19" spans="5:12" x14ac:dyDescent="0.3">
      <c r="E19" s="7" t="s">
        <v>9</v>
      </c>
      <c r="F19" s="7">
        <v>3</v>
      </c>
      <c r="G19" s="42">
        <f t="shared" si="1"/>
        <v>2571.4460626335863</v>
      </c>
      <c r="H19" s="42"/>
      <c r="I19" s="42">
        <f t="shared" si="0"/>
        <v>2571.4460626335863</v>
      </c>
      <c r="J19" s="42">
        <v>0</v>
      </c>
      <c r="K19" s="26">
        <f t="shared" ref="K19:K20" si="6">K18*$Q$3</f>
        <v>1567.4560855879997</v>
      </c>
      <c r="L19" s="62">
        <f t="shared" ref="L19" si="7">L18-$U$3</f>
        <v>0.69999999999999973</v>
      </c>
    </row>
    <row r="20" spans="5:12" x14ac:dyDescent="0.3">
      <c r="E20" s="7" t="s">
        <v>9</v>
      </c>
      <c r="F20" s="7">
        <v>4</v>
      </c>
      <c r="G20" s="42">
        <f t="shared" si="1"/>
        <v>3150.0214267261435</v>
      </c>
      <c r="H20" s="42"/>
      <c r="I20" s="42">
        <f t="shared" si="0"/>
        <v>3150.0214267261435</v>
      </c>
      <c r="J20" s="42">
        <v>0</v>
      </c>
      <c r="K20" s="26">
        <f t="shared" si="6"/>
        <v>1802.5744984261996</v>
      </c>
      <c r="L20" s="62">
        <f>L19-$U$3</f>
        <v>0.67999999999999972</v>
      </c>
    </row>
    <row r="21" spans="5:12" x14ac:dyDescent="0.3">
      <c r="E21" s="8" t="s">
        <v>10</v>
      </c>
      <c r="F21" s="8">
        <v>1</v>
      </c>
      <c r="G21" s="43">
        <f t="shared" si="1"/>
        <v>3858.7762477395263</v>
      </c>
      <c r="H21" s="43">
        <f>G21*$O$3</f>
        <v>6868.6217209763572</v>
      </c>
      <c r="I21" s="43">
        <f t="shared" si="0"/>
        <v>10727.397968715883</v>
      </c>
      <c r="J21" s="43">
        <f>(H21+I21)*$P$3</f>
        <v>19003.701264867621</v>
      </c>
      <c r="K21" s="27">
        <f>K20*$R$5</f>
        <v>2433.4755728753698</v>
      </c>
      <c r="L21" s="63">
        <f>L20-$V$3</f>
        <v>0.65499999999999969</v>
      </c>
    </row>
    <row r="22" spans="5:12" x14ac:dyDescent="0.3">
      <c r="E22" s="8" t="s">
        <v>10</v>
      </c>
      <c r="F22" s="8">
        <v>2</v>
      </c>
      <c r="G22" s="43">
        <f t="shared" si="1"/>
        <v>4727.00090348092</v>
      </c>
      <c r="H22" s="43"/>
      <c r="I22" s="43">
        <f t="shared" si="0"/>
        <v>4727.00090348092</v>
      </c>
      <c r="J22" s="43"/>
      <c r="K22" s="27">
        <f>K21*$R$3</f>
        <v>2920.1706874504439</v>
      </c>
      <c r="L22" s="63">
        <f>L21-$U$3</f>
        <v>0.63499999999999968</v>
      </c>
    </row>
    <row r="23" spans="5:12" x14ac:dyDescent="0.3">
      <c r="E23" s="8" t="s">
        <v>10</v>
      </c>
      <c r="F23" s="8">
        <v>3</v>
      </c>
      <c r="G23" s="43">
        <f t="shared" si="1"/>
        <v>5790.576106764127</v>
      </c>
      <c r="H23" s="43"/>
      <c r="I23" s="43">
        <f t="shared" si="0"/>
        <v>5790.576106764127</v>
      </c>
      <c r="J23" s="43"/>
      <c r="K23" s="27">
        <f>K22*$R$3</f>
        <v>3504.2048249405325</v>
      </c>
      <c r="L23" s="63">
        <f>L22-$U$3</f>
        <v>0.61499999999999966</v>
      </c>
    </row>
    <row r="24" spans="5:12" x14ac:dyDescent="0.3">
      <c r="E24" s="9" t="s">
        <v>11</v>
      </c>
      <c r="F24" s="9">
        <v>1</v>
      </c>
      <c r="G24" s="44">
        <f t="shared" si="1"/>
        <v>7093.4557307860559</v>
      </c>
      <c r="H24" s="44">
        <f>G24*$O$3</f>
        <v>12626.351200799179</v>
      </c>
      <c r="I24" s="44">
        <f t="shared" si="0"/>
        <v>19719.806931585234</v>
      </c>
      <c r="J24" s="44">
        <f>(H24+I24)*$P$3</f>
        <v>34933.850782975169</v>
      </c>
      <c r="K24" s="28">
        <f>K23*$R$5</f>
        <v>4730.6765136697195</v>
      </c>
      <c r="L24" s="64">
        <f>L21-$V$3</f>
        <v>0.62999999999999967</v>
      </c>
    </row>
    <row r="25" spans="5:12" x14ac:dyDescent="0.3">
      <c r="E25" s="9" t="s">
        <v>11</v>
      </c>
      <c r="F25" s="9">
        <v>2</v>
      </c>
      <c r="G25" s="44">
        <f t="shared" si="1"/>
        <v>8689.4832702129188</v>
      </c>
      <c r="H25" s="44"/>
      <c r="I25" s="44">
        <f t="shared" si="0"/>
        <v>8689.4832702129188</v>
      </c>
      <c r="J25" s="44"/>
      <c r="K25" s="28">
        <f>K24*$R$3</f>
        <v>5676.8118164036632</v>
      </c>
      <c r="L25" s="64">
        <f>L24-$U$3</f>
        <v>0.60999999999999965</v>
      </c>
    </row>
    <row r="26" spans="5:12" x14ac:dyDescent="0.3">
      <c r="E26" s="9" t="s">
        <v>11</v>
      </c>
      <c r="F26" s="9">
        <v>3</v>
      </c>
      <c r="G26" s="44">
        <f t="shared" si="1"/>
        <v>10644.617006010827</v>
      </c>
      <c r="H26" s="44"/>
      <c r="I26" s="44">
        <f t="shared" si="0"/>
        <v>10644.617006010827</v>
      </c>
      <c r="J26" s="44"/>
      <c r="K26" s="28">
        <f>K25*$R$3</f>
        <v>6812.1741796843953</v>
      </c>
      <c r="L26" s="64">
        <f>L25-$U$3</f>
        <v>0.58999999999999964</v>
      </c>
    </row>
    <row r="27" spans="5:12" x14ac:dyDescent="0.3">
      <c r="E27" s="10" t="s">
        <v>12</v>
      </c>
      <c r="F27" s="10">
        <v>1</v>
      </c>
      <c r="G27" s="45">
        <f t="shared" si="1"/>
        <v>13039.655832363263</v>
      </c>
      <c r="H27" s="45">
        <f>G27*$O$3</f>
        <v>23210.587381606609</v>
      </c>
      <c r="I27" s="45">
        <f t="shared" si="0"/>
        <v>36250.243213969872</v>
      </c>
      <c r="J27" s="45">
        <f>(H27+I27)*$P$3</f>
        <v>64217.697043222601</v>
      </c>
      <c r="K27" s="29">
        <f>K26*$R$5</f>
        <v>9196.4351425739351</v>
      </c>
      <c r="L27" s="65">
        <f>L26-$V$3</f>
        <v>0.56499999999999961</v>
      </c>
    </row>
    <row r="28" spans="5:12" x14ac:dyDescent="0.3">
      <c r="E28" s="10" t="s">
        <v>12</v>
      </c>
      <c r="F28" s="10">
        <v>2</v>
      </c>
      <c r="G28" s="45">
        <f t="shared" si="1"/>
        <v>15973.578394644999</v>
      </c>
      <c r="H28" s="45"/>
      <c r="I28" s="45">
        <f t="shared" si="0"/>
        <v>15973.578394644999</v>
      </c>
      <c r="J28" s="45"/>
      <c r="K28" s="29">
        <f>K27*$R$3</f>
        <v>11035.722171088722</v>
      </c>
      <c r="L28" s="65">
        <f>L27-$U$3</f>
        <v>0.5449999999999996</v>
      </c>
    </row>
    <row r="29" spans="5:12" x14ac:dyDescent="0.3">
      <c r="E29" s="10" t="s">
        <v>12</v>
      </c>
      <c r="F29" s="10">
        <v>3</v>
      </c>
      <c r="G29" s="45">
        <f t="shared" si="1"/>
        <v>19567.633533440126</v>
      </c>
      <c r="H29" s="45"/>
      <c r="I29" s="45">
        <f t="shared" si="0"/>
        <v>19567.633533440126</v>
      </c>
      <c r="J29" s="45"/>
      <c r="K29" s="29">
        <f>K28*$R$3</f>
        <v>13242.866605306466</v>
      </c>
      <c r="L29" s="65">
        <f>L28-$U$3</f>
        <v>0.52499999999999958</v>
      </c>
    </row>
    <row r="30" spans="5:12" x14ac:dyDescent="0.3">
      <c r="E30" s="11" t="s">
        <v>13</v>
      </c>
      <c r="F30" s="11">
        <v>1</v>
      </c>
      <c r="G30" s="46">
        <f t="shared" si="1"/>
        <v>23970.351078464158</v>
      </c>
      <c r="H30" s="46">
        <f>G30*$O$3</f>
        <v>42667.224919666201</v>
      </c>
      <c r="I30" s="46">
        <f t="shared" si="0"/>
        <v>66637.575998130356</v>
      </c>
      <c r="J30" s="46">
        <f>(H30+I30)*$P$3</f>
        <v>118049.18499122029</v>
      </c>
      <c r="K30" s="30">
        <f>K29*$R$5</f>
        <v>17877.869917163731</v>
      </c>
      <c r="L30" s="66">
        <f>L29-$V$3</f>
        <v>0.49999999999999956</v>
      </c>
    </row>
    <row r="31" spans="5:12" x14ac:dyDescent="0.3">
      <c r="E31" s="11" t="s">
        <v>13</v>
      </c>
      <c r="F31" s="11">
        <v>2</v>
      </c>
      <c r="G31" s="46">
        <f t="shared" si="1"/>
        <v>29363.680071118597</v>
      </c>
      <c r="H31" s="46"/>
      <c r="I31" s="46">
        <f t="shared" si="0"/>
        <v>29363.680071118597</v>
      </c>
      <c r="J31" s="46"/>
      <c r="K31" s="30">
        <f>K30*$R$3</f>
        <v>21453.443900596478</v>
      </c>
      <c r="L31" s="66">
        <f>L30-$U$3</f>
        <v>0.47999999999999954</v>
      </c>
    </row>
    <row r="32" spans="5:12" x14ac:dyDescent="0.3">
      <c r="E32" s="11" t="s">
        <v>13</v>
      </c>
      <c r="F32" s="11">
        <v>3</v>
      </c>
      <c r="G32" s="46">
        <f t="shared" si="1"/>
        <v>35970.508087120281</v>
      </c>
      <c r="H32" s="46"/>
      <c r="I32" s="46">
        <f t="shared" si="0"/>
        <v>35970.508087120281</v>
      </c>
      <c r="J32" s="46"/>
      <c r="K32" s="30">
        <f>K31*$R$3</f>
        <v>25744.132680715771</v>
      </c>
      <c r="L32" s="66">
        <f>L31-$U$3</f>
        <v>0.45999999999999952</v>
      </c>
    </row>
    <row r="33" spans="5:12" x14ac:dyDescent="0.3">
      <c r="E33" s="12" t="s">
        <v>14</v>
      </c>
      <c r="F33" s="12">
        <v>1</v>
      </c>
      <c r="G33" s="47">
        <f t="shared" si="1"/>
        <v>44063.872406722345</v>
      </c>
      <c r="H33" s="47">
        <f>G33*$O$3</f>
        <v>78433.692883965778</v>
      </c>
      <c r="I33" s="47">
        <f t="shared" si="0"/>
        <v>122497.56529068813</v>
      </c>
      <c r="J33" s="47">
        <f>(H33+I33)*$P$3</f>
        <v>217005.75882862625</v>
      </c>
      <c r="K33" s="31">
        <f>K32*$R$5</f>
        <v>34754.579118966292</v>
      </c>
      <c r="L33" s="67">
        <f>L32-$V$3</f>
        <v>0.4349999999999995</v>
      </c>
    </row>
    <row r="34" spans="5:12" x14ac:dyDescent="0.3">
      <c r="E34" s="12" t="s">
        <v>14</v>
      </c>
      <c r="F34" s="12">
        <v>2</v>
      </c>
      <c r="G34" s="47">
        <f t="shared" si="1"/>
        <v>53978.243698234874</v>
      </c>
      <c r="H34" s="47"/>
      <c r="I34" s="47">
        <f t="shared" si="0"/>
        <v>53978.243698234874</v>
      </c>
      <c r="J34" s="47"/>
      <c r="K34" s="31">
        <f>K33*$R$3</f>
        <v>41705.494942759549</v>
      </c>
      <c r="L34" s="67">
        <f>L33-$U$3</f>
        <v>0.41499999999999948</v>
      </c>
    </row>
    <row r="35" spans="5:12" x14ac:dyDescent="0.3">
      <c r="E35" s="12" t="s">
        <v>14</v>
      </c>
      <c r="F35" s="12">
        <v>3</v>
      </c>
      <c r="G35" s="47">
        <f t="shared" si="1"/>
        <v>66123.348530337724</v>
      </c>
      <c r="H35" s="47"/>
      <c r="I35" s="47">
        <f t="shared" si="0"/>
        <v>66123.348530337724</v>
      </c>
      <c r="J35" s="47"/>
      <c r="K35" s="31">
        <f>K34*$R$3</f>
        <v>50046.593931311458</v>
      </c>
      <c r="L35" s="67">
        <f>L34-$U$3</f>
        <v>0.39499999999999946</v>
      </c>
    </row>
    <row r="36" spans="5:12" x14ac:dyDescent="0.3">
      <c r="E36" s="13" t="s">
        <v>15</v>
      </c>
      <c r="F36" s="13">
        <v>1</v>
      </c>
      <c r="G36" s="48">
        <f t="shared" si="1"/>
        <v>81001.101949663716</v>
      </c>
      <c r="H36" s="48">
        <f>G36*$O$3</f>
        <v>144181.96147040141</v>
      </c>
      <c r="I36" s="48">
        <f t="shared" si="0"/>
        <v>225183.06342006513</v>
      </c>
      <c r="J36" s="48">
        <f>(H36+I36)*$P$3</f>
        <v>398914.22688170389</v>
      </c>
      <c r="K36" s="32">
        <f>K35*$R$5</f>
        <v>67562.901807270478</v>
      </c>
      <c r="L36" s="68">
        <f>L35-$V$3</f>
        <v>0.36999999999999944</v>
      </c>
    </row>
    <row r="37" spans="5:12" x14ac:dyDescent="0.3">
      <c r="E37" s="13" t="s">
        <v>15</v>
      </c>
      <c r="F37" s="13">
        <v>2</v>
      </c>
      <c r="G37" s="48">
        <f t="shared" si="1"/>
        <v>99226.349888338053</v>
      </c>
      <c r="H37" s="48"/>
      <c r="I37" s="48">
        <f t="shared" si="0"/>
        <v>99226.349888338053</v>
      </c>
      <c r="J37" s="48"/>
      <c r="K37" s="32">
        <f>K36*$R$3</f>
        <v>81075.482168724571</v>
      </c>
      <c r="L37" s="68">
        <f>L36-$U$3</f>
        <v>0.34999999999999942</v>
      </c>
    </row>
    <row r="38" spans="5:12" x14ac:dyDescent="0.3">
      <c r="E38" s="13" t="s">
        <v>15</v>
      </c>
      <c r="F38" s="13">
        <v>3</v>
      </c>
      <c r="G38" s="48">
        <f t="shared" si="1"/>
        <v>121552.27861321412</v>
      </c>
      <c r="H38" s="48"/>
      <c r="I38" s="48">
        <f t="shared" si="0"/>
        <v>121552.27861321412</v>
      </c>
      <c r="J38" s="48"/>
      <c r="K38" s="32">
        <f>K37*$R$3</f>
        <v>97290.578602469483</v>
      </c>
      <c r="L38" s="68">
        <f>L37-$U$3</f>
        <v>0.3299999999999994</v>
      </c>
    </row>
    <row r="39" spans="5:12" x14ac:dyDescent="0.3">
      <c r="E39" s="14" t="s">
        <v>16</v>
      </c>
      <c r="F39" s="14">
        <v>1</v>
      </c>
      <c r="G39" s="49">
        <f t="shared" si="1"/>
        <v>148901.5413011873</v>
      </c>
      <c r="H39" s="49">
        <f>G39*$O$3</f>
        <v>265044.74351611338</v>
      </c>
      <c r="I39" s="49">
        <f t="shared" si="0"/>
        <v>413946.28481730068</v>
      </c>
      <c r="J39" s="49">
        <f>(H39+I39)*$P$3</f>
        <v>733310.31060008728</v>
      </c>
      <c r="K39" s="33">
        <f>K38*$R$5</f>
        <v>131342.2811133338</v>
      </c>
      <c r="L39" s="69">
        <f>L38-$V$3</f>
        <v>0.30499999999999938</v>
      </c>
    </row>
    <row r="40" spans="5:12" x14ac:dyDescent="0.3">
      <c r="E40" s="14" t="s">
        <v>16</v>
      </c>
      <c r="F40" s="14">
        <v>2</v>
      </c>
      <c r="G40" s="49">
        <f t="shared" si="1"/>
        <v>182404.38809395445</v>
      </c>
      <c r="H40" s="49"/>
      <c r="I40" s="49">
        <f t="shared" si="0"/>
        <v>182404.38809395445</v>
      </c>
      <c r="J40" s="49"/>
      <c r="K40" s="33">
        <f>K39*$R$3</f>
        <v>157610.73733600054</v>
      </c>
      <c r="L40" s="69">
        <f>L39-$U$3</f>
        <v>0.28499999999999936</v>
      </c>
    </row>
    <row r="41" spans="5:12" x14ac:dyDescent="0.3">
      <c r="E41" s="14" t="s">
        <v>16</v>
      </c>
      <c r="F41" s="14">
        <v>3</v>
      </c>
      <c r="G41" s="49">
        <f t="shared" si="1"/>
        <v>223445.37541509423</v>
      </c>
      <c r="H41" s="49"/>
      <c r="I41" s="49">
        <f t="shared" si="0"/>
        <v>223445.37541509423</v>
      </c>
      <c r="J41" s="49"/>
      <c r="K41" s="33">
        <f>K40*$R$3</f>
        <v>189132.88480320064</v>
      </c>
      <c r="L41" s="69">
        <f>L40-$U$3</f>
        <v>0.26499999999999935</v>
      </c>
    </row>
    <row r="42" spans="5:12" x14ac:dyDescent="0.3">
      <c r="E42" s="15" t="s">
        <v>17</v>
      </c>
      <c r="F42" s="15">
        <v>1</v>
      </c>
      <c r="G42" s="50">
        <f t="shared" si="1"/>
        <v>273720.58488349046</v>
      </c>
      <c r="H42" s="50">
        <f>G42*$O$3</f>
        <v>487222.64109261305</v>
      </c>
      <c r="I42" s="50">
        <f t="shared" si="0"/>
        <v>760943.22597610345</v>
      </c>
      <c r="J42" s="50">
        <f>(H42+I42)*$P$3</f>
        <v>1348019.136434214</v>
      </c>
      <c r="K42" s="34">
        <f>K41*$R$5</f>
        <v>255329.39448432089</v>
      </c>
      <c r="L42" s="70">
        <f>L41-$V$3</f>
        <v>0.23999999999999935</v>
      </c>
    </row>
    <row r="43" spans="5:12" x14ac:dyDescent="0.3">
      <c r="E43" s="15" t="s">
        <v>17</v>
      </c>
      <c r="F43" s="15">
        <v>2</v>
      </c>
      <c r="G43" s="50">
        <f t="shared" si="1"/>
        <v>335307.71648227586</v>
      </c>
      <c r="H43" s="50"/>
      <c r="I43" s="50">
        <f t="shared" si="0"/>
        <v>335307.71648227586</v>
      </c>
      <c r="J43" s="50"/>
      <c r="K43" s="34">
        <f>K42*$R$3</f>
        <v>306395.27338118508</v>
      </c>
      <c r="L43" s="70">
        <f>L42-$U$3</f>
        <v>0.21999999999999936</v>
      </c>
    </row>
    <row r="44" spans="5:12" x14ac:dyDescent="0.3">
      <c r="E44" s="15" t="s">
        <v>17</v>
      </c>
      <c r="F44" s="15">
        <v>3</v>
      </c>
      <c r="G44" s="50">
        <f t="shared" si="1"/>
        <v>410751.95269078796</v>
      </c>
      <c r="H44" s="50"/>
      <c r="I44" s="50">
        <f t="shared" si="0"/>
        <v>410751.95269078796</v>
      </c>
      <c r="J44" s="50"/>
      <c r="K44" s="34">
        <f>K43*$R$3</f>
        <v>367674.32805742207</v>
      </c>
      <c r="L44" s="70">
        <f>L43-$U$3</f>
        <v>0.19999999999999937</v>
      </c>
    </row>
    <row r="45" spans="5:12" x14ac:dyDescent="0.3">
      <c r="E45" s="16" t="s">
        <v>18</v>
      </c>
      <c r="F45" s="16">
        <v>1</v>
      </c>
      <c r="G45" s="51">
        <f t="shared" si="1"/>
        <v>503171.1420462153</v>
      </c>
      <c r="H45" s="51">
        <f>G45*$O$3</f>
        <v>895644.63284226321</v>
      </c>
      <c r="I45" s="51">
        <f t="shared" si="0"/>
        <v>1398815.7748884785</v>
      </c>
      <c r="J45" s="51">
        <f>(H45+I45)*$P$3</f>
        <v>2478017.240349201</v>
      </c>
      <c r="K45" s="35">
        <f>K44*$R$5</f>
        <v>496360.34287751984</v>
      </c>
      <c r="L45" s="71">
        <f>L44-$V$3</f>
        <v>0.17499999999999938</v>
      </c>
    </row>
    <row r="46" spans="5:12" x14ac:dyDescent="0.3">
      <c r="E46" s="16" t="s">
        <v>18</v>
      </c>
      <c r="F46" s="16">
        <v>2</v>
      </c>
      <c r="G46" s="51">
        <f t="shared" si="1"/>
        <v>616384.64900661376</v>
      </c>
      <c r="H46" s="51"/>
      <c r="I46" s="51">
        <f t="shared" si="0"/>
        <v>616384.64900661376</v>
      </c>
      <c r="J46" s="51"/>
      <c r="K46" s="35">
        <f>K45*$R$3</f>
        <v>595632.41145302379</v>
      </c>
      <c r="L46" s="71">
        <f>L45-$U$3</f>
        <v>0.15499999999999939</v>
      </c>
    </row>
    <row r="47" spans="5:12" x14ac:dyDescent="0.3">
      <c r="E47" s="16" t="s">
        <v>18</v>
      </c>
      <c r="F47" s="16">
        <v>3</v>
      </c>
      <c r="G47" s="51">
        <f t="shared" si="1"/>
        <v>755071.19503310195</v>
      </c>
      <c r="H47" s="51"/>
      <c r="I47" s="51">
        <f t="shared" si="0"/>
        <v>755071.19503310195</v>
      </c>
      <c r="J47" s="51"/>
      <c r="K47" s="35">
        <f>K46*$R$3</f>
        <v>714758.89374362852</v>
      </c>
      <c r="L47" s="71">
        <f>L46-$U$3</f>
        <v>0.1349999999999994</v>
      </c>
    </row>
    <row r="48" spans="5:12" x14ac:dyDescent="0.3">
      <c r="E48" s="17" t="s">
        <v>19</v>
      </c>
      <c r="F48" s="17">
        <v>1</v>
      </c>
      <c r="G48" s="52">
        <f t="shared" si="1"/>
        <v>924962.21391554992</v>
      </c>
      <c r="H48" s="52">
        <f>G48*$O$3</f>
        <v>1646432.740769679</v>
      </c>
      <c r="I48" s="52">
        <f t="shared" si="0"/>
        <v>2571394.9546852289</v>
      </c>
      <c r="J48" s="52">
        <f>(H48+I48)*$P$3</f>
        <v>4555253.9110913007</v>
      </c>
      <c r="K48" s="36">
        <f>K47*$R$5</f>
        <v>964924.50655389857</v>
      </c>
      <c r="L48" s="72">
        <f>L47-$V$3</f>
        <v>0.1099999999999994</v>
      </c>
    </row>
    <row r="49" spans="5:14" x14ac:dyDescent="0.3">
      <c r="E49" s="17" t="s">
        <v>20</v>
      </c>
      <c r="F49" s="17">
        <v>1</v>
      </c>
      <c r="G49" s="52">
        <f t="shared" si="1"/>
        <v>1133078.7120465487</v>
      </c>
      <c r="H49" s="52">
        <f>G49*$O$3</f>
        <v>2016880.1074428568</v>
      </c>
      <c r="I49" s="52">
        <f t="shared" si="0"/>
        <v>3149958.8194894055</v>
      </c>
      <c r="J49" s="52">
        <f>(H49+I49)*$P$3</f>
        <v>5580186.0410868432</v>
      </c>
      <c r="K49" s="36">
        <f>K48*$R$5</f>
        <v>1302648.0838477632</v>
      </c>
      <c r="L49" s="72">
        <f t="shared" ref="L49:L51" si="8">L48-$V$3</f>
        <v>8.4999999999999409E-2</v>
      </c>
    </row>
    <row r="50" spans="5:14" x14ac:dyDescent="0.3">
      <c r="E50" s="17" t="s">
        <v>21</v>
      </c>
      <c r="F50" s="17">
        <v>1</v>
      </c>
      <c r="G50" s="52">
        <f t="shared" si="1"/>
        <v>1388021.4222570222</v>
      </c>
      <c r="H50" s="52">
        <f>G50*$O$3</f>
        <v>2470678.1316174995</v>
      </c>
      <c r="I50" s="52">
        <f t="shared" si="0"/>
        <v>3858699.5538745215</v>
      </c>
      <c r="J50" s="52">
        <f>(H50+I50)*$P$3</f>
        <v>6835727.9003313836</v>
      </c>
      <c r="K50" s="36">
        <f>K49*$R$5</f>
        <v>1758574.9131944806</v>
      </c>
      <c r="L50" s="72">
        <f t="shared" si="8"/>
        <v>5.9999999999999408E-2</v>
      </c>
    </row>
    <row r="51" spans="5:14" ht="17.25" thickBot="1" x14ac:dyDescent="0.35">
      <c r="E51" s="18" t="s">
        <v>22</v>
      </c>
      <c r="F51" s="18">
        <v>1</v>
      </c>
      <c r="G51" s="53">
        <f t="shared" si="1"/>
        <v>1700326.2422648524</v>
      </c>
      <c r="H51" s="53">
        <f>G51*$O$3</f>
        <v>3026580.7112314375</v>
      </c>
      <c r="I51" s="53">
        <f t="shared" si="0"/>
        <v>4726906.9534962904</v>
      </c>
      <c r="J51" s="53">
        <f>(H51+I51)*$P$3</f>
        <v>8373766.677905947</v>
      </c>
      <c r="K51" s="37">
        <f>K50*$R$5</f>
        <v>2374076.1328125489</v>
      </c>
      <c r="L51" s="73">
        <f t="shared" si="8"/>
        <v>3.4999999999999407E-2</v>
      </c>
    </row>
    <row r="52" spans="5:14" x14ac:dyDescent="0.3">
      <c r="F52" s="55" t="s">
        <v>31</v>
      </c>
      <c r="G52" s="56">
        <f>SUM(G3:G51)</f>
        <v>9256887.3189975265</v>
      </c>
      <c r="H52" s="56">
        <f>SUM(H3:H51)</f>
        <v>11120924.954323795</v>
      </c>
      <c r="I52" s="56">
        <f>SUM(I3:I51)</f>
        <v>20377812.273321323</v>
      </c>
      <c r="J52" s="56">
        <f>SUM(J3:J51)</f>
        <v>30756405.637591593</v>
      </c>
      <c r="K52" s="56">
        <f>SUM(K3:K51)</f>
        <v>10123359.998018922</v>
      </c>
    </row>
    <row r="60" spans="5:14" x14ac:dyDescent="0.3">
      <c r="N60" t="s">
        <v>34</v>
      </c>
    </row>
  </sheetData>
  <phoneticPr fontId="1" type="noConversion"/>
  <pageMargins left="0.7" right="0.7" top="0.75" bottom="0.75" header="0.3" footer="0.3"/>
  <ignoredErrors>
    <ignoredError sqref="K11 K17 K24:L24 K27:L27 K30:L30 K33:L33 K36:L36 K39:L39 K42:L42 K45:L45 L21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진원 주</cp:lastModifiedBy>
  <dcterms:created xsi:type="dcterms:W3CDTF">2015-06-05T18:19:34Z</dcterms:created>
  <dcterms:modified xsi:type="dcterms:W3CDTF">2024-03-28T14:22:47Z</dcterms:modified>
</cp:coreProperties>
</file>