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D5779E7D-AF8B-4349-BBDE-513773B8E0A3}" xr6:coauthVersionLast="47" xr6:coauthVersionMax="47" xr10:uidLastSave="{00000000-0000-0000-0000-000000000000}"/>
  <bookViews>
    <workbookView xWindow="14040" yWindow="3450" windowWidth="19455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M29" i="1"/>
  <c r="M32" i="1"/>
  <c r="O30" i="1"/>
  <c r="L4" i="1"/>
  <c r="L5" i="1" s="1"/>
  <c r="L6" i="1" s="1"/>
  <c r="L7" i="1" s="1"/>
  <c r="L8" i="1" s="1"/>
  <c r="L9" i="1" s="1"/>
  <c r="L10" i="1" s="1"/>
  <c r="L11" i="1" s="1"/>
  <c r="H3" i="1"/>
  <c r="J3" i="1" s="1"/>
  <c r="J2" i="1"/>
  <c r="S2" i="1"/>
  <c r="P3" i="1"/>
  <c r="S3" i="1" s="1"/>
  <c r="R37" i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Q20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O4" i="1"/>
  <c r="O5" i="1" s="1"/>
  <c r="O6" i="1" s="1"/>
  <c r="O7" i="1" s="1"/>
  <c r="O8" i="1" s="1"/>
  <c r="O9" i="1" s="1"/>
  <c r="H4" i="1" l="1"/>
  <c r="H5" i="1" s="1"/>
  <c r="H6" i="1" s="1"/>
  <c r="H7" i="1" s="1"/>
  <c r="H8" i="1" s="1"/>
  <c r="L12" i="1"/>
  <c r="L13" i="1" s="1"/>
  <c r="L14" i="1" s="1"/>
  <c r="L15" i="1" s="1"/>
  <c r="L16" i="1" s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J6" i="1"/>
  <c r="M6" i="1" s="1"/>
  <c r="N6" i="1" s="1"/>
  <c r="J5" i="1"/>
  <c r="M5" i="1" s="1"/>
  <c r="N5" i="1" s="1"/>
  <c r="P6" i="1"/>
  <c r="P9" i="1"/>
  <c r="S9" i="1" s="1"/>
  <c r="P7" i="1"/>
  <c r="S7" i="1" s="1"/>
  <c r="P5" i="1"/>
  <c r="P8" i="1"/>
  <c r="P4" i="1"/>
  <c r="S5" i="1"/>
  <c r="S4" i="1"/>
  <c r="S8" i="1"/>
  <c r="S6" i="1"/>
  <c r="O10" i="1"/>
  <c r="O11" i="1" s="1"/>
  <c r="J7" i="1"/>
  <c r="M7" i="1" s="1"/>
  <c r="N7" i="1" s="1"/>
  <c r="J8" i="1"/>
  <c r="M8" i="1" s="1"/>
  <c r="N8" i="1" s="1"/>
  <c r="J9" i="1"/>
  <c r="M9" i="1" s="1"/>
  <c r="N9" i="1" s="1"/>
  <c r="J4" i="1"/>
  <c r="M4" i="1" s="1"/>
  <c r="N4" i="1" s="1"/>
  <c r="I16" i="1"/>
  <c r="J16" i="1" s="1"/>
  <c r="M16" i="1" s="1"/>
  <c r="N16" i="1" s="1"/>
  <c r="H21" i="1" l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I50" i="1" s="1"/>
  <c r="J50" i="1" s="1"/>
  <c r="I20" i="1"/>
  <c r="J15" i="1"/>
  <c r="M15" i="1" s="1"/>
  <c r="N15" i="1" s="1"/>
  <c r="J12" i="1"/>
  <c r="M12" i="1" s="1"/>
  <c r="N12" i="1" s="1"/>
  <c r="J19" i="1"/>
  <c r="J13" i="1"/>
  <c r="M13" i="1" s="1"/>
  <c r="N13" i="1" s="1"/>
  <c r="J42" i="1"/>
  <c r="J45" i="1"/>
  <c r="J46" i="1"/>
  <c r="J40" i="1"/>
  <c r="I26" i="1"/>
  <c r="J26" i="1" s="1"/>
  <c r="J20" i="1"/>
  <c r="J39" i="1"/>
  <c r="J36" i="1"/>
  <c r="I32" i="1"/>
  <c r="J32" i="1" s="1"/>
  <c r="I10" i="1"/>
  <c r="J10" i="1" s="1"/>
  <c r="I44" i="1"/>
  <c r="J44" i="1" s="1"/>
  <c r="I41" i="1"/>
  <c r="J41" i="1" s="1"/>
  <c r="J17" i="1"/>
  <c r="M17" i="1" s="1"/>
  <c r="N17" i="1" s="1"/>
  <c r="J30" i="1"/>
  <c r="J43" i="1"/>
  <c r="I38" i="1"/>
  <c r="J38" i="1" s="1"/>
  <c r="I49" i="1"/>
  <c r="J49" i="1" s="1"/>
  <c r="I47" i="1"/>
  <c r="J47" i="1" s="1"/>
  <c r="I35" i="1"/>
  <c r="J35" i="1" s="1"/>
  <c r="I29" i="1"/>
  <c r="J29" i="1" s="1"/>
  <c r="I23" i="1"/>
  <c r="J23" i="1" s="1"/>
  <c r="H51" i="1"/>
  <c r="J28" i="1"/>
  <c r="J33" i="1"/>
  <c r="J31" i="1"/>
  <c r="J18" i="1"/>
  <c r="J22" i="1"/>
  <c r="J24" i="1"/>
  <c r="J27" i="1"/>
  <c r="J21" i="1"/>
  <c r="J11" i="1"/>
  <c r="M11" i="1" s="1"/>
  <c r="N11" i="1" s="1"/>
  <c r="J25" i="1"/>
  <c r="J14" i="1"/>
  <c r="M14" i="1" s="1"/>
  <c r="N14" i="1" s="1"/>
  <c r="M3" i="1"/>
  <c r="N3" i="1" s="1"/>
  <c r="J34" i="1"/>
  <c r="L17" i="1"/>
  <c r="J37" i="1"/>
  <c r="P10" i="1"/>
  <c r="S10" i="1" s="1"/>
  <c r="I48" i="1" l="1"/>
  <c r="K50" i="1"/>
  <c r="K26" i="1"/>
  <c r="K32" i="1"/>
  <c r="I51" i="1"/>
  <c r="J48" i="1"/>
  <c r="K48" i="1" s="1"/>
  <c r="K49" i="1"/>
  <c r="K20" i="1"/>
  <c r="K23" i="1"/>
  <c r="K38" i="1"/>
  <c r="K47" i="1"/>
  <c r="M10" i="1"/>
  <c r="N10" i="1" s="1"/>
  <c r="K29" i="1"/>
  <c r="K41" i="1"/>
  <c r="K44" i="1"/>
  <c r="K35" i="1"/>
  <c r="L18" i="1"/>
  <c r="L19" i="1" s="1"/>
  <c r="L20" i="1" s="1"/>
  <c r="O12" i="1"/>
  <c r="P11" i="1"/>
  <c r="S11" i="1" s="1"/>
  <c r="X12" i="1"/>
  <c r="X8" i="1"/>
  <c r="X10" i="1"/>
  <c r="X14" i="1" l="1"/>
  <c r="M18" i="1"/>
  <c r="N18" i="1" s="1"/>
  <c r="J51" i="1"/>
  <c r="K51" i="1"/>
  <c r="M20" i="1"/>
  <c r="M19" i="1"/>
  <c r="N19" i="1" s="1"/>
  <c r="U8" i="1"/>
  <c r="O13" i="1"/>
  <c r="P12" i="1"/>
  <c r="S12" i="1" s="1"/>
  <c r="L21" i="1" l="1"/>
  <c r="N20" i="1"/>
  <c r="O14" i="1"/>
  <c r="P13" i="1"/>
  <c r="S13" i="1" s="1"/>
  <c r="M21" i="1" l="1"/>
  <c r="N21" i="1" s="1"/>
  <c r="L22" i="1"/>
  <c r="O15" i="1"/>
  <c r="P14" i="1"/>
  <c r="S14" i="1"/>
  <c r="M22" i="1" l="1"/>
  <c r="N22" i="1" s="1"/>
  <c r="L23" i="1"/>
  <c r="O16" i="1"/>
  <c r="P15" i="1"/>
  <c r="S15" i="1" s="1"/>
  <c r="M23" i="1" l="1"/>
  <c r="N23" i="1" s="1"/>
  <c r="L24" i="1"/>
  <c r="O17" i="1"/>
  <c r="P16" i="1"/>
  <c r="S16" i="1" s="1"/>
  <c r="L25" i="1" l="1"/>
  <c r="L26" i="1" s="1"/>
  <c r="M24" i="1"/>
  <c r="N24" i="1" s="1"/>
  <c r="O18" i="1"/>
  <c r="P17" i="1"/>
  <c r="S17" i="1"/>
  <c r="M25" i="1" l="1"/>
  <c r="N25" i="1" s="1"/>
  <c r="P18" i="1"/>
  <c r="S18" i="1" s="1"/>
  <c r="M26" i="1" l="1"/>
  <c r="N26" i="1" s="1"/>
  <c r="L27" i="1"/>
  <c r="O20" i="1"/>
  <c r="P19" i="1"/>
  <c r="S19" i="1"/>
  <c r="M27" i="1" l="1"/>
  <c r="N27" i="1" s="1"/>
  <c r="L28" i="1"/>
  <c r="U10" i="1"/>
  <c r="P20" i="1"/>
  <c r="S20" i="1" s="1"/>
  <c r="O21" i="1"/>
  <c r="L29" i="1" l="1"/>
  <c r="M28" i="1"/>
  <c r="N28" i="1" s="1"/>
  <c r="O22" i="1"/>
  <c r="P21" i="1"/>
  <c r="S21" i="1" s="1"/>
  <c r="N29" i="1" l="1"/>
  <c r="L30" i="1"/>
  <c r="O23" i="1"/>
  <c r="O24" i="1" s="1"/>
  <c r="P23" i="1"/>
  <c r="S23" i="1" s="1"/>
  <c r="P22" i="1"/>
  <c r="S22" i="1" s="1"/>
  <c r="L31" i="1" l="1"/>
  <c r="M30" i="1"/>
  <c r="N30" i="1" s="1"/>
  <c r="O25" i="1"/>
  <c r="P24" i="1"/>
  <c r="S24" i="1" s="1"/>
  <c r="O26" i="1"/>
  <c r="P25" i="1"/>
  <c r="S25" i="1" s="1"/>
  <c r="L32" i="1" l="1"/>
  <c r="M31" i="1"/>
  <c r="N31" i="1" s="1"/>
  <c r="O27" i="1"/>
  <c r="P26" i="1"/>
  <c r="S26" i="1" s="1"/>
  <c r="L33" i="1" l="1"/>
  <c r="N32" i="1"/>
  <c r="O28" i="1"/>
  <c r="P27" i="1"/>
  <c r="S27" i="1" s="1"/>
  <c r="L34" i="1" l="1"/>
  <c r="M33" i="1"/>
  <c r="N33" i="1" s="1"/>
  <c r="O29" i="1"/>
  <c r="P28" i="1"/>
  <c r="S28" i="1" s="1"/>
  <c r="L35" i="1" l="1"/>
  <c r="M34" i="1"/>
  <c r="N34" i="1" s="1"/>
  <c r="P29" i="1"/>
  <c r="S29" i="1" s="1"/>
  <c r="L36" i="1" l="1"/>
  <c r="M35" i="1"/>
  <c r="N35" i="1" s="1"/>
  <c r="O31" i="1"/>
  <c r="P30" i="1"/>
  <c r="S30" i="1" s="1"/>
  <c r="L37" i="1" l="1"/>
  <c r="M37" i="1" s="1"/>
  <c r="N37" i="1" s="1"/>
  <c r="M36" i="1"/>
  <c r="N36" i="1" s="1"/>
  <c r="O32" i="1"/>
  <c r="P31" i="1"/>
  <c r="S31" i="1" s="1"/>
  <c r="L38" i="1" l="1"/>
  <c r="O33" i="1"/>
  <c r="P32" i="1"/>
  <c r="S32" i="1" s="1"/>
  <c r="L39" i="1" l="1"/>
  <c r="M38" i="1"/>
  <c r="N38" i="1" s="1"/>
  <c r="O34" i="1"/>
  <c r="P33" i="1"/>
  <c r="S33" i="1" s="1"/>
  <c r="L40" i="1" l="1"/>
  <c r="M39" i="1"/>
  <c r="N39" i="1" s="1"/>
  <c r="O35" i="1"/>
  <c r="P34" i="1"/>
  <c r="S34" i="1" s="1"/>
  <c r="L41" i="1" l="1"/>
  <c r="M40" i="1"/>
  <c r="N40" i="1" s="1"/>
  <c r="O36" i="1"/>
  <c r="P35" i="1"/>
  <c r="S35" i="1" s="1"/>
  <c r="L42" i="1" l="1"/>
  <c r="M41" i="1"/>
  <c r="N41" i="1" s="1"/>
  <c r="O37" i="1"/>
  <c r="P36" i="1"/>
  <c r="S36" i="1" s="1"/>
  <c r="L43" i="1" l="1"/>
  <c r="M42" i="1"/>
  <c r="N42" i="1" s="1"/>
  <c r="O38" i="1"/>
  <c r="P37" i="1"/>
  <c r="S37" i="1" s="1"/>
  <c r="L44" i="1" l="1"/>
  <c r="M43" i="1"/>
  <c r="N43" i="1" s="1"/>
  <c r="O39" i="1"/>
  <c r="P38" i="1"/>
  <c r="S38" i="1" s="1"/>
  <c r="L45" i="1" l="1"/>
  <c r="M44" i="1"/>
  <c r="N44" i="1" s="1"/>
  <c r="O40" i="1"/>
  <c r="P39" i="1"/>
  <c r="S39" i="1" s="1"/>
  <c r="L46" i="1" l="1"/>
  <c r="M45" i="1"/>
  <c r="N45" i="1" s="1"/>
  <c r="O41" i="1"/>
  <c r="P40" i="1"/>
  <c r="S40" i="1" s="1"/>
  <c r="M46" i="1" l="1"/>
  <c r="N46" i="1" s="1"/>
  <c r="L47" i="1"/>
  <c r="U12" i="1"/>
  <c r="O42" i="1"/>
  <c r="P41" i="1"/>
  <c r="S41" i="1" s="1"/>
  <c r="L48" i="1" l="1"/>
  <c r="M47" i="1"/>
  <c r="N47" i="1" s="1"/>
  <c r="O43" i="1"/>
  <c r="P42" i="1"/>
  <c r="S42" i="1" s="1"/>
  <c r="L49" i="1" l="1"/>
  <c r="M48" i="1"/>
  <c r="N48" i="1" s="1"/>
  <c r="O44" i="1"/>
  <c r="P43" i="1"/>
  <c r="S43" i="1" s="1"/>
  <c r="L50" i="1" l="1"/>
  <c r="M49" i="1"/>
  <c r="N49" i="1" s="1"/>
  <c r="O45" i="1"/>
  <c r="P44" i="1"/>
  <c r="S44" i="1"/>
  <c r="M50" i="1" l="1"/>
  <c r="N50" i="1" s="1"/>
  <c r="L51" i="1"/>
  <c r="U14" i="1"/>
  <c r="O46" i="1"/>
  <c r="P45" i="1"/>
  <c r="S45" i="1" s="1"/>
  <c r="O47" i="1" l="1"/>
  <c r="P46" i="1"/>
  <c r="S46" i="1" s="1"/>
  <c r="O48" i="1" l="1"/>
  <c r="P47" i="1"/>
  <c r="S47" i="1" s="1"/>
  <c r="O49" i="1" l="1"/>
  <c r="P48" i="1"/>
  <c r="S48" i="1" s="1"/>
  <c r="O50" i="1" l="1"/>
  <c r="P49" i="1"/>
  <c r="S49" i="1"/>
  <c r="P50" i="1" l="1"/>
  <c r="S50" i="1" s="1"/>
</calcChain>
</file>

<file path=xl/sharedStrings.xml><?xml version="1.0" encoding="utf-8"?>
<sst xmlns="http://schemas.openxmlformats.org/spreadsheetml/2006/main" count="85" uniqueCount="42">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</sst>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Sheet1!$F$2:$F$50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Sheet1!$L$2:$L$50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172.5</c:v>
                </c:pt>
                <c:pt idx="3">
                  <c:v>198.37499999999997</c:v>
                </c:pt>
                <c:pt idx="4">
                  <c:v>228.13124999999994</c:v>
                </c:pt>
                <c:pt idx="5">
                  <c:v>262.35093749999993</c:v>
                </c:pt>
                <c:pt idx="6">
                  <c:v>301.70357812499992</c:v>
                </c:pt>
                <c:pt idx="7">
                  <c:v>346.95911484374989</c:v>
                </c:pt>
                <c:pt idx="8">
                  <c:v>399.00298207031233</c:v>
                </c:pt>
                <c:pt idx="9">
                  <c:v>458.85342938085915</c:v>
                </c:pt>
                <c:pt idx="10">
                  <c:v>527.68144378798797</c:v>
                </c:pt>
                <c:pt idx="11">
                  <c:v>606.8336603561861</c:v>
                </c:pt>
                <c:pt idx="12">
                  <c:v>697.85870940961399</c:v>
                </c:pt>
                <c:pt idx="13">
                  <c:v>802.53751582105599</c:v>
                </c:pt>
                <c:pt idx="14">
                  <c:v>922.91814319421428</c:v>
                </c:pt>
                <c:pt idx="15">
                  <c:v>1061.3558646733463</c:v>
                </c:pt>
                <c:pt idx="16">
                  <c:v>1220.5592443743483</c:v>
                </c:pt>
                <c:pt idx="17">
                  <c:v>1403.6431310305004</c:v>
                </c:pt>
                <c:pt idx="18">
                  <c:v>1937.0275208220903</c:v>
                </c:pt>
                <c:pt idx="19">
                  <c:v>2518.1357770687173</c:v>
                </c:pt>
                <c:pt idx="20">
                  <c:v>3273.5765101893326</c:v>
                </c:pt>
                <c:pt idx="21">
                  <c:v>4517.5355840612783</c:v>
                </c:pt>
                <c:pt idx="22">
                  <c:v>5872.7962592796621</c:v>
                </c:pt>
                <c:pt idx="23">
                  <c:v>7634.6351370635612</c:v>
                </c:pt>
                <c:pt idx="24">
                  <c:v>10535.796489147713</c:v>
                </c:pt>
                <c:pt idx="25">
                  <c:v>13696.535435892027</c:v>
                </c:pt>
                <c:pt idx="26">
                  <c:v>17805.496066659634</c:v>
                </c:pt>
                <c:pt idx="27">
                  <c:v>24571.584571990294</c:v>
                </c:pt>
                <c:pt idx="28">
                  <c:v>31943.059943587381</c:v>
                </c:pt>
                <c:pt idx="29">
                  <c:v>41525.977926663596</c:v>
                </c:pt>
                <c:pt idx="30">
                  <c:v>57305.849538795759</c:v>
                </c:pt>
                <c:pt idx="31">
                  <c:v>74497.604400434488</c:v>
                </c:pt>
                <c:pt idx="32">
                  <c:v>96846.885720564838</c:v>
                </c:pt>
                <c:pt idx="33">
                  <c:v>133648.70229437947</c:v>
                </c:pt>
                <c:pt idx="34">
                  <c:v>173743.31298269331</c:v>
                </c:pt>
                <c:pt idx="35">
                  <c:v>225866.30687750131</c:v>
                </c:pt>
                <c:pt idx="36">
                  <c:v>311695.50349095179</c:v>
                </c:pt>
                <c:pt idx="37">
                  <c:v>405204.15453823732</c:v>
                </c:pt>
                <c:pt idx="38">
                  <c:v>526765.4008997085</c:v>
                </c:pt>
                <c:pt idx="39">
                  <c:v>726936.25324159767</c:v>
                </c:pt>
                <c:pt idx="40">
                  <c:v>945017.12921407702</c:v>
                </c:pt>
                <c:pt idx="41">
                  <c:v>1228522.2679783001</c:v>
                </c:pt>
                <c:pt idx="42">
                  <c:v>1695360.7298100539</c:v>
                </c:pt>
                <c:pt idx="43">
                  <c:v>2203968.9487530701</c:v>
                </c:pt>
                <c:pt idx="44">
                  <c:v>2865159.6333789914</c:v>
                </c:pt>
                <c:pt idx="45">
                  <c:v>3953920.2940630079</c:v>
                </c:pt>
                <c:pt idx="46">
                  <c:v>5456410.0058069509</c:v>
                </c:pt>
                <c:pt idx="47">
                  <c:v>7529845.8080135919</c:v>
                </c:pt>
                <c:pt idx="48">
                  <c:v>10391187.215058755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Sheet1!$P$3:$P$50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Sheet1!$F$3:$F$50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Sheet1!$O$3:$O$50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0</xdr:rowOff>
    </xdr:from>
    <xdr:to>
      <xdr:col>38</xdr:col>
      <xdr:colOff>0</xdr:colOff>
      <xdr:row>36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8</xdr:row>
      <xdr:rowOff>1</xdr:rowOff>
    </xdr:from>
    <xdr:to>
      <xdr:col>23</xdr:col>
      <xdr:colOff>0</xdr:colOff>
      <xdr:row>9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10</xdr:row>
      <xdr:rowOff>1</xdr:rowOff>
    </xdr:from>
    <xdr:to>
      <xdr:col>23</xdr:col>
      <xdr:colOff>1</xdr:colOff>
      <xdr:row>11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12</xdr:row>
      <xdr:rowOff>0</xdr:rowOff>
    </xdr:from>
    <xdr:to>
      <xdr:col>22</xdr:col>
      <xdr:colOff>684609</xdr:colOff>
      <xdr:row>13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685799</xdr:colOff>
      <xdr:row>6</xdr:row>
      <xdr:rowOff>0</xdr:rowOff>
    </xdr:from>
    <xdr:to>
      <xdr:col>24</xdr:col>
      <xdr:colOff>1095374</xdr:colOff>
      <xdr:row>7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9</xdr:row>
      <xdr:rowOff>220265</xdr:rowOff>
    </xdr:from>
    <xdr:to>
      <xdr:col>24</xdr:col>
      <xdr:colOff>1095374</xdr:colOff>
      <xdr:row>11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24</xdr:col>
      <xdr:colOff>1093938</xdr:colOff>
      <xdr:row>13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54</xdr:row>
      <xdr:rowOff>0</xdr:rowOff>
    </xdr:from>
    <xdr:to>
      <xdr:col>38</xdr:col>
      <xdr:colOff>0</xdr:colOff>
      <xdr:row>70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36</xdr:row>
      <xdr:rowOff>201706</xdr:rowOff>
    </xdr:from>
    <xdr:to>
      <xdr:col>38</xdr:col>
      <xdr:colOff>0</xdr:colOff>
      <xdr:row>52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57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K15" sqref="K15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4" t="s">
        <v>4</v>
      </c>
      <c r="L1" s="2" t="s">
        <v>23</v>
      </c>
      <c r="M1" s="2" t="s">
        <v>40</v>
      </c>
      <c r="N1" s="2" t="s">
        <v>41</v>
      </c>
      <c r="O1" s="2" t="s">
        <v>5</v>
      </c>
      <c r="P1" s="2" t="s">
        <v>38</v>
      </c>
      <c r="Q1" s="2" t="s">
        <v>35</v>
      </c>
      <c r="R1" s="2" t="s">
        <v>36</v>
      </c>
      <c r="S1" s="19" t="s">
        <v>39</v>
      </c>
      <c r="T1" s="75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8">
        <v>100</v>
      </c>
      <c r="I2" s="38">
        <v>0</v>
      </c>
      <c r="J2" s="38">
        <f>H2+I2</f>
        <v>100</v>
      </c>
      <c r="K2" s="38">
        <v>0</v>
      </c>
      <c r="L2" s="22">
        <v>0</v>
      </c>
      <c r="M2" s="22"/>
      <c r="N2" s="22"/>
      <c r="O2" s="57" t="s">
        <v>32</v>
      </c>
      <c r="P2" s="57" t="s">
        <v>32</v>
      </c>
      <c r="Q2" s="57" t="s">
        <v>32</v>
      </c>
      <c r="R2" s="57" t="s">
        <v>32</v>
      </c>
      <c r="S2" s="73">
        <f t="shared" ref="S2:S49" si="0">SUM(O2:R2)</f>
        <v>0</v>
      </c>
      <c r="T2" s="73"/>
      <c r="U2" s="1">
        <v>1.222</v>
      </c>
      <c r="V2" s="1">
        <v>1.5</v>
      </c>
      <c r="W2" s="1">
        <v>1.08</v>
      </c>
      <c r="X2" s="21">
        <v>1.1499999999999999</v>
      </c>
      <c r="Y2" s="21">
        <v>1.3</v>
      </c>
      <c r="AA2" s="1">
        <v>1</v>
      </c>
      <c r="AB2" s="21">
        <v>0.02</v>
      </c>
      <c r="AC2" s="74">
        <v>2.1999999999999999E-2</v>
      </c>
      <c r="AD2" s="74">
        <v>1.15E-2</v>
      </c>
      <c r="AE2" s="74">
        <v>1.4999999999999999E-2</v>
      </c>
    </row>
    <row r="3" spans="6:31" ht="17.25" thickBot="1" x14ac:dyDescent="0.35">
      <c r="F3" s="4" t="s">
        <v>7</v>
      </c>
      <c r="G3" s="4">
        <v>2</v>
      </c>
      <c r="H3" s="39">
        <f>H2*$U$2</f>
        <v>122.2</v>
      </c>
      <c r="I3" s="39">
        <v>0</v>
      </c>
      <c r="J3" s="39">
        <f t="shared" ref="J3:J50" si="1">H3+I3</f>
        <v>122.2</v>
      </c>
      <c r="K3" s="39">
        <v>0</v>
      </c>
      <c r="L3" s="23">
        <v>150</v>
      </c>
      <c r="M3" s="23">
        <f>(J3-L3)+H4</f>
        <v>121.52839999999999</v>
      </c>
      <c r="N3" s="23">
        <f>M3/L3</f>
        <v>0.81018933333333332</v>
      </c>
      <c r="O3" s="58">
        <v>1</v>
      </c>
      <c r="P3" s="58">
        <f>100%-(O3+Q3+R3)</f>
        <v>0</v>
      </c>
      <c r="Q3" s="77">
        <v>0</v>
      </c>
      <c r="R3" s="77">
        <v>0</v>
      </c>
      <c r="S3" s="73">
        <f t="shared" si="0"/>
        <v>1</v>
      </c>
      <c r="T3" s="73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40">
        <f t="shared" ref="H4:H50" si="2">H3*$U$2</f>
        <v>149.32839999999999</v>
      </c>
      <c r="I4" s="40">
        <v>500</v>
      </c>
      <c r="J4" s="40">
        <f t="shared" si="1"/>
        <v>649.32839999999999</v>
      </c>
      <c r="K4" s="40">
        <v>0</v>
      </c>
      <c r="L4" s="24">
        <f>L3*$X$4</f>
        <v>172.5</v>
      </c>
      <c r="M4" s="24">
        <f t="shared" ref="M4:M50" si="3">(J4-L4)+H5</f>
        <v>659.30770480000001</v>
      </c>
      <c r="N4" s="24">
        <f t="shared" ref="N4:N50" si="4">M4/L4</f>
        <v>3.822073651014493</v>
      </c>
      <c r="O4" s="59">
        <f>O3-$AB$2</f>
        <v>0.98</v>
      </c>
      <c r="P4" s="59">
        <f t="shared" ref="P4:P49" si="5">100%-(O4+Q4+R4)</f>
        <v>2.0000000000000018E-2</v>
      </c>
      <c r="Q4" s="78">
        <v>0</v>
      </c>
      <c r="R4" s="78">
        <v>0</v>
      </c>
      <c r="S4" s="73">
        <f t="shared" si="0"/>
        <v>1</v>
      </c>
      <c r="T4" s="73"/>
      <c r="U4" s="88" t="s">
        <v>25</v>
      </c>
      <c r="X4" s="21">
        <v>1.1499999999999999</v>
      </c>
      <c r="Y4" s="21">
        <v>1.38</v>
      </c>
      <c r="AD4" s="21">
        <v>0.01</v>
      </c>
      <c r="AE4" s="74">
        <v>5.0000000000000001E-3</v>
      </c>
    </row>
    <row r="5" spans="6:31" x14ac:dyDescent="0.3">
      <c r="F5" s="5" t="s">
        <v>6</v>
      </c>
      <c r="G5" s="5">
        <v>2</v>
      </c>
      <c r="H5" s="40">
        <f t="shared" si="2"/>
        <v>182.47930479999999</v>
      </c>
      <c r="I5" s="40"/>
      <c r="J5" s="40">
        <f>H5+I5</f>
        <v>182.47930479999999</v>
      </c>
      <c r="K5" s="40">
        <v>0</v>
      </c>
      <c r="L5" s="24">
        <f>L4*$X$2</f>
        <v>198.37499999999997</v>
      </c>
      <c r="M5" s="24">
        <f t="shared" si="3"/>
        <v>207.09401526560001</v>
      </c>
      <c r="N5" s="24">
        <f t="shared" si="4"/>
        <v>1.0439521878543165</v>
      </c>
      <c r="O5" s="59">
        <f t="shared" ref="O5:O9" si="6">O4-$AB$2</f>
        <v>0.96</v>
      </c>
      <c r="P5" s="59">
        <f t="shared" si="5"/>
        <v>4.0000000000000036E-2</v>
      </c>
      <c r="Q5" s="78">
        <v>0</v>
      </c>
      <c r="R5" s="78">
        <v>0</v>
      </c>
      <c r="S5" s="73">
        <f t="shared" si="0"/>
        <v>1</v>
      </c>
      <c r="T5" s="73"/>
      <c r="U5" s="89" t="s">
        <v>24</v>
      </c>
    </row>
    <row r="6" spans="6:31" x14ac:dyDescent="0.3">
      <c r="F6" s="5" t="s">
        <v>6</v>
      </c>
      <c r="G6" s="5">
        <v>3</v>
      </c>
      <c r="H6" s="40">
        <f t="shared" si="2"/>
        <v>222.98971046559998</v>
      </c>
      <c r="I6" s="40"/>
      <c r="J6" s="40">
        <f>H6+I6</f>
        <v>222.98971046559998</v>
      </c>
      <c r="K6" s="40">
        <v>0</v>
      </c>
      <c r="L6" s="24">
        <f t="shared" ref="L6:L9" si="7">L5*$X$2</f>
        <v>228.13124999999994</v>
      </c>
      <c r="M6" s="24">
        <f t="shared" si="3"/>
        <v>267.3518866545632</v>
      </c>
      <c r="N6" s="24">
        <f t="shared" si="4"/>
        <v>1.1719213683112826</v>
      </c>
      <c r="O6" s="59">
        <f t="shared" si="6"/>
        <v>0.94</v>
      </c>
      <c r="P6" s="59">
        <f t="shared" si="5"/>
        <v>6.0000000000000053E-2</v>
      </c>
      <c r="Q6" s="78">
        <v>0</v>
      </c>
      <c r="R6" s="78">
        <v>0</v>
      </c>
      <c r="S6" s="73">
        <f t="shared" si="0"/>
        <v>1</v>
      </c>
      <c r="T6" s="73"/>
    </row>
    <row r="7" spans="6:31" ht="17.25" thickBot="1" x14ac:dyDescent="0.35">
      <c r="F7" s="5" t="s">
        <v>6</v>
      </c>
      <c r="G7" s="5">
        <v>4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4">
        <f t="shared" si="7"/>
        <v>262.35093749999993</v>
      </c>
      <c r="M7" s="24">
        <f t="shared" si="3"/>
        <v>343.12945549187617</v>
      </c>
      <c r="N7" s="24">
        <f t="shared" si="4"/>
        <v>1.3079025322403366</v>
      </c>
      <c r="O7" s="59">
        <f t="shared" si="6"/>
        <v>0.91999999999999993</v>
      </c>
      <c r="P7" s="59">
        <f t="shared" si="5"/>
        <v>8.0000000000000071E-2</v>
      </c>
      <c r="Q7" s="78">
        <v>0</v>
      </c>
      <c r="R7" s="78">
        <v>0</v>
      </c>
      <c r="S7" s="73">
        <f t="shared" si="0"/>
        <v>1</v>
      </c>
      <c r="T7" s="73"/>
    </row>
    <row r="8" spans="6:31" ht="17.25" thickBot="1" x14ac:dyDescent="0.35">
      <c r="F8" s="5" t="s">
        <v>6</v>
      </c>
      <c r="G8" s="5">
        <v>5</v>
      </c>
      <c r="H8" s="40">
        <f t="shared" si="2"/>
        <v>332.98696680291295</v>
      </c>
      <c r="I8" s="40"/>
      <c r="J8" s="40">
        <f t="shared" si="1"/>
        <v>332.98696680291295</v>
      </c>
      <c r="K8" s="40">
        <v>0</v>
      </c>
      <c r="L8" s="24">
        <f t="shared" si="7"/>
        <v>301.70357812499992</v>
      </c>
      <c r="M8" s="24">
        <f t="shared" si="3"/>
        <v>438.19346211107262</v>
      </c>
      <c r="N8" s="24">
        <f t="shared" si="4"/>
        <v>1.4523972994762531</v>
      </c>
      <c r="O8" s="59">
        <f t="shared" si="6"/>
        <v>0.89999999999999991</v>
      </c>
      <c r="P8" s="59">
        <f t="shared" si="5"/>
        <v>0.10000000000000009</v>
      </c>
      <c r="Q8" s="78">
        <v>0</v>
      </c>
      <c r="R8" s="78">
        <v>0</v>
      </c>
      <c r="S8" s="73">
        <f t="shared" si="0"/>
        <v>1</v>
      </c>
      <c r="T8" s="73"/>
      <c r="U8" s="90">
        <f>SUM(L2:L19)</f>
        <v>9761.2640045671742</v>
      </c>
      <c r="V8" s="91"/>
      <c r="W8" s="92"/>
      <c r="X8" s="93">
        <f>SUM(J2:J19)</f>
        <v>19910.449883927638</v>
      </c>
      <c r="Y8" s="92"/>
    </row>
    <row r="9" spans="6:31" ht="17.25" thickBot="1" x14ac:dyDescent="0.35">
      <c r="F9" s="5" t="s">
        <v>6</v>
      </c>
      <c r="G9" s="5">
        <v>6</v>
      </c>
      <c r="H9" s="40">
        <f t="shared" si="2"/>
        <v>406.9100734331596</v>
      </c>
      <c r="I9" s="40"/>
      <c r="J9" s="40">
        <f t="shared" si="1"/>
        <v>406.9100734331596</v>
      </c>
      <c r="K9" s="40">
        <v>0</v>
      </c>
      <c r="L9" s="24">
        <f t="shared" si="7"/>
        <v>346.95911484374989</v>
      </c>
      <c r="M9" s="24">
        <f t="shared" si="3"/>
        <v>557.19506832473076</v>
      </c>
      <c r="N9" s="24">
        <f t="shared" si="4"/>
        <v>1.6059386956173751</v>
      </c>
      <c r="O9" s="59">
        <f t="shared" si="6"/>
        <v>0.87999999999999989</v>
      </c>
      <c r="P9" s="59">
        <f t="shared" si="5"/>
        <v>0.12000000000000011</v>
      </c>
      <c r="Q9" s="78">
        <v>0</v>
      </c>
      <c r="R9" s="78">
        <v>0</v>
      </c>
      <c r="S9" s="73">
        <f t="shared" si="0"/>
        <v>1</v>
      </c>
      <c r="T9" s="73"/>
    </row>
    <row r="10" spans="6:31" ht="17.25" thickBot="1" x14ac:dyDescent="0.35">
      <c r="F10" s="6" t="s">
        <v>8</v>
      </c>
      <c r="G10" s="6">
        <v>1</v>
      </c>
      <c r="H10" s="41">
        <f t="shared" si="2"/>
        <v>497.24410973532099</v>
      </c>
      <c r="I10" s="41">
        <f>H10*$V$2</f>
        <v>745.86616460298148</v>
      </c>
      <c r="J10" s="41">
        <f t="shared" si="1"/>
        <v>1243.1102743383026</v>
      </c>
      <c r="K10" s="41">
        <v>0</v>
      </c>
      <c r="L10" s="25">
        <f>L9*$X$4</f>
        <v>399.00298207031233</v>
      </c>
      <c r="M10" s="25">
        <f t="shared" si="3"/>
        <v>1451.7395943645524</v>
      </c>
      <c r="N10" s="25">
        <f t="shared" si="4"/>
        <v>3.6384179056304067</v>
      </c>
      <c r="O10" s="60">
        <f>O9-$AB$2</f>
        <v>0.85999999999999988</v>
      </c>
      <c r="P10" s="60">
        <f t="shared" si="5"/>
        <v>0.14000000000000012</v>
      </c>
      <c r="Q10" s="79">
        <v>0</v>
      </c>
      <c r="R10" s="79">
        <v>0</v>
      </c>
      <c r="S10" s="73">
        <f t="shared" si="0"/>
        <v>1</v>
      </c>
      <c r="T10" s="73"/>
      <c r="U10" s="90">
        <f>SUM(L2:L28)</f>
        <v>77552.798784751198</v>
      </c>
      <c r="V10" s="91"/>
      <c r="W10" s="92"/>
      <c r="X10" s="93">
        <f>SUM(J2:J28)</f>
        <v>138422.88651280088</v>
      </c>
      <c r="Y10" s="92"/>
    </row>
    <row r="11" spans="6:31" ht="17.25" thickBot="1" x14ac:dyDescent="0.35">
      <c r="F11" s="6" t="s">
        <v>8</v>
      </c>
      <c r="G11" s="6">
        <v>2</v>
      </c>
      <c r="H11" s="41">
        <f t="shared" si="2"/>
        <v>607.63230209656228</v>
      </c>
      <c r="I11" s="41"/>
      <c r="J11" s="41">
        <f t="shared" si="1"/>
        <v>607.63230209656228</v>
      </c>
      <c r="K11" s="41">
        <v>0</v>
      </c>
      <c r="L11" s="25">
        <f>L10*$X$2</f>
        <v>458.85342938085915</v>
      </c>
      <c r="M11" s="25">
        <f t="shared" si="3"/>
        <v>891.30554587770212</v>
      </c>
      <c r="N11" s="25">
        <f t="shared" si="4"/>
        <v>1.9424624265756496</v>
      </c>
      <c r="O11" s="60">
        <f>O10-$AB$2</f>
        <v>0.83999999999999986</v>
      </c>
      <c r="P11" s="60">
        <f t="shared" si="5"/>
        <v>0.16000000000000014</v>
      </c>
      <c r="Q11" s="79">
        <v>0</v>
      </c>
      <c r="R11" s="79">
        <v>0</v>
      </c>
      <c r="S11" s="73">
        <f t="shared" si="0"/>
        <v>1</v>
      </c>
      <c r="T11" s="73"/>
    </row>
    <row r="12" spans="6:31" ht="17.25" thickBot="1" x14ac:dyDescent="0.35">
      <c r="F12" s="6" t="s">
        <v>8</v>
      </c>
      <c r="G12" s="6">
        <v>3</v>
      </c>
      <c r="H12" s="41">
        <f t="shared" si="2"/>
        <v>742.52667316199904</v>
      </c>
      <c r="I12" s="41"/>
      <c r="J12" s="41">
        <f t="shared" si="1"/>
        <v>742.52667316199904</v>
      </c>
      <c r="K12" s="41">
        <v>0</v>
      </c>
      <c r="L12" s="25">
        <f t="shared" ref="L12:L15" si="8">L11*$X$2</f>
        <v>527.68144378798797</v>
      </c>
      <c r="M12" s="25">
        <f t="shared" si="3"/>
        <v>1122.212823977974</v>
      </c>
      <c r="N12" s="25">
        <f t="shared" si="4"/>
        <v>2.1266861611090819</v>
      </c>
      <c r="O12" s="60">
        <f t="shared" ref="O12:O15" si="9">O11-$AB$2</f>
        <v>0.81999999999999984</v>
      </c>
      <c r="P12" s="60">
        <f t="shared" si="5"/>
        <v>0.18000000000000016</v>
      </c>
      <c r="Q12" s="79">
        <v>0</v>
      </c>
      <c r="R12" s="79">
        <v>0</v>
      </c>
      <c r="S12" s="73">
        <f t="shared" si="0"/>
        <v>1</v>
      </c>
      <c r="T12" s="73"/>
      <c r="U12" s="90">
        <f>SUM(L2:L46)</f>
        <v>11846132.10434635</v>
      </c>
      <c r="V12" s="91"/>
      <c r="W12" s="92"/>
      <c r="X12" s="93">
        <f>SUM(J2:J46)</f>
        <v>5234223.5374012599</v>
      </c>
      <c r="Y12" s="92"/>
    </row>
    <row r="13" spans="6:31" ht="17.25" thickBot="1" x14ac:dyDescent="0.35">
      <c r="F13" s="6" t="s">
        <v>8</v>
      </c>
      <c r="G13" s="6">
        <v>4</v>
      </c>
      <c r="H13" s="41">
        <f t="shared" si="2"/>
        <v>907.36759460396286</v>
      </c>
      <c r="I13" s="41"/>
      <c r="J13" s="41">
        <f t="shared" si="1"/>
        <v>907.36759460396286</v>
      </c>
      <c r="K13" s="41">
        <v>0</v>
      </c>
      <c r="L13" s="25">
        <f t="shared" si="8"/>
        <v>606.8336603561861</v>
      </c>
      <c r="M13" s="25">
        <f t="shared" si="3"/>
        <v>1409.3371348538194</v>
      </c>
      <c r="N13" s="25">
        <f t="shared" si="4"/>
        <v>2.322443903369825</v>
      </c>
      <c r="O13" s="60">
        <f t="shared" si="9"/>
        <v>0.79999999999999982</v>
      </c>
      <c r="P13" s="60">
        <f t="shared" si="5"/>
        <v>0.20000000000000018</v>
      </c>
      <c r="Q13" s="79">
        <v>0</v>
      </c>
      <c r="R13" s="79">
        <v>0</v>
      </c>
      <c r="S13" s="73">
        <f t="shared" si="0"/>
        <v>1</v>
      </c>
      <c r="T13" s="73"/>
    </row>
    <row r="14" spans="6:31" ht="17.25" thickBot="1" x14ac:dyDescent="0.35">
      <c r="F14" s="6" t="s">
        <v>8</v>
      </c>
      <c r="G14" s="6">
        <v>5</v>
      </c>
      <c r="H14" s="41">
        <f t="shared" si="2"/>
        <v>1108.8032006060425</v>
      </c>
      <c r="I14" s="41"/>
      <c r="J14" s="41">
        <f t="shared" si="1"/>
        <v>1108.8032006060425</v>
      </c>
      <c r="K14" s="41">
        <v>0</v>
      </c>
      <c r="L14" s="25">
        <f t="shared" si="8"/>
        <v>697.85870940961399</v>
      </c>
      <c r="M14" s="25">
        <f t="shared" si="3"/>
        <v>1765.9020023370124</v>
      </c>
      <c r="N14" s="25">
        <f t="shared" si="4"/>
        <v>2.5304577825373267</v>
      </c>
      <c r="O14" s="60">
        <f t="shared" si="9"/>
        <v>0.7799999999999998</v>
      </c>
      <c r="P14" s="60">
        <f t="shared" si="5"/>
        <v>0.2200000000000002</v>
      </c>
      <c r="Q14" s="79">
        <v>0</v>
      </c>
      <c r="R14" s="79">
        <v>0</v>
      </c>
      <c r="S14" s="73">
        <f t="shared" si="0"/>
        <v>1</v>
      </c>
      <c r="T14" s="73"/>
      <c r="U14" s="90">
        <f>SUM(L2:L50)</f>
        <v>39177495.427288651</v>
      </c>
      <c r="V14" s="91"/>
      <c r="W14" s="92"/>
      <c r="X14" s="93">
        <f>SUM(J2:J50)</f>
        <v>16706776.707720473</v>
      </c>
      <c r="Y14" s="92"/>
    </row>
    <row r="15" spans="6:31" x14ac:dyDescent="0.3">
      <c r="F15" s="6" t="s">
        <v>8</v>
      </c>
      <c r="G15" s="6">
        <v>6</v>
      </c>
      <c r="H15" s="41">
        <f t="shared" si="2"/>
        <v>1354.9575111405838</v>
      </c>
      <c r="I15" s="41"/>
      <c r="J15" s="41">
        <f t="shared" si="1"/>
        <v>1354.9575111405838</v>
      </c>
      <c r="K15" s="41">
        <v>0</v>
      </c>
      <c r="L15" s="25">
        <f t="shared" si="8"/>
        <v>802.53751582105599</v>
      </c>
      <c r="M15" s="25">
        <f t="shared" si="3"/>
        <v>2208.1780739333212</v>
      </c>
      <c r="N15" s="25">
        <f t="shared" si="4"/>
        <v>2.751495139357055</v>
      </c>
      <c r="O15" s="60">
        <f t="shared" si="9"/>
        <v>0.75999999999999979</v>
      </c>
      <c r="P15" s="60">
        <f t="shared" si="5"/>
        <v>0.24000000000000021</v>
      </c>
      <c r="Q15" s="79">
        <v>0</v>
      </c>
      <c r="R15" s="79">
        <v>0</v>
      </c>
      <c r="S15" s="73">
        <f t="shared" si="0"/>
        <v>1</v>
      </c>
      <c r="T15" s="73"/>
    </row>
    <row r="16" spans="6:31" x14ac:dyDescent="0.3">
      <c r="F16" s="7" t="s">
        <v>9</v>
      </c>
      <c r="G16" s="7">
        <v>1</v>
      </c>
      <c r="H16" s="42">
        <f t="shared" si="2"/>
        <v>1655.7580786137935</v>
      </c>
      <c r="I16" s="42">
        <f>H16*$V$2</f>
        <v>2483.6371179206903</v>
      </c>
      <c r="J16" s="42">
        <f t="shared" si="1"/>
        <v>4139.3951965344841</v>
      </c>
      <c r="K16" s="42">
        <v>0</v>
      </c>
      <c r="L16" s="26">
        <f>L15*$X$4</f>
        <v>922.91814319421428</v>
      </c>
      <c r="M16" s="26">
        <f t="shared" si="3"/>
        <v>5239.8134254063252</v>
      </c>
      <c r="N16" s="26">
        <f t="shared" si="4"/>
        <v>5.6774411295798801</v>
      </c>
      <c r="O16" s="61">
        <f>O15-$AB$2</f>
        <v>0.73999999999999977</v>
      </c>
      <c r="P16" s="61">
        <f t="shared" si="5"/>
        <v>0.26000000000000023</v>
      </c>
      <c r="Q16" s="80">
        <v>0</v>
      </c>
      <c r="R16" s="80">
        <v>0</v>
      </c>
      <c r="S16" s="73">
        <f t="shared" si="0"/>
        <v>1</v>
      </c>
      <c r="T16" s="73"/>
    </row>
    <row r="17" spans="6:20" x14ac:dyDescent="0.3">
      <c r="F17" s="7" t="s">
        <v>9</v>
      </c>
      <c r="G17" s="7">
        <v>2</v>
      </c>
      <c r="H17" s="42">
        <f t="shared" si="2"/>
        <v>2023.3363720660557</v>
      </c>
      <c r="I17" s="42"/>
      <c r="J17" s="42">
        <f t="shared" si="1"/>
        <v>2023.3363720660557</v>
      </c>
      <c r="K17" s="42">
        <v>0</v>
      </c>
      <c r="L17" s="26">
        <f>L16*$X$2</f>
        <v>1061.3558646733463</v>
      </c>
      <c r="M17" s="26">
        <f t="shared" si="3"/>
        <v>3434.4975540574296</v>
      </c>
      <c r="N17" s="26">
        <f t="shared" si="4"/>
        <v>3.2359528678107088</v>
      </c>
      <c r="O17" s="61">
        <f>O16-$AB$2</f>
        <v>0.71999999999999975</v>
      </c>
      <c r="P17" s="61">
        <f t="shared" si="5"/>
        <v>0.28000000000000025</v>
      </c>
      <c r="Q17" s="80">
        <v>0</v>
      </c>
      <c r="R17" s="80">
        <v>0</v>
      </c>
      <c r="S17" s="73">
        <f t="shared" si="0"/>
        <v>1</v>
      </c>
      <c r="T17" s="73"/>
    </row>
    <row r="18" spans="6:20" x14ac:dyDescent="0.3">
      <c r="F18" s="7" t="s">
        <v>9</v>
      </c>
      <c r="G18" s="7">
        <v>3</v>
      </c>
      <c r="H18" s="42">
        <f t="shared" si="2"/>
        <v>2472.5170466647201</v>
      </c>
      <c r="I18" s="42"/>
      <c r="J18" s="42">
        <f t="shared" si="1"/>
        <v>2472.5170466647201</v>
      </c>
      <c r="K18" s="42">
        <v>0</v>
      </c>
      <c r="L18" s="26">
        <f t="shared" ref="L18:L19" si="10">L17*$X$2</f>
        <v>1220.5592443743483</v>
      </c>
      <c r="M18" s="26">
        <f t="shared" si="3"/>
        <v>4273.3736333146599</v>
      </c>
      <c r="N18" s="26">
        <f t="shared" si="4"/>
        <v>3.5011603517084229</v>
      </c>
      <c r="O18" s="61">
        <f t="shared" ref="O18" si="11">O17-$AB$2</f>
        <v>0.69999999999999973</v>
      </c>
      <c r="P18" s="61">
        <f t="shared" si="5"/>
        <v>0.30000000000000027</v>
      </c>
      <c r="Q18" s="80">
        <v>0</v>
      </c>
      <c r="R18" s="80">
        <v>0</v>
      </c>
      <c r="S18" s="73">
        <f t="shared" si="0"/>
        <v>1</v>
      </c>
      <c r="T18" s="73"/>
    </row>
    <row r="19" spans="6:20" x14ac:dyDescent="0.3">
      <c r="F19" s="7" t="s">
        <v>9</v>
      </c>
      <c r="G19" s="7">
        <v>4</v>
      </c>
      <c r="H19" s="42">
        <f t="shared" si="2"/>
        <v>3021.4158310242879</v>
      </c>
      <c r="I19" s="42"/>
      <c r="J19" s="42">
        <f t="shared" si="1"/>
        <v>3021.4158310242879</v>
      </c>
      <c r="K19" s="42">
        <v>0</v>
      </c>
      <c r="L19" s="26">
        <f t="shared" si="10"/>
        <v>1403.6431310305004</v>
      </c>
      <c r="M19" s="26">
        <f t="shared" si="3"/>
        <v>5309.9428455054667</v>
      </c>
      <c r="N19" s="26">
        <f t="shared" si="4"/>
        <v>3.7829721302501671</v>
      </c>
      <c r="O19" s="61">
        <f>O18-$AB$2</f>
        <v>0.67999999999999972</v>
      </c>
      <c r="P19" s="61">
        <f t="shared" si="5"/>
        <v>0.32000000000000028</v>
      </c>
      <c r="Q19" s="80">
        <v>0</v>
      </c>
      <c r="R19" s="80">
        <v>0</v>
      </c>
      <c r="S19" s="73">
        <f t="shared" si="0"/>
        <v>1</v>
      </c>
      <c r="T19" s="73"/>
    </row>
    <row r="20" spans="6:20" x14ac:dyDescent="0.3">
      <c r="F20" s="8" t="s">
        <v>10</v>
      </c>
      <c r="G20" s="8">
        <v>1</v>
      </c>
      <c r="H20" s="43">
        <f t="shared" si="2"/>
        <v>3692.1701455116795</v>
      </c>
      <c r="I20" s="43">
        <f>H20*$V$2</f>
        <v>5538.255218267519</v>
      </c>
      <c r="J20" s="43">
        <f t="shared" si="1"/>
        <v>9230.425363779199</v>
      </c>
      <c r="K20" s="43">
        <f>(I20+J20)*$W$2</f>
        <v>15950.175028610456</v>
      </c>
      <c r="L20" s="27">
        <f>L19*$Y$4</f>
        <v>1937.0275208220903</v>
      </c>
      <c r="M20" s="27">
        <f>(J20-L20)+H21</f>
        <v>11805.229760772381</v>
      </c>
      <c r="N20" s="27">
        <f t="shared" si="4"/>
        <v>6.0945080200833415</v>
      </c>
      <c r="O20" s="62">
        <f>O19-$AC$2</f>
        <v>0.6579999999999997</v>
      </c>
      <c r="P20" s="62">
        <f t="shared" si="5"/>
        <v>0.33200000000000029</v>
      </c>
      <c r="Q20" s="62">
        <f>AD4</f>
        <v>0.01</v>
      </c>
      <c r="R20" s="81">
        <v>0</v>
      </c>
      <c r="S20" s="73">
        <f t="shared" si="0"/>
        <v>1</v>
      </c>
      <c r="T20" s="73"/>
    </row>
    <row r="21" spans="6:20" x14ac:dyDescent="0.3">
      <c r="F21" s="8" t="s">
        <v>10</v>
      </c>
      <c r="G21" s="8">
        <v>2</v>
      </c>
      <c r="H21" s="43">
        <f t="shared" si="2"/>
        <v>4511.8319178152724</v>
      </c>
      <c r="I21" s="43"/>
      <c r="J21" s="43">
        <f t="shared" si="1"/>
        <v>4511.8319178152724</v>
      </c>
      <c r="K21" s="43"/>
      <c r="L21" s="27">
        <f>L20*$Y$2</f>
        <v>2518.1357770687173</v>
      </c>
      <c r="M21" s="27">
        <f t="shared" si="3"/>
        <v>7507.1547443168174</v>
      </c>
      <c r="N21" s="27">
        <f t="shared" si="4"/>
        <v>2.9812350917215671</v>
      </c>
      <c r="O21" s="62">
        <f>O20-$AB$2</f>
        <v>0.63799999999999968</v>
      </c>
      <c r="P21" s="62">
        <f t="shared" si="5"/>
        <v>0.34050000000000036</v>
      </c>
      <c r="Q21" s="62">
        <f>Q20+$AD$2</f>
        <v>2.1499999999999998E-2</v>
      </c>
      <c r="R21" s="81">
        <v>0</v>
      </c>
      <c r="S21" s="73">
        <f t="shared" si="0"/>
        <v>1</v>
      </c>
      <c r="T21" s="73"/>
    </row>
    <row r="22" spans="6:20" x14ac:dyDescent="0.3">
      <c r="F22" s="8" t="s">
        <v>10</v>
      </c>
      <c r="G22" s="8">
        <v>3</v>
      </c>
      <c r="H22" s="43">
        <f t="shared" si="2"/>
        <v>5513.4586035702623</v>
      </c>
      <c r="I22" s="43"/>
      <c r="J22" s="43">
        <f t="shared" si="1"/>
        <v>5513.4586035702623</v>
      </c>
      <c r="K22" s="43"/>
      <c r="L22" s="27">
        <f>L21*$Y$2</f>
        <v>3273.5765101893326</v>
      </c>
      <c r="M22" s="27">
        <f t="shared" si="3"/>
        <v>8977.3285069437898</v>
      </c>
      <c r="N22" s="27">
        <f t="shared" si="4"/>
        <v>2.742360986218273</v>
      </c>
      <c r="O22" s="62">
        <f>O21-$AB$2</f>
        <v>0.61799999999999966</v>
      </c>
      <c r="P22" s="62">
        <f t="shared" si="5"/>
        <v>0.34900000000000031</v>
      </c>
      <c r="Q22" s="62">
        <f t="shared" ref="Q22:Q50" si="12">Q21+$AD$2</f>
        <v>3.3000000000000002E-2</v>
      </c>
      <c r="R22" s="81">
        <v>0</v>
      </c>
      <c r="S22" s="73">
        <f t="shared" si="0"/>
        <v>1</v>
      </c>
      <c r="T22" s="73"/>
    </row>
    <row r="23" spans="6:20" x14ac:dyDescent="0.3">
      <c r="F23" s="9" t="s">
        <v>11</v>
      </c>
      <c r="G23" s="9">
        <v>1</v>
      </c>
      <c r="H23" s="44">
        <f t="shared" si="2"/>
        <v>6737.4464135628605</v>
      </c>
      <c r="I23" s="44">
        <f>H23*$V$2</f>
        <v>10106.169620344292</v>
      </c>
      <c r="J23" s="44">
        <f t="shared" si="1"/>
        <v>16843.61603390715</v>
      </c>
      <c r="K23" s="44">
        <f>(I23+J23)*$W$2</f>
        <v>29105.768506591558</v>
      </c>
      <c r="L23" s="28">
        <f>L22*$Y$4</f>
        <v>4517.5355840612783</v>
      </c>
      <c r="M23" s="28">
        <f t="shared" si="3"/>
        <v>20559.239967219684</v>
      </c>
      <c r="N23" s="28">
        <f t="shared" si="4"/>
        <v>4.550985727651284</v>
      </c>
      <c r="O23" s="63">
        <f>O22-$AC$2</f>
        <v>0.59599999999999964</v>
      </c>
      <c r="P23" s="63">
        <f t="shared" si="5"/>
        <v>0.35950000000000037</v>
      </c>
      <c r="Q23" s="63">
        <f t="shared" si="12"/>
        <v>4.4499999999999998E-2</v>
      </c>
      <c r="R23" s="82">
        <v>0</v>
      </c>
      <c r="S23" s="73">
        <f t="shared" si="0"/>
        <v>1</v>
      </c>
      <c r="T23" s="73"/>
    </row>
    <row r="24" spans="6:20" x14ac:dyDescent="0.3">
      <c r="F24" s="9" t="s">
        <v>11</v>
      </c>
      <c r="G24" s="9">
        <v>2</v>
      </c>
      <c r="H24" s="44">
        <f t="shared" si="2"/>
        <v>8233.1595173738151</v>
      </c>
      <c r="I24" s="44"/>
      <c r="J24" s="44">
        <f t="shared" si="1"/>
        <v>8233.1595173738151</v>
      </c>
      <c r="K24" s="44"/>
      <c r="L24" s="28">
        <f>L23*$Y$2</f>
        <v>5872.7962592796621</v>
      </c>
      <c r="M24" s="28">
        <f t="shared" si="3"/>
        <v>12421.284188324957</v>
      </c>
      <c r="N24" s="28">
        <f t="shared" si="4"/>
        <v>2.1150545055429033</v>
      </c>
      <c r="O24" s="63">
        <f>O23-$AB$2</f>
        <v>0.57599999999999962</v>
      </c>
      <c r="P24" s="63">
        <f t="shared" si="5"/>
        <v>0.36800000000000033</v>
      </c>
      <c r="Q24" s="63">
        <f t="shared" si="12"/>
        <v>5.5999999999999994E-2</v>
      </c>
      <c r="R24" s="82">
        <v>0</v>
      </c>
      <c r="S24" s="73">
        <f t="shared" si="0"/>
        <v>1</v>
      </c>
      <c r="T24" s="73"/>
    </row>
    <row r="25" spans="6:20" x14ac:dyDescent="0.3">
      <c r="F25" s="9" t="s">
        <v>11</v>
      </c>
      <c r="G25" s="9">
        <v>3</v>
      </c>
      <c r="H25" s="44">
        <f t="shared" si="2"/>
        <v>10060.920930230803</v>
      </c>
      <c r="I25" s="44"/>
      <c r="J25" s="44">
        <f t="shared" si="1"/>
        <v>10060.920930230803</v>
      </c>
      <c r="K25" s="44"/>
      <c r="L25" s="28">
        <f>L24*$Y$2</f>
        <v>7634.6351370635612</v>
      </c>
      <c r="M25" s="28">
        <f t="shared" si="3"/>
        <v>14720.731169909282</v>
      </c>
      <c r="N25" s="28">
        <f t="shared" si="4"/>
        <v>1.9281512352103287</v>
      </c>
      <c r="O25" s="63">
        <f>O24-$AB$2</f>
        <v>0.55599999999999961</v>
      </c>
      <c r="P25" s="63">
        <f t="shared" si="5"/>
        <v>0.37650000000000039</v>
      </c>
      <c r="Q25" s="63">
        <f t="shared" si="12"/>
        <v>6.7499999999999991E-2</v>
      </c>
      <c r="R25" s="82">
        <v>0</v>
      </c>
      <c r="S25" s="73">
        <f t="shared" si="0"/>
        <v>1</v>
      </c>
      <c r="T25" s="73"/>
    </row>
    <row r="26" spans="6:20" x14ac:dyDescent="0.3">
      <c r="F26" s="10" t="s">
        <v>12</v>
      </c>
      <c r="G26" s="10">
        <v>1</v>
      </c>
      <c r="H26" s="45">
        <f t="shared" si="2"/>
        <v>12294.44537674204</v>
      </c>
      <c r="I26" s="45">
        <f>H26*$V$2</f>
        <v>18441.668065113059</v>
      </c>
      <c r="J26" s="45">
        <f t="shared" si="1"/>
        <v>30736.113441855101</v>
      </c>
      <c r="K26" s="45">
        <f>(I26+J26)*$W$2</f>
        <v>53112.004027525618</v>
      </c>
      <c r="L26" s="29">
        <f>L25*$Y$4</f>
        <v>10535.796489147713</v>
      </c>
      <c r="M26" s="29">
        <f t="shared" si="3"/>
        <v>35224.129203086159</v>
      </c>
      <c r="N26" s="29">
        <f t="shared" si="4"/>
        <v>3.3432810931160644</v>
      </c>
      <c r="O26" s="64">
        <f>O25-$AC$2</f>
        <v>0.53399999999999959</v>
      </c>
      <c r="P26" s="64">
        <f t="shared" si="5"/>
        <v>0.38700000000000045</v>
      </c>
      <c r="Q26" s="64">
        <f t="shared" si="12"/>
        <v>7.8999999999999987E-2</v>
      </c>
      <c r="R26" s="83">
        <v>0</v>
      </c>
      <c r="S26" s="73">
        <f t="shared" si="0"/>
        <v>1</v>
      </c>
      <c r="T26" s="73"/>
    </row>
    <row r="27" spans="6:20" x14ac:dyDescent="0.3">
      <c r="F27" s="10" t="s">
        <v>12</v>
      </c>
      <c r="G27" s="10">
        <v>2</v>
      </c>
      <c r="H27" s="45">
        <f t="shared" si="2"/>
        <v>15023.812250378773</v>
      </c>
      <c r="I27" s="45"/>
      <c r="J27" s="45">
        <f t="shared" si="1"/>
        <v>15023.812250378773</v>
      </c>
      <c r="K27" s="45"/>
      <c r="L27" s="29">
        <f>L26*$Y$2</f>
        <v>13696.535435892027</v>
      </c>
      <c r="M27" s="29">
        <f t="shared" si="3"/>
        <v>19686.375384449602</v>
      </c>
      <c r="N27" s="29">
        <f t="shared" si="4"/>
        <v>1.4373251890300001</v>
      </c>
      <c r="O27" s="64">
        <f>O26-$AB$2</f>
        <v>0.51399999999999957</v>
      </c>
      <c r="P27" s="64">
        <f t="shared" si="5"/>
        <v>0.39550000000000041</v>
      </c>
      <c r="Q27" s="64">
        <f t="shared" si="12"/>
        <v>9.0499999999999983E-2</v>
      </c>
      <c r="R27" s="83">
        <v>0</v>
      </c>
      <c r="S27" s="73">
        <f t="shared" si="0"/>
        <v>1</v>
      </c>
      <c r="T27" s="73"/>
    </row>
    <row r="28" spans="6:20" x14ac:dyDescent="0.3">
      <c r="F28" s="10" t="s">
        <v>12</v>
      </c>
      <c r="G28" s="10">
        <v>3</v>
      </c>
      <c r="H28" s="45">
        <f t="shared" si="2"/>
        <v>18359.098569962858</v>
      </c>
      <c r="I28" s="45"/>
      <c r="J28" s="45">
        <f t="shared" si="1"/>
        <v>18359.098569962858</v>
      </c>
      <c r="K28" s="45"/>
      <c r="L28" s="29">
        <f>L27*$Y$2</f>
        <v>17805.496066659634</v>
      </c>
      <c r="M28" s="29">
        <f t="shared" si="3"/>
        <v>22988.420955797836</v>
      </c>
      <c r="N28" s="29">
        <f t="shared" si="4"/>
        <v>1.2910856776882</v>
      </c>
      <c r="O28" s="64">
        <f>O27-$AB$2</f>
        <v>0.49399999999999955</v>
      </c>
      <c r="P28" s="64">
        <f t="shared" si="5"/>
        <v>0.40400000000000047</v>
      </c>
      <c r="Q28" s="64">
        <f t="shared" si="12"/>
        <v>0.10199999999999998</v>
      </c>
      <c r="R28" s="83">
        <v>0</v>
      </c>
      <c r="S28" s="73">
        <f t="shared" si="0"/>
        <v>1</v>
      </c>
      <c r="T28" s="73"/>
    </row>
    <row r="29" spans="6:20" x14ac:dyDescent="0.3">
      <c r="F29" s="11" t="s">
        <v>13</v>
      </c>
      <c r="G29" s="11">
        <v>1</v>
      </c>
      <c r="H29" s="46">
        <f t="shared" si="2"/>
        <v>22434.818452494612</v>
      </c>
      <c r="I29" s="46">
        <f>H29*$V$2</f>
        <v>33652.227678741918</v>
      </c>
      <c r="J29" s="46">
        <f t="shared" si="1"/>
        <v>56087.04613123653</v>
      </c>
      <c r="K29" s="46">
        <f>(I29+J29)*$W$2</f>
        <v>96918.415714776726</v>
      </c>
      <c r="L29" s="30">
        <f>L28*$Y$4</f>
        <v>24571.584571990294</v>
      </c>
      <c r="M29" s="30">
        <f>(J29-L29)+H30</f>
        <v>58930.809708194647</v>
      </c>
      <c r="N29" s="30">
        <f t="shared" si="4"/>
        <v>2.3983316800566135</v>
      </c>
      <c r="O29" s="65">
        <f>O28-$AC$2</f>
        <v>0.47199999999999953</v>
      </c>
      <c r="P29" s="65">
        <f t="shared" si="5"/>
        <v>0.41450000000000053</v>
      </c>
      <c r="Q29" s="65">
        <f t="shared" si="12"/>
        <v>0.11349999999999998</v>
      </c>
      <c r="R29" s="84">
        <v>0</v>
      </c>
      <c r="S29" s="73">
        <f t="shared" si="0"/>
        <v>1</v>
      </c>
      <c r="T29" s="73"/>
    </row>
    <row r="30" spans="6:20" x14ac:dyDescent="0.3">
      <c r="F30" s="11" t="s">
        <v>13</v>
      </c>
      <c r="G30" s="11">
        <v>2</v>
      </c>
      <c r="H30" s="46">
        <f t="shared" si="2"/>
        <v>27415.348148948415</v>
      </c>
      <c r="I30" s="46"/>
      <c r="J30" s="46">
        <f t="shared" si="1"/>
        <v>27415.348148948415</v>
      </c>
      <c r="K30" s="46"/>
      <c r="L30" s="30">
        <f>L29*$Y$2</f>
        <v>31943.059943587381</v>
      </c>
      <c r="M30" s="30">
        <f t="shared" si="3"/>
        <v>28973.843643375996</v>
      </c>
      <c r="N30" s="30">
        <f t="shared" si="4"/>
        <v>0.90704659148324773</v>
      </c>
      <c r="O30" s="65">
        <f>O29-$AB$2</f>
        <v>0.45199999999999951</v>
      </c>
      <c r="P30" s="65">
        <f t="shared" si="5"/>
        <v>0.42300000000000049</v>
      </c>
      <c r="Q30" s="65">
        <f t="shared" si="12"/>
        <v>0.12499999999999997</v>
      </c>
      <c r="R30" s="84">
        <v>0</v>
      </c>
      <c r="S30" s="73">
        <f t="shared" si="0"/>
        <v>1</v>
      </c>
      <c r="T30" s="73"/>
    </row>
    <row r="31" spans="6:20" x14ac:dyDescent="0.3">
      <c r="F31" s="11" t="s">
        <v>13</v>
      </c>
      <c r="G31" s="11">
        <v>3</v>
      </c>
      <c r="H31" s="46">
        <f t="shared" si="2"/>
        <v>33501.555438014962</v>
      </c>
      <c r="I31" s="46"/>
      <c r="J31" s="46">
        <f t="shared" si="1"/>
        <v>33501.555438014962</v>
      </c>
      <c r="K31" s="46"/>
      <c r="L31" s="30">
        <f>L30*$Y$2</f>
        <v>41525.977926663596</v>
      </c>
      <c r="M31" s="30">
        <f t="shared" si="3"/>
        <v>32914.478256605653</v>
      </c>
      <c r="N31" s="30">
        <f t="shared" si="4"/>
        <v>0.79262379599425281</v>
      </c>
      <c r="O31" s="65">
        <f>O30-$AB$2</f>
        <v>0.4319999999999995</v>
      </c>
      <c r="P31" s="65">
        <f t="shared" si="5"/>
        <v>0.43150000000000055</v>
      </c>
      <c r="Q31" s="65">
        <f t="shared" si="12"/>
        <v>0.13649999999999998</v>
      </c>
      <c r="R31" s="84">
        <v>0</v>
      </c>
      <c r="S31" s="73">
        <f t="shared" si="0"/>
        <v>1</v>
      </c>
      <c r="T31" s="73"/>
    </row>
    <row r="32" spans="6:20" x14ac:dyDescent="0.3">
      <c r="F32" s="12" t="s">
        <v>14</v>
      </c>
      <c r="G32" s="12">
        <v>1</v>
      </c>
      <c r="H32" s="47">
        <f t="shared" si="2"/>
        <v>40938.900745254286</v>
      </c>
      <c r="I32" s="47">
        <f>H32*$V$2</f>
        <v>61408.35111788143</v>
      </c>
      <c r="J32" s="47">
        <f t="shared" si="1"/>
        <v>102347.25186313572</v>
      </c>
      <c r="K32" s="47">
        <f>(I32+J32)*$W$2</f>
        <v>176856.05121949853</v>
      </c>
      <c r="L32" s="31">
        <f>L31*$Y$4</f>
        <v>57305.849538795759</v>
      </c>
      <c r="M32" s="31">
        <f>(J32-L32)+H33</f>
        <v>95068.739035040693</v>
      </c>
      <c r="N32" s="31">
        <f t="shared" si="4"/>
        <v>1.6589709392699894</v>
      </c>
      <c r="O32" s="66">
        <f>O31-$AC$2</f>
        <v>0.40999999999999948</v>
      </c>
      <c r="P32" s="66">
        <f t="shared" si="5"/>
        <v>0.4420000000000005</v>
      </c>
      <c r="Q32" s="66">
        <f t="shared" si="12"/>
        <v>0.14799999999999999</v>
      </c>
      <c r="R32" s="85">
        <v>0</v>
      </c>
      <c r="S32" s="73">
        <f t="shared" si="0"/>
        <v>1</v>
      </c>
      <c r="T32" s="73"/>
    </row>
    <row r="33" spans="6:20" x14ac:dyDescent="0.3">
      <c r="F33" s="12" t="s">
        <v>14</v>
      </c>
      <c r="G33" s="12">
        <v>2</v>
      </c>
      <c r="H33" s="47">
        <f t="shared" si="2"/>
        <v>50027.336710700736</v>
      </c>
      <c r="I33" s="47"/>
      <c r="J33" s="47">
        <f t="shared" si="1"/>
        <v>50027.336710700736</v>
      </c>
      <c r="K33" s="47"/>
      <c r="L33" s="31">
        <f>L32*$Y$2</f>
        <v>74497.604400434488</v>
      </c>
      <c r="M33" s="31">
        <f t="shared" si="3"/>
        <v>36663.137770742549</v>
      </c>
      <c r="N33" s="31">
        <f t="shared" si="4"/>
        <v>0.49213847969759306</v>
      </c>
      <c r="O33" s="66">
        <f>O32-$AB$2</f>
        <v>0.38999999999999946</v>
      </c>
      <c r="P33" s="66">
        <f t="shared" si="5"/>
        <v>0.45050000000000057</v>
      </c>
      <c r="Q33" s="66">
        <f t="shared" si="12"/>
        <v>0.1595</v>
      </c>
      <c r="R33" s="85">
        <v>0</v>
      </c>
      <c r="S33" s="73">
        <f t="shared" si="0"/>
        <v>1</v>
      </c>
      <c r="T33" s="73"/>
    </row>
    <row r="34" spans="6:20" x14ac:dyDescent="0.3">
      <c r="F34" s="12" t="s">
        <v>14</v>
      </c>
      <c r="G34" s="12">
        <v>3</v>
      </c>
      <c r="H34" s="47">
        <f t="shared" si="2"/>
        <v>61133.405460476301</v>
      </c>
      <c r="I34" s="47"/>
      <c r="J34" s="47">
        <f t="shared" si="1"/>
        <v>61133.405460476301</v>
      </c>
      <c r="K34" s="47"/>
      <c r="L34" s="31">
        <f>L33*$Y$2</f>
        <v>96846.885720564838</v>
      </c>
      <c r="M34" s="31">
        <f t="shared" si="3"/>
        <v>38991.541212613498</v>
      </c>
      <c r="N34" s="31">
        <f t="shared" si="4"/>
        <v>0.40261017091573742</v>
      </c>
      <c r="O34" s="66">
        <f>O33-$AB$2</f>
        <v>0.36999999999999944</v>
      </c>
      <c r="P34" s="66">
        <f t="shared" si="5"/>
        <v>0.45900000000000052</v>
      </c>
      <c r="Q34" s="66">
        <f t="shared" si="12"/>
        <v>0.17100000000000001</v>
      </c>
      <c r="R34" s="85">
        <v>0</v>
      </c>
      <c r="S34" s="73">
        <f t="shared" si="0"/>
        <v>1</v>
      </c>
      <c r="T34" s="73"/>
    </row>
    <row r="35" spans="6:20" x14ac:dyDescent="0.3">
      <c r="F35" s="13" t="s">
        <v>15</v>
      </c>
      <c r="G35" s="13">
        <v>1</v>
      </c>
      <c r="H35" s="48">
        <f t="shared" si="2"/>
        <v>74705.021472702036</v>
      </c>
      <c r="I35" s="48">
        <f>H35*$V$2</f>
        <v>112057.53220905305</v>
      </c>
      <c r="J35" s="48">
        <f t="shared" si="1"/>
        <v>186762.55368175509</v>
      </c>
      <c r="K35" s="48">
        <f>(I35+J35)*$W$2</f>
        <v>322725.69276207284</v>
      </c>
      <c r="L35" s="32">
        <f>L34*$Y$4</f>
        <v>133648.70229437947</v>
      </c>
      <c r="M35" s="32">
        <f t="shared" si="3"/>
        <v>144403.38762701751</v>
      </c>
      <c r="N35" s="32">
        <f t="shared" si="4"/>
        <v>1.0804698073981247</v>
      </c>
      <c r="O35" s="67">
        <f>O34-$AC$2</f>
        <v>0.34799999999999942</v>
      </c>
      <c r="P35" s="67">
        <f t="shared" si="5"/>
        <v>0.46950000000000058</v>
      </c>
      <c r="Q35" s="67">
        <f t="shared" si="12"/>
        <v>0.18250000000000002</v>
      </c>
      <c r="R35" s="86">
        <v>0</v>
      </c>
      <c r="S35" s="73">
        <f t="shared" si="0"/>
        <v>1</v>
      </c>
      <c r="T35" s="73"/>
    </row>
    <row r="36" spans="6:20" x14ac:dyDescent="0.3">
      <c r="F36" s="13" t="s">
        <v>15</v>
      </c>
      <c r="G36" s="13">
        <v>2</v>
      </c>
      <c r="H36" s="48">
        <f t="shared" si="2"/>
        <v>91289.536239641879</v>
      </c>
      <c r="I36" s="48"/>
      <c r="J36" s="48">
        <f t="shared" si="1"/>
        <v>91289.536239641879</v>
      </c>
      <c r="K36" s="48"/>
      <c r="L36" s="32">
        <f>L35*$Y$2</f>
        <v>173743.31298269331</v>
      </c>
      <c r="M36" s="32">
        <f t="shared" si="3"/>
        <v>29102.036541790934</v>
      </c>
      <c r="N36" s="32">
        <f t="shared" si="4"/>
        <v>0.16750018197644134</v>
      </c>
      <c r="O36" s="67">
        <f>O35-$AB$2</f>
        <v>0.3279999999999994</v>
      </c>
      <c r="P36" s="67">
        <f t="shared" si="5"/>
        <v>0.47800000000000054</v>
      </c>
      <c r="Q36" s="67">
        <f t="shared" si="12"/>
        <v>0.19400000000000003</v>
      </c>
      <c r="R36" s="86">
        <v>0</v>
      </c>
      <c r="S36" s="73">
        <f t="shared" si="0"/>
        <v>1</v>
      </c>
      <c r="T36" s="73"/>
    </row>
    <row r="37" spans="6:20" x14ac:dyDescent="0.3">
      <c r="F37" s="13" t="s">
        <v>15</v>
      </c>
      <c r="G37" s="13">
        <v>3</v>
      </c>
      <c r="H37" s="48">
        <f t="shared" si="2"/>
        <v>111555.81328484237</v>
      </c>
      <c r="I37" s="48"/>
      <c r="J37" s="48">
        <f t="shared" si="1"/>
        <v>111555.81328484237</v>
      </c>
      <c r="K37" s="48"/>
      <c r="L37" s="32">
        <f>L36*$Y$2</f>
        <v>225866.30687750131</v>
      </c>
      <c r="M37" s="32">
        <f>(J37-L37)+H38</f>
        <v>22010.710241418434</v>
      </c>
      <c r="N37" s="32">
        <f t="shared" si="4"/>
        <v>9.745017105785482E-2</v>
      </c>
      <c r="O37" s="67">
        <f>O36-$AB$2</f>
        <v>0.30799999999999939</v>
      </c>
      <c r="P37" s="67">
        <f t="shared" si="5"/>
        <v>0.48150000000000059</v>
      </c>
      <c r="Q37" s="67">
        <f t="shared" si="12"/>
        <v>0.20550000000000004</v>
      </c>
      <c r="R37" s="67">
        <f>AE4</f>
        <v>5.0000000000000001E-3</v>
      </c>
      <c r="S37" s="73">
        <f t="shared" si="0"/>
        <v>1</v>
      </c>
      <c r="T37" s="73"/>
    </row>
    <row r="38" spans="6:20" x14ac:dyDescent="0.3">
      <c r="F38" s="14" t="s">
        <v>16</v>
      </c>
      <c r="G38" s="14">
        <v>1</v>
      </c>
      <c r="H38" s="49">
        <f t="shared" si="2"/>
        <v>136321.20383407737</v>
      </c>
      <c r="I38" s="49">
        <f>H38*$V$2</f>
        <v>204481.80575111607</v>
      </c>
      <c r="J38" s="49">
        <f t="shared" si="1"/>
        <v>340803.00958519347</v>
      </c>
      <c r="K38" s="49">
        <f>(I38+J38)*$W$2</f>
        <v>588907.60056321439</v>
      </c>
      <c r="L38" s="33">
        <f>L37*$Y$4</f>
        <v>311695.50349095179</v>
      </c>
      <c r="M38" s="33">
        <f t="shared" si="3"/>
        <v>195692.01717948425</v>
      </c>
      <c r="N38" s="33">
        <f t="shared" si="4"/>
        <v>0.62783073540605305</v>
      </c>
      <c r="O38" s="68">
        <f>O37-$AC$2</f>
        <v>0.28599999999999937</v>
      </c>
      <c r="P38" s="68">
        <f t="shared" si="5"/>
        <v>0.47700000000000053</v>
      </c>
      <c r="Q38" s="68">
        <f t="shared" si="12"/>
        <v>0.21700000000000005</v>
      </c>
      <c r="R38" s="68">
        <f>(R37+$AE$2)</f>
        <v>0.02</v>
      </c>
      <c r="S38" s="73">
        <f t="shared" si="0"/>
        <v>1</v>
      </c>
      <c r="T38" s="73"/>
    </row>
    <row r="39" spans="6:20" x14ac:dyDescent="0.3">
      <c r="F39" s="14" t="s">
        <v>16</v>
      </c>
      <c r="G39" s="14">
        <v>2</v>
      </c>
      <c r="H39" s="49">
        <f t="shared" si="2"/>
        <v>166584.51108524256</v>
      </c>
      <c r="I39" s="49"/>
      <c r="J39" s="49">
        <f t="shared" si="1"/>
        <v>166584.51108524256</v>
      </c>
      <c r="K39" s="49"/>
      <c r="L39" s="33">
        <f>L38*$Y$2</f>
        <v>405204.15453823732</v>
      </c>
      <c r="M39" s="33">
        <f t="shared" si="3"/>
        <v>-35053.37090682835</v>
      </c>
      <c r="N39" s="33">
        <f t="shared" si="4"/>
        <v>-8.6507925731350119E-2</v>
      </c>
      <c r="O39" s="68">
        <f>O38-$AB$2</f>
        <v>0.26599999999999935</v>
      </c>
      <c r="P39" s="68">
        <f t="shared" si="5"/>
        <v>0.47050000000000058</v>
      </c>
      <c r="Q39" s="68">
        <f t="shared" si="12"/>
        <v>0.22850000000000006</v>
      </c>
      <c r="R39" s="68">
        <f t="shared" ref="R39:R50" si="13">(R38+$AE$2)</f>
        <v>3.5000000000000003E-2</v>
      </c>
      <c r="S39" s="73">
        <f t="shared" si="0"/>
        <v>1</v>
      </c>
      <c r="T39" s="73"/>
    </row>
    <row r="40" spans="6:20" x14ac:dyDescent="0.3">
      <c r="F40" s="14" t="s">
        <v>16</v>
      </c>
      <c r="G40" s="14">
        <v>3</v>
      </c>
      <c r="H40" s="49">
        <f t="shared" si="2"/>
        <v>203566.27254616641</v>
      </c>
      <c r="I40" s="49"/>
      <c r="J40" s="49">
        <f t="shared" si="1"/>
        <v>203566.27254616641</v>
      </c>
      <c r="K40" s="49"/>
      <c r="L40" s="33">
        <f>L39*$Y$2</f>
        <v>526765.4008997085</v>
      </c>
      <c r="M40" s="33">
        <f t="shared" si="3"/>
        <v>-74441.143302126729</v>
      </c>
      <c r="N40" s="33">
        <f t="shared" si="4"/>
        <v>-0.14131745018746908</v>
      </c>
      <c r="O40" s="68">
        <f>O39-$AB$2</f>
        <v>0.24599999999999936</v>
      </c>
      <c r="P40" s="68">
        <f t="shared" si="5"/>
        <v>0.46400000000000052</v>
      </c>
      <c r="Q40" s="68">
        <f t="shared" si="12"/>
        <v>0.24000000000000007</v>
      </c>
      <c r="R40" s="68">
        <f t="shared" si="13"/>
        <v>0.05</v>
      </c>
      <c r="S40" s="73">
        <f t="shared" si="0"/>
        <v>1</v>
      </c>
      <c r="T40" s="73"/>
    </row>
    <row r="41" spans="6:20" x14ac:dyDescent="0.3">
      <c r="F41" s="15" t="s">
        <v>17</v>
      </c>
      <c r="G41" s="15">
        <v>1</v>
      </c>
      <c r="H41" s="50">
        <f t="shared" si="2"/>
        <v>248757.98505141534</v>
      </c>
      <c r="I41" s="50">
        <f>H41*$V$2</f>
        <v>373136.97757712298</v>
      </c>
      <c r="J41" s="50">
        <f t="shared" si="1"/>
        <v>621894.96262853825</v>
      </c>
      <c r="K41" s="50">
        <f>(I41+J41)*$W$2</f>
        <v>1074634.4954221142</v>
      </c>
      <c r="L41" s="34">
        <f>L40*$Y$4</f>
        <v>726936.25324159767</v>
      </c>
      <c r="M41" s="34">
        <f t="shared" si="3"/>
        <v>198940.96711977012</v>
      </c>
      <c r="N41" s="34">
        <f t="shared" si="4"/>
        <v>0.27367044391119666</v>
      </c>
      <c r="O41" s="69">
        <f>O40-$AC$2</f>
        <v>0.22399999999999937</v>
      </c>
      <c r="P41" s="69">
        <f t="shared" si="5"/>
        <v>0.45950000000000057</v>
      </c>
      <c r="Q41" s="69">
        <f t="shared" si="12"/>
        <v>0.25150000000000006</v>
      </c>
      <c r="R41" s="69">
        <f t="shared" si="13"/>
        <v>6.5000000000000002E-2</v>
      </c>
      <c r="S41" s="73">
        <f t="shared" si="0"/>
        <v>1</v>
      </c>
      <c r="T41" s="73"/>
    </row>
    <row r="42" spans="6:20" x14ac:dyDescent="0.3">
      <c r="F42" s="15" t="s">
        <v>17</v>
      </c>
      <c r="G42" s="15">
        <v>2</v>
      </c>
      <c r="H42" s="50">
        <f t="shared" si="2"/>
        <v>303982.25773282954</v>
      </c>
      <c r="I42" s="50"/>
      <c r="J42" s="50">
        <f t="shared" si="1"/>
        <v>303982.25773282954</v>
      </c>
      <c r="K42" s="50"/>
      <c r="L42" s="34">
        <f>L41*$Y$2</f>
        <v>945017.12921407702</v>
      </c>
      <c r="M42" s="34">
        <f t="shared" si="3"/>
        <v>-269568.5525317298</v>
      </c>
      <c r="N42" s="34">
        <f t="shared" si="4"/>
        <v>-0.28525255701546526</v>
      </c>
      <c r="O42" s="69">
        <f>O41-$AB$2</f>
        <v>0.20399999999999938</v>
      </c>
      <c r="P42" s="69">
        <f t="shared" si="5"/>
        <v>0.45300000000000062</v>
      </c>
      <c r="Q42" s="69">
        <f t="shared" si="12"/>
        <v>0.26300000000000007</v>
      </c>
      <c r="R42" s="69">
        <f t="shared" si="13"/>
        <v>0.08</v>
      </c>
      <c r="S42" s="73">
        <f t="shared" si="0"/>
        <v>1.0000000000000002</v>
      </c>
      <c r="T42" s="73"/>
    </row>
    <row r="43" spans="6:20" x14ac:dyDescent="0.3">
      <c r="F43" s="15" t="s">
        <v>17</v>
      </c>
      <c r="G43" s="15">
        <v>3</v>
      </c>
      <c r="H43" s="50">
        <f t="shared" si="2"/>
        <v>371466.31894951768</v>
      </c>
      <c r="I43" s="50"/>
      <c r="J43" s="50">
        <f t="shared" si="1"/>
        <v>371466.31894951768</v>
      </c>
      <c r="K43" s="50"/>
      <c r="L43" s="34">
        <f>L42*$Y$2</f>
        <v>1228522.2679783001</v>
      </c>
      <c r="M43" s="34">
        <f t="shared" si="3"/>
        <v>-403124.10727247183</v>
      </c>
      <c r="N43" s="34">
        <f t="shared" si="4"/>
        <v>-0.32813740359453736</v>
      </c>
      <c r="O43" s="69">
        <f>O42-$AB$2</f>
        <v>0.18399999999999939</v>
      </c>
      <c r="P43" s="69">
        <f t="shared" si="5"/>
        <v>0.44650000000000056</v>
      </c>
      <c r="Q43" s="69">
        <f t="shared" si="12"/>
        <v>0.27450000000000008</v>
      </c>
      <c r="R43" s="69">
        <f t="shared" si="13"/>
        <v>9.5000000000000001E-2</v>
      </c>
      <c r="S43" s="73">
        <f t="shared" si="0"/>
        <v>1</v>
      </c>
      <c r="T43" s="73"/>
    </row>
    <row r="44" spans="6:20" x14ac:dyDescent="0.3">
      <c r="F44" s="16" t="s">
        <v>18</v>
      </c>
      <c r="G44" s="16">
        <v>1</v>
      </c>
      <c r="H44" s="51">
        <f t="shared" si="2"/>
        <v>453931.8417563106</v>
      </c>
      <c r="I44" s="51">
        <f>H44*$V$2</f>
        <v>680897.76263446594</v>
      </c>
      <c r="J44" s="51">
        <f t="shared" si="1"/>
        <v>1134829.6043907765</v>
      </c>
      <c r="K44" s="51">
        <f>(I44+J44)*$W$2</f>
        <v>1960985.556387262</v>
      </c>
      <c r="L44" s="35">
        <f>L43*$Y$4</f>
        <v>1695360.7298100539</v>
      </c>
      <c r="M44" s="35">
        <f t="shared" si="3"/>
        <v>-5826.4147930658655</v>
      </c>
      <c r="N44" s="35">
        <f t="shared" si="4"/>
        <v>-3.4366814628994324E-3</v>
      </c>
      <c r="O44" s="70">
        <f>O43-$AC$2</f>
        <v>0.16199999999999939</v>
      </c>
      <c r="P44" s="70">
        <f t="shared" si="5"/>
        <v>0.4420000000000005</v>
      </c>
      <c r="Q44" s="70">
        <f t="shared" si="12"/>
        <v>0.28600000000000009</v>
      </c>
      <c r="R44" s="70">
        <f t="shared" si="13"/>
        <v>0.11</v>
      </c>
      <c r="S44" s="73">
        <f t="shared" si="0"/>
        <v>0.99999999999999989</v>
      </c>
      <c r="T44" s="73"/>
    </row>
    <row r="45" spans="6:20" x14ac:dyDescent="0.3">
      <c r="F45" s="16" t="s">
        <v>18</v>
      </c>
      <c r="G45" s="16">
        <v>2</v>
      </c>
      <c r="H45" s="51">
        <f t="shared" si="2"/>
        <v>554704.7106262116</v>
      </c>
      <c r="I45" s="51"/>
      <c r="J45" s="51">
        <f t="shared" si="1"/>
        <v>554704.7106262116</v>
      </c>
      <c r="K45" s="51"/>
      <c r="L45" s="35">
        <f>L44*$Y$2</f>
        <v>2203968.9487530701</v>
      </c>
      <c r="M45" s="35">
        <f t="shared" si="3"/>
        <v>-971415.081741628</v>
      </c>
      <c r="N45" s="35">
        <f t="shared" si="4"/>
        <v>-0.44075715417461814</v>
      </c>
      <c r="O45" s="70">
        <f>O44-$AB$2</f>
        <v>0.1419999999999994</v>
      </c>
      <c r="P45" s="70">
        <f t="shared" si="5"/>
        <v>0.43550000000000044</v>
      </c>
      <c r="Q45" s="70">
        <f t="shared" si="12"/>
        <v>0.2975000000000001</v>
      </c>
      <c r="R45" s="70">
        <f t="shared" si="13"/>
        <v>0.125</v>
      </c>
      <c r="S45" s="73">
        <f t="shared" si="0"/>
        <v>1</v>
      </c>
      <c r="T45" s="73"/>
    </row>
    <row r="46" spans="6:20" x14ac:dyDescent="0.3">
      <c r="F46" s="16" t="s">
        <v>18</v>
      </c>
      <c r="G46" s="16">
        <v>3</v>
      </c>
      <c r="H46" s="51">
        <f t="shared" si="2"/>
        <v>677849.1563852306</v>
      </c>
      <c r="I46" s="51"/>
      <c r="J46" s="51">
        <f t="shared" si="1"/>
        <v>677849.1563852306</v>
      </c>
      <c r="K46" s="51"/>
      <c r="L46" s="35">
        <f>L45*$Y$2</f>
        <v>2865159.6333789914</v>
      </c>
      <c r="M46" s="35">
        <f t="shared" si="3"/>
        <v>-1358978.8078910094</v>
      </c>
      <c r="N46" s="35">
        <f t="shared" si="4"/>
        <v>-0.4743117249241412</v>
      </c>
      <c r="O46" s="70">
        <f>O45-$AB$2</f>
        <v>0.1219999999999994</v>
      </c>
      <c r="P46" s="70">
        <f t="shared" si="5"/>
        <v>0.42900000000000049</v>
      </c>
      <c r="Q46" s="70">
        <f t="shared" si="12"/>
        <v>0.30900000000000011</v>
      </c>
      <c r="R46" s="70">
        <f t="shared" si="13"/>
        <v>0.14000000000000001</v>
      </c>
      <c r="S46" s="73">
        <f t="shared" si="0"/>
        <v>1</v>
      </c>
      <c r="T46" s="73"/>
    </row>
    <row r="47" spans="6:20" x14ac:dyDescent="0.3">
      <c r="F47" s="17" t="s">
        <v>19</v>
      </c>
      <c r="G47" s="17">
        <v>1</v>
      </c>
      <c r="H47" s="52">
        <f t="shared" si="2"/>
        <v>828331.66910275177</v>
      </c>
      <c r="I47" s="52">
        <f>H47*$V$2</f>
        <v>1242497.5036541277</v>
      </c>
      <c r="J47" s="52">
        <f t="shared" si="1"/>
        <v>2070829.1727568796</v>
      </c>
      <c r="K47" s="52">
        <f>(I47+J47)*$W$2</f>
        <v>3578392.8105238886</v>
      </c>
      <c r="L47" s="36">
        <f>L46*$Y$4</f>
        <v>3953920.2940630079</v>
      </c>
      <c r="M47" s="36">
        <f t="shared" si="3"/>
        <v>-870869.82166256569</v>
      </c>
      <c r="N47" s="36">
        <f t="shared" si="4"/>
        <v>-0.22025477422248915</v>
      </c>
      <c r="O47" s="71">
        <f>O46-$AC$2</f>
        <v>9.9999999999999395E-2</v>
      </c>
      <c r="P47" s="76">
        <f t="shared" si="5"/>
        <v>0.42450000000000043</v>
      </c>
      <c r="Q47" s="76">
        <f t="shared" si="12"/>
        <v>0.32050000000000012</v>
      </c>
      <c r="R47" s="76">
        <f t="shared" si="13"/>
        <v>0.15500000000000003</v>
      </c>
      <c r="S47" s="73">
        <f t="shared" si="0"/>
        <v>1</v>
      </c>
      <c r="T47" s="73"/>
    </row>
    <row r="48" spans="6:20" x14ac:dyDescent="0.3">
      <c r="F48" s="17" t="s">
        <v>20</v>
      </c>
      <c r="G48" s="17">
        <v>1</v>
      </c>
      <c r="H48" s="52">
        <f t="shared" si="2"/>
        <v>1012221.2996435626</v>
      </c>
      <c r="I48" s="52">
        <f>H48*$V$2</f>
        <v>1518331.949465344</v>
      </c>
      <c r="J48" s="52">
        <f t="shared" si="1"/>
        <v>2530553.2491089068</v>
      </c>
      <c r="K48" s="52">
        <f>(I48+J48)*$W$2</f>
        <v>4372796.0144601911</v>
      </c>
      <c r="L48" s="36">
        <f>L47*$Y$4</f>
        <v>5456410.0058069509</v>
      </c>
      <c r="M48" s="36">
        <f t="shared" si="3"/>
        <v>-1688922.3285336106</v>
      </c>
      <c r="N48" s="36">
        <f t="shared" si="4"/>
        <v>-0.3095299522462911</v>
      </c>
      <c r="O48" s="71">
        <f t="shared" ref="O48:O50" si="14">O47-$AC$2</f>
        <v>7.7999999999999403E-2</v>
      </c>
      <c r="P48" s="76">
        <f t="shared" si="5"/>
        <v>0.42000000000000037</v>
      </c>
      <c r="Q48" s="76">
        <f t="shared" si="12"/>
        <v>0.33200000000000013</v>
      </c>
      <c r="R48" s="76">
        <f t="shared" si="13"/>
        <v>0.17000000000000004</v>
      </c>
      <c r="S48" s="73">
        <f t="shared" si="0"/>
        <v>0.99999999999999989</v>
      </c>
      <c r="T48" s="73"/>
    </row>
    <row r="49" spans="6:21" x14ac:dyDescent="0.3">
      <c r="F49" s="17" t="s">
        <v>21</v>
      </c>
      <c r="G49" s="17">
        <v>1</v>
      </c>
      <c r="H49" s="52">
        <f t="shared" si="2"/>
        <v>1236934.4281644335</v>
      </c>
      <c r="I49" s="52">
        <f>H49*$V$2</f>
        <v>1855401.6422466501</v>
      </c>
      <c r="J49" s="52">
        <f t="shared" si="1"/>
        <v>3092336.0704110833</v>
      </c>
      <c r="K49" s="52">
        <f>(I49+J49)*$W$2</f>
        <v>5343556.7296703523</v>
      </c>
      <c r="L49" s="36">
        <f>L48*$Y$4</f>
        <v>7529845.8080135919</v>
      </c>
      <c r="M49" s="36">
        <f>(J49-L49)+H50</f>
        <v>-2925975.8663855707</v>
      </c>
      <c r="N49" s="36">
        <f t="shared" si="4"/>
        <v>-0.38858376930794769</v>
      </c>
      <c r="O49" s="71">
        <f t="shared" si="14"/>
        <v>5.5999999999999404E-2</v>
      </c>
      <c r="P49" s="76">
        <f t="shared" si="5"/>
        <v>0.41550000000000042</v>
      </c>
      <c r="Q49" s="76">
        <f t="shared" si="12"/>
        <v>0.34350000000000014</v>
      </c>
      <c r="R49" s="76">
        <f t="shared" si="13"/>
        <v>0.18500000000000005</v>
      </c>
      <c r="S49" s="73">
        <f t="shared" si="0"/>
        <v>1</v>
      </c>
      <c r="T49" s="73"/>
    </row>
    <row r="50" spans="6:21" ht="17.25" thickBot="1" x14ac:dyDescent="0.35">
      <c r="F50" s="18" t="s">
        <v>22</v>
      </c>
      <c r="G50" s="18">
        <v>1</v>
      </c>
      <c r="H50" s="53">
        <f t="shared" si="2"/>
        <v>1511533.8712169377</v>
      </c>
      <c r="I50" s="53">
        <f>H50*$V$2</f>
        <v>2267300.8068254064</v>
      </c>
      <c r="J50" s="53">
        <f t="shared" si="1"/>
        <v>3778834.6780423438</v>
      </c>
      <c r="K50" s="53">
        <f>(I50+J50)*$W$2</f>
        <v>6529826.3236571699</v>
      </c>
      <c r="L50" s="37">
        <f>L49*$Y$4</f>
        <v>10391187.215058755</v>
      </c>
      <c r="M50" s="37">
        <f t="shared" si="3"/>
        <v>1707442.0153579051</v>
      </c>
      <c r="N50" s="37">
        <f t="shared" si="4"/>
        <v>0.16431635577535408</v>
      </c>
      <c r="O50" s="72">
        <f t="shared" si="14"/>
        <v>3.3999999999999406E-2</v>
      </c>
      <c r="P50" s="87">
        <f>100%-(O50+Q50+R50)</f>
        <v>0.41100000000000037</v>
      </c>
      <c r="Q50" s="87">
        <f t="shared" si="12"/>
        <v>0.35500000000000015</v>
      </c>
      <c r="R50" s="87">
        <f t="shared" si="13"/>
        <v>0.20000000000000007</v>
      </c>
      <c r="S50" s="73">
        <f>SUM(O50:R50)</f>
        <v>1</v>
      </c>
      <c r="T50" s="73"/>
    </row>
    <row r="51" spans="6:21" x14ac:dyDescent="0.3">
      <c r="G51" s="55" t="s">
        <v>31</v>
      </c>
      <c r="H51" s="56">
        <f>SUM(H2:H50)</f>
        <v>8319794.5523743164</v>
      </c>
      <c r="I51" s="56">
        <f>SUM(I2:I50)</f>
        <v>8386982.1553461589</v>
      </c>
      <c r="J51" s="56">
        <f>SUM(J2:J50)</f>
        <v>16706776.707720473</v>
      </c>
      <c r="K51" s="56">
        <f>SUM(K2:K50)</f>
        <v>24143767.637943268</v>
      </c>
      <c r="L51" s="56">
        <f>SUM(L2:L50)</f>
        <v>39177495.427288651</v>
      </c>
      <c r="M51" s="56"/>
      <c r="N51" s="56"/>
    </row>
    <row r="57" spans="6:21" x14ac:dyDescent="0.3">
      <c r="U57" t="s">
        <v>34</v>
      </c>
    </row>
  </sheetData>
  <mergeCells count="8">
    <mergeCell ref="U8:W8"/>
    <mergeCell ref="U10:W10"/>
    <mergeCell ref="U12:W12"/>
    <mergeCell ref="U14:W14"/>
    <mergeCell ref="X8:Y8"/>
    <mergeCell ref="X10:Y10"/>
    <mergeCell ref="X12:Y12"/>
    <mergeCell ref="X14:Y14"/>
  </mergeCells>
  <phoneticPr fontId="1" type="noConversion"/>
  <pageMargins left="0.7" right="0.7" top="0.75" bottom="0.75" header="0.3" footer="0.3"/>
  <pageSetup paperSize="9" orientation="portrait" r:id="rId1"/>
  <ignoredErrors>
    <ignoredError sqref="L10 L16 O23 O26 O29 O32 O35 O38 O41 O44 O20 L44 L41 L38 L35 L32 L29 L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2024-04-01T14:07:16Z</dcterms:modified>
</cp:coreProperties>
</file>