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7" i="1" l="1"/>
  <c r="E12" i="1"/>
  <c r="C60" i="1" l="1"/>
  <c r="C59" i="1"/>
  <c r="C58" i="1"/>
  <c r="E59" i="1"/>
  <c r="E57" i="1"/>
  <c r="E56" i="1"/>
  <c r="F55" i="1" l="1"/>
  <c r="H56" i="1"/>
  <c r="D56" i="1"/>
  <c r="H55" i="1"/>
  <c r="D55" i="1"/>
  <c r="D44" i="1"/>
  <c r="E44" i="1" s="1"/>
  <c r="C29" i="1"/>
  <c r="C27" i="1"/>
  <c r="F33" i="1"/>
  <c r="E33" i="1"/>
  <c r="E26" i="1"/>
  <c r="D26" i="1"/>
  <c r="F56" i="1" l="1"/>
  <c r="F44" i="1"/>
  <c r="G44" i="1" s="1"/>
  <c r="D45" i="1" s="1"/>
  <c r="G33" i="1"/>
  <c r="D34" i="1" s="1"/>
  <c r="F26" i="1"/>
  <c r="G26" i="1" s="1"/>
  <c r="H11" i="1"/>
  <c r="D11" i="1"/>
  <c r="C12" i="1" l="1"/>
  <c r="F11" i="1"/>
  <c r="E45" i="1"/>
  <c r="F45" i="1"/>
  <c r="H57" i="1"/>
  <c r="D57" i="1"/>
  <c r="F57" i="1" s="1"/>
  <c r="H26" i="1"/>
  <c r="B27" i="1"/>
  <c r="D27" i="1" s="1"/>
  <c r="G45" i="1"/>
  <c r="D46" i="1" s="1"/>
  <c r="E27" i="1"/>
  <c r="F27" i="1" s="1"/>
  <c r="G27" i="1" s="1"/>
  <c r="E34" i="1"/>
  <c r="F34" i="1"/>
  <c r="C13" i="1" l="1"/>
  <c r="C14" i="1" s="1"/>
  <c r="C15" i="1" s="1"/>
  <c r="C16" i="1" s="1"/>
  <c r="C17" i="1" s="1"/>
  <c r="H12" i="1"/>
  <c r="D12" i="1"/>
  <c r="E46" i="1"/>
  <c r="F46" i="1"/>
  <c r="G34" i="1"/>
  <c r="D35" i="1" s="1"/>
  <c r="F35" i="1" s="1"/>
  <c r="E58" i="1"/>
  <c r="H27" i="1"/>
  <c r="B28" i="1"/>
  <c r="D28" i="1" s="1"/>
  <c r="G46" i="1"/>
  <c r="D47" i="1" s="1"/>
  <c r="E28" i="1"/>
  <c r="F28" i="1" s="1"/>
  <c r="G28" i="1" s="1"/>
  <c r="E35" i="1"/>
  <c r="F12" i="1" l="1"/>
  <c r="E13" i="1"/>
  <c r="H13" i="1" s="1"/>
  <c r="E47" i="1"/>
  <c r="F47" i="1"/>
  <c r="H58" i="1"/>
  <c r="D58" i="1"/>
  <c r="H28" i="1"/>
  <c r="B29" i="1"/>
  <c r="D29" i="1" s="1"/>
  <c r="G47" i="1"/>
  <c r="D48" i="1" s="1"/>
  <c r="E29" i="1"/>
  <c r="F29" i="1" s="1"/>
  <c r="G35" i="1"/>
  <c r="D36" i="1" s="1"/>
  <c r="F36" i="1" s="1"/>
  <c r="D13" i="1" l="1"/>
  <c r="F58" i="1"/>
  <c r="E48" i="1"/>
  <c r="G48" i="1" s="1"/>
  <c r="D49" i="1" s="1"/>
  <c r="F48" i="1"/>
  <c r="G29" i="1"/>
  <c r="B30" i="1" s="1"/>
  <c r="E36" i="1"/>
  <c r="F13" i="1" l="1"/>
  <c r="E14" i="1"/>
  <c r="E49" i="1"/>
  <c r="G49" i="1" s="1"/>
  <c r="F49" i="1"/>
  <c r="H59" i="1"/>
  <c r="D59" i="1"/>
  <c r="F59" i="1" s="1"/>
  <c r="E30" i="1"/>
  <c r="H29" i="1"/>
  <c r="D30" i="1"/>
  <c r="G36" i="1"/>
  <c r="D37" i="1" s="1"/>
  <c r="F37" i="1" s="1"/>
  <c r="H14" i="1" l="1"/>
  <c r="D14" i="1"/>
  <c r="E60" i="1"/>
  <c r="F30" i="1"/>
  <c r="G30" i="1" s="1"/>
  <c r="H30" i="1" s="1"/>
  <c r="E37" i="1"/>
  <c r="G37" i="1" s="1"/>
  <c r="D38" i="1" s="1"/>
  <c r="F38" i="1" s="1"/>
  <c r="F14" i="1" l="1"/>
  <c r="E15" i="1"/>
  <c r="H60" i="1"/>
  <c r="D60" i="1"/>
  <c r="F60" i="1" s="1"/>
  <c r="E38" i="1"/>
  <c r="G38" i="1" s="1"/>
  <c r="D15" i="1" l="1"/>
  <c r="H15" i="1"/>
  <c r="F15" i="1" l="1"/>
  <c r="E16" i="1"/>
  <c r="H16" i="1" l="1"/>
  <c r="D16" i="1"/>
  <c r="F16" i="1" l="1"/>
  <c r="E17" i="1"/>
  <c r="D17" i="1" l="1"/>
  <c r="H17" i="1"/>
  <c r="F17" i="1" l="1"/>
  <c r="E18" i="1"/>
  <c r="E19" i="1" l="1"/>
  <c r="D18" i="1"/>
  <c r="H18" i="1"/>
  <c r="E20" i="1" l="1"/>
  <c r="F18" i="1"/>
  <c r="C19" i="1"/>
  <c r="D19" i="1" s="1"/>
  <c r="F19" i="1" l="1"/>
  <c r="C20" i="1"/>
  <c r="D20" i="1" s="1"/>
  <c r="F20" i="1" s="1"/>
  <c r="H19" i="1"/>
  <c r="H20" i="1" l="1"/>
</calcChain>
</file>

<file path=xl/sharedStrings.xml><?xml version="1.0" encoding="utf-8"?>
<sst xmlns="http://schemas.openxmlformats.org/spreadsheetml/2006/main" count="109" uniqueCount="69">
  <si>
    <t>a</t>
  </si>
  <si>
    <t>b</t>
  </si>
  <si>
    <t>x</t>
  </si>
  <si>
    <t>f(x) = sinal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</si>
  <si>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</si>
  <si>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</si>
  <si>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</si>
  <si>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</si>
  <si>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</si>
  <si>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</si>
  <si>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</si>
  <si>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</si>
  <si>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</si>
  <si>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f(x) = x ^ 2 - 5</t>
  </si>
  <si>
    <t>k</t>
  </si>
  <si>
    <t>f'(x) = 2x</t>
  </si>
  <si>
    <t>newton</t>
  </si>
  <si>
    <t>bissecção</t>
  </si>
  <si>
    <t>erro</t>
  </si>
  <si>
    <t>repetição casas decimais</t>
  </si>
  <si>
    <t>intervalo</t>
  </si>
  <si>
    <t>iterações</t>
  </si>
  <si>
    <t>[2;3]</t>
  </si>
  <si>
    <t>Intervalo</t>
  </si>
  <si>
    <t>x0=2</t>
  </si>
  <si>
    <t>Precisão</t>
  </si>
  <si>
    <t>K</t>
  </si>
  <si>
    <t>Xk</t>
  </si>
  <si>
    <t>Xk+1</t>
  </si>
  <si>
    <t>Questão 01 - Zero de Função : f(x) = X ^ 2 - 5</t>
  </si>
  <si>
    <t>a)</t>
  </si>
  <si>
    <t>b)</t>
  </si>
  <si>
    <t>|f(x)|</t>
  </si>
  <si>
    <t>Xk = raiz</t>
  </si>
  <si>
    <t>Xk=</t>
  </si>
  <si>
    <t>Professor: Heleno Cardoso, MSc</t>
  </si>
  <si>
    <t>Exercícios de Revisão AP1: Disciplina Cálculo Numérico - Wyden Área 1</t>
  </si>
  <si>
    <t>Calcular a raiz estimada da função por todos os métodos numéricos: Bissecção; Falsa Posição; Ponto Fixo; Newton; Secante</t>
  </si>
  <si>
    <t>|f(x)| &lt; 0.002</t>
  </si>
  <si>
    <t>[-3,83;-0,62]</t>
  </si>
  <si>
    <t>x0=-3,83</t>
  </si>
  <si>
    <t>f(x) = x * log (x) - 1</t>
  </si>
  <si>
    <t>raiz</t>
  </si>
  <si>
    <t>f(x) = x ^ 3 - 3x ^ 2 -6 x + 8</t>
  </si>
  <si>
    <t>f'(x) = 3x^2-6x-6</t>
  </si>
  <si>
    <t>[1;2]</t>
  </si>
  <si>
    <t>f(x)= x ^ 3 - X - 1</t>
  </si>
  <si>
    <t>|f(x)| &lt; 0.06</t>
  </si>
  <si>
    <t>S = {-3;5;0}</t>
  </si>
  <si>
    <t>S = {1;3;2}</t>
  </si>
  <si>
    <t>3x1 + 2x2 + 4x3 = 1</t>
  </si>
  <si>
    <t>x1 + x2 + 2x3 = 2</t>
  </si>
  <si>
    <t>4x1 + 3x2 + 2x3 = 3</t>
  </si>
  <si>
    <t xml:space="preserve">  x + 2y + z = 9</t>
  </si>
  <si>
    <t>2x + y - z = 3</t>
  </si>
  <si>
    <t>3x -y -2z = -4</t>
  </si>
  <si>
    <t>SSA, 14/10/2018</t>
  </si>
  <si>
    <t>c)</t>
  </si>
  <si>
    <t xml:space="preserve">  2x + y + z = 8</t>
  </si>
  <si>
    <t xml:space="preserve">    x + y + 4z = 15</t>
  </si>
  <si>
    <t xml:space="preserve">         3y +2z = 9</t>
  </si>
  <si>
    <t>S = {2;1;3}</t>
  </si>
  <si>
    <t>Método Direto: Gauss; Jordan; Pivoteamento</t>
  </si>
  <si>
    <t>f(x)= x ^ 3 - 3X^2 - 6x + 8</t>
  </si>
  <si>
    <t>f'(x) = 3x^2 -6X -6</t>
  </si>
  <si>
    <t>a * f(b)  - b * f(a) / f(b) - f(a)</t>
  </si>
  <si>
    <t>f'(x) = log(x) + 1 / ln(10)</t>
  </si>
  <si>
    <t>Secante: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</si>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</sst>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"/>
    <numFmt numFmtId="165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3" xfId="0" applyFill="1" applyBorder="1"/>
    <xf numFmtId="0" fontId="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quotePrefix="1" applyFont="1" applyFill="1" applyBorder="1" applyAlignment="1">
      <alignment horizontal="center"/>
    </xf>
    <xf numFmtId="0" fontId="0" fillId="0" borderId="9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3" borderId="1" xfId="0" applyFill="1" applyBorder="1"/>
    <xf numFmtId="0" fontId="1" fillId="4" borderId="11" xfId="0" applyFont="1" applyFill="1" applyBorder="1" applyAlignment="1">
      <alignment horizontal="left"/>
    </xf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26" workbookViewId="0">
      <selection activeCell="E41" sqref="E41"/>
    </sheetView>
  </sheetViews>
  <sheetFormatPr defaultRowHeight="15" x14ac:dyDescent="0.25"/>
  <cols>
    <col min="4" max="4" width="11.140625" customWidth="1"/>
    <col min="5" max="5" width="21.85546875" customWidth="1"/>
    <col min="6" max="6" width="17" customWidth="1"/>
    <col min="7" max="7" width="15.42578125" customWidth="1"/>
  </cols>
  <sheetData>
    <row r="1" spans="2:8" x14ac:dyDescent="0.25">
      <c r="B1" t="s">
        <v>36</v>
      </c>
    </row>
    <row r="2" spans="2:8" x14ac:dyDescent="0.25">
      <c r="B2" s="19" t="s">
        <v>35</v>
      </c>
    </row>
    <row r="3" spans="2:8" ht="15.75" thickBot="1" x14ac:dyDescent="0.3"/>
    <row r="4" spans="2:8" ht="15.75" thickBot="1" x14ac:dyDescent="0.3">
      <c r="B4" s="19" t="s">
        <v>29</v>
      </c>
      <c r="E4" s="16" t="s">
        <v>41</v>
      </c>
      <c r="F4" s="19" t="s">
        <v>22</v>
      </c>
    </row>
    <row r="5" spans="2:8" x14ac:dyDescent="0.25">
      <c r="B5" t="s">
        <v>37</v>
      </c>
    </row>
    <row r="7" spans="2:8" x14ac:dyDescent="0.25">
      <c r="B7" s="19" t="s">
        <v>18</v>
      </c>
      <c r="C7" s="19">
        <f>2*10 ^ -3</f>
        <v>2E-3</v>
      </c>
      <c r="D7" s="19"/>
      <c r="E7" s="19" t="s">
        <v>25</v>
      </c>
      <c r="F7" s="19"/>
      <c r="G7" s="19"/>
    </row>
    <row r="8" spans="2:8" x14ac:dyDescent="0.25">
      <c r="B8" s="23" t="s">
        <v>42</v>
      </c>
      <c r="C8" s="23">
        <v>2.5059999999999998</v>
      </c>
      <c r="D8" s="19"/>
      <c r="E8" s="19" t="s">
        <v>20</v>
      </c>
      <c r="F8" s="19" t="s">
        <v>22</v>
      </c>
      <c r="G8" s="19"/>
    </row>
    <row r="9" spans="2:8" ht="36.75" thickBot="1" x14ac:dyDescent="0.6">
      <c r="B9" s="3" t="s">
        <v>17</v>
      </c>
      <c r="F9" t="s">
        <v>38</v>
      </c>
    </row>
    <row r="10" spans="2:8" ht="15.75" thickBot="1" x14ac:dyDescent="0.3">
      <c r="B10" s="32" t="s">
        <v>21</v>
      </c>
      <c r="C10" s="33" t="s">
        <v>0</v>
      </c>
      <c r="D10" s="33" t="s">
        <v>2</v>
      </c>
      <c r="E10" s="33" t="s">
        <v>1</v>
      </c>
      <c r="F10" s="16" t="s">
        <v>41</v>
      </c>
      <c r="G10" s="33" t="s">
        <v>3</v>
      </c>
      <c r="H10" s="34" t="s">
        <v>6</v>
      </c>
    </row>
    <row r="11" spans="2:8" x14ac:dyDescent="0.25">
      <c r="B11" s="29">
        <v>1</v>
      </c>
      <c r="C11" s="29">
        <v>2</v>
      </c>
      <c r="D11" s="29">
        <f t="shared" ref="D11:D16" si="0">(C11+E11)/2</f>
        <v>2.5</v>
      </c>
      <c r="E11" s="29">
        <v>3</v>
      </c>
      <c r="F11" s="29">
        <f>D11* LOG(D11)-1</f>
        <v>-5.1499783199060456E-3</v>
      </c>
      <c r="G11" s="38" t="s">
        <v>5</v>
      </c>
      <c r="H11" s="29">
        <f>(E11-C11)/2</f>
        <v>0.5</v>
      </c>
    </row>
    <row r="12" spans="2:8" x14ac:dyDescent="0.25">
      <c r="B12" s="29">
        <v>2</v>
      </c>
      <c r="C12" s="29">
        <f>D11</f>
        <v>2.5</v>
      </c>
      <c r="D12" s="29">
        <f t="shared" si="0"/>
        <v>2.75</v>
      </c>
      <c r="E12" s="29">
        <f>E11</f>
        <v>3</v>
      </c>
      <c r="F12" s="29">
        <f>D12* LOG(D12)-1</f>
        <v>0.20816490803322218</v>
      </c>
      <c r="G12" s="38" t="s">
        <v>4</v>
      </c>
      <c r="H12" s="29">
        <f t="shared" ref="H12:H16" si="1">(E12-C12)/2</f>
        <v>0.25</v>
      </c>
    </row>
    <row r="13" spans="2:8" x14ac:dyDescent="0.25">
      <c r="B13" s="29">
        <v>3</v>
      </c>
      <c r="C13" s="29">
        <f>C12</f>
        <v>2.5</v>
      </c>
      <c r="D13" s="29">
        <f t="shared" si="0"/>
        <v>2.625</v>
      </c>
      <c r="E13" s="29">
        <f t="shared" ref="E13:E18" si="2">D12</f>
        <v>2.75</v>
      </c>
      <c r="F13" s="29">
        <f>D13* LOG(D13)-1</f>
        <v>0.10021443282268616</v>
      </c>
      <c r="G13" s="38" t="s">
        <v>4</v>
      </c>
      <c r="H13" s="29">
        <f t="shared" si="1"/>
        <v>0.125</v>
      </c>
    </row>
    <row r="14" spans="2:8" x14ac:dyDescent="0.25">
      <c r="B14" s="29">
        <v>4</v>
      </c>
      <c r="C14" s="29">
        <f>C13</f>
        <v>2.5</v>
      </c>
      <c r="D14" s="29">
        <f t="shared" si="0"/>
        <v>2.5625</v>
      </c>
      <c r="E14" s="29">
        <f t="shared" si="2"/>
        <v>2.625</v>
      </c>
      <c r="F14" s="29">
        <f>D14* LOG(D14)-1</f>
        <v>4.7201177288515028E-2</v>
      </c>
      <c r="G14" s="38" t="s">
        <v>4</v>
      </c>
      <c r="H14" s="29">
        <f t="shared" si="1"/>
        <v>6.25E-2</v>
      </c>
    </row>
    <row r="15" spans="2:8" x14ac:dyDescent="0.25">
      <c r="B15" s="29">
        <v>5</v>
      </c>
      <c r="C15" s="29">
        <f>C14</f>
        <v>2.5</v>
      </c>
      <c r="D15" s="29">
        <f t="shared" si="0"/>
        <v>2.53125</v>
      </c>
      <c r="E15" s="29">
        <f t="shared" si="2"/>
        <v>2.5625</v>
      </c>
      <c r="F15" s="29">
        <f>D15* LOG(D15)-1</f>
        <v>2.0941821414320216E-2</v>
      </c>
      <c r="G15" s="38" t="s">
        <v>4</v>
      </c>
      <c r="H15" s="29">
        <f t="shared" si="1"/>
        <v>3.125E-2</v>
      </c>
    </row>
    <row r="16" spans="2:8" x14ac:dyDescent="0.25">
      <c r="B16" s="29">
        <v>6</v>
      </c>
      <c r="C16" s="29">
        <f>C15</f>
        <v>2.5</v>
      </c>
      <c r="D16" s="29">
        <f t="shared" si="0"/>
        <v>2.515625</v>
      </c>
      <c r="E16" s="29">
        <f t="shared" si="2"/>
        <v>2.53125</v>
      </c>
      <c r="F16" s="29">
        <f>D16* LOG(D16)-1</f>
        <v>7.8748473394056884E-3</v>
      </c>
      <c r="G16" s="38" t="s">
        <v>4</v>
      </c>
      <c r="H16" s="29">
        <f t="shared" si="1"/>
        <v>1.5625E-2</v>
      </c>
    </row>
    <row r="17" spans="1:9" x14ac:dyDescent="0.25">
      <c r="B17" s="18">
        <v>7</v>
      </c>
      <c r="C17" s="18">
        <f>C16</f>
        <v>2.5</v>
      </c>
      <c r="D17" s="50">
        <f t="shared" ref="D17" si="3">(C17+E17)/2</f>
        <v>2.5078125</v>
      </c>
      <c r="E17" s="18">
        <f t="shared" si="2"/>
        <v>2.515625</v>
      </c>
      <c r="F17" s="50">
        <f>D17* LOG(D17)-1</f>
        <v>1.3571495702984215E-3</v>
      </c>
      <c r="G17" s="53" t="s">
        <v>4</v>
      </c>
      <c r="H17" s="18">
        <f t="shared" ref="H17" si="4">(E17-C17)/2</f>
        <v>7.8125E-3</v>
      </c>
    </row>
    <row r="18" spans="1:9" x14ac:dyDescent="0.25">
      <c r="B18" s="29">
        <v>8</v>
      </c>
      <c r="C18" s="29">
        <v>2.5</v>
      </c>
      <c r="D18" s="29">
        <f t="shared" ref="D18" si="5">(C18+E18)/2</f>
        <v>2.50390625</v>
      </c>
      <c r="E18" s="29">
        <f t="shared" si="2"/>
        <v>2.5078125</v>
      </c>
      <c r="F18" s="29">
        <f>D18* LOG(D18)-1</f>
        <v>-1.8977376692718151E-3</v>
      </c>
      <c r="G18" s="38" t="s">
        <v>5</v>
      </c>
      <c r="H18" s="29">
        <f t="shared" ref="H18" si="6">(E18-C18)/2</f>
        <v>3.90625E-3</v>
      </c>
    </row>
    <row r="19" spans="1:9" x14ac:dyDescent="0.25">
      <c r="B19" s="39">
        <v>9</v>
      </c>
      <c r="C19" s="39">
        <f>D18</f>
        <v>2.50390625</v>
      </c>
      <c r="D19" s="52">
        <f t="shared" ref="D19" si="7">(C19+E19)/2</f>
        <v>2.505859375</v>
      </c>
      <c r="E19" s="39">
        <f>E18</f>
        <v>2.5078125</v>
      </c>
      <c r="F19" s="29">
        <f>D19* LOG(D19)-1</f>
        <v>-2.7062461515159342E-4</v>
      </c>
      <c r="G19" s="40" t="s">
        <v>5</v>
      </c>
      <c r="H19" s="39">
        <f t="shared" ref="H19" si="8">(E19-C19)/2</f>
        <v>1.953125E-3</v>
      </c>
    </row>
    <row r="20" spans="1:9" x14ac:dyDescent="0.25">
      <c r="B20" s="29">
        <v>10</v>
      </c>
      <c r="C20" s="29">
        <f>D19</f>
        <v>2.505859375</v>
      </c>
      <c r="D20" s="29">
        <f t="shared" ref="D20" si="9">(C20+E20)/2</f>
        <v>2.5068359375</v>
      </c>
      <c r="E20" s="29">
        <f>E19</f>
        <v>2.5078125</v>
      </c>
      <c r="F20" s="29">
        <f>D20* LOG(D20)-1</f>
        <v>5.4317986835727972E-4</v>
      </c>
      <c r="G20" s="38" t="s">
        <v>4</v>
      </c>
      <c r="H20" s="29">
        <f t="shared" ref="H20" si="10">(E20-C20)/2</f>
        <v>9.765625E-4</v>
      </c>
    </row>
    <row r="22" spans="1:9" ht="36" x14ac:dyDescent="0.55000000000000004">
      <c r="B22" s="3" t="s">
        <v>11</v>
      </c>
    </row>
    <row r="23" spans="1:9" x14ac:dyDescent="0.25">
      <c r="B23" t="s">
        <v>34</v>
      </c>
      <c r="C23" t="s">
        <v>65</v>
      </c>
    </row>
    <row r="24" spans="1:9" ht="15.75" thickBot="1" x14ac:dyDescent="0.3">
      <c r="G24" t="s">
        <v>33</v>
      </c>
      <c r="H24" s="19">
        <v>2E-3</v>
      </c>
    </row>
    <row r="25" spans="1:9" x14ac:dyDescent="0.25">
      <c r="A25" s="20" t="s">
        <v>26</v>
      </c>
      <c r="B25" s="32" t="s">
        <v>0</v>
      </c>
      <c r="C25" s="33" t="s">
        <v>1</v>
      </c>
      <c r="D25" s="33" t="s">
        <v>8</v>
      </c>
      <c r="E25" s="33" t="s">
        <v>9</v>
      </c>
      <c r="F25" s="33" t="s">
        <v>12</v>
      </c>
      <c r="G25" s="33" t="s">
        <v>7</v>
      </c>
      <c r="H25" s="33" t="s">
        <v>32</v>
      </c>
      <c r="I25" s="34" t="s">
        <v>10</v>
      </c>
    </row>
    <row r="26" spans="1:9" x14ac:dyDescent="0.25">
      <c r="A26" s="20">
        <v>1</v>
      </c>
      <c r="B26" s="29">
        <v>2</v>
      </c>
      <c r="C26" s="29">
        <v>3</v>
      </c>
      <c r="D26" s="29">
        <f t="shared" ref="D26:E30" si="11">B26*LOG(B26)-1</f>
        <v>-0.3979400086720376</v>
      </c>
      <c r="E26" s="29">
        <f t="shared" si="11"/>
        <v>0.43136376415898736</v>
      </c>
      <c r="F26" s="29">
        <f>E26-D26</f>
        <v>0.82930377283102497</v>
      </c>
      <c r="G26" s="29">
        <f>(B26*E26-C26*D26)/F26</f>
        <v>2.4798483037326302</v>
      </c>
      <c r="H26" s="29">
        <f>G26*LOG(G26)-1</f>
        <v>-2.18855472355306E-2</v>
      </c>
      <c r="I26" s="35" t="s">
        <v>5</v>
      </c>
    </row>
    <row r="27" spans="1:9" x14ac:dyDescent="0.25">
      <c r="A27" s="20">
        <v>2</v>
      </c>
      <c r="B27" s="36">
        <f>G26</f>
        <v>2.4798483037326302</v>
      </c>
      <c r="C27" s="36">
        <f>C26</f>
        <v>3</v>
      </c>
      <c r="D27" s="36">
        <f t="shared" si="11"/>
        <v>-2.18855472355306E-2</v>
      </c>
      <c r="E27" s="36">
        <f t="shared" si="11"/>
        <v>0.43136376415898736</v>
      </c>
      <c r="F27" s="36">
        <f>E27-D27</f>
        <v>0.45324931139451796</v>
      </c>
      <c r="G27" s="50">
        <f>(B27*E27-C27*D27)/F27</f>
        <v>2.5049642922892947</v>
      </c>
      <c r="H27" s="50">
        <f>G27*LOG(G27)-1</f>
        <v>-1.0163839030720156E-3</v>
      </c>
      <c r="I27" s="37" t="s">
        <v>5</v>
      </c>
    </row>
    <row r="28" spans="1:9" x14ac:dyDescent="0.25">
      <c r="A28" s="20">
        <v>3</v>
      </c>
      <c r="B28" s="29">
        <f>G27</f>
        <v>2.5049642922892947</v>
      </c>
      <c r="C28" s="29">
        <v>3</v>
      </c>
      <c r="D28" s="29">
        <f t="shared" si="11"/>
        <v>-1.0163839030720156E-3</v>
      </c>
      <c r="E28" s="29">
        <f t="shared" si="11"/>
        <v>0.43136376415898736</v>
      </c>
      <c r="F28" s="29">
        <f>E28-D28</f>
        <v>0.43238014806205938</v>
      </c>
      <c r="G28" s="29">
        <f>(B28*E28-C28*D28)/F28</f>
        <v>2.5061279588614491</v>
      </c>
      <c r="H28" s="29">
        <f>G28*LOG(G28)-1</f>
        <v>-4.6820545503534206E-5</v>
      </c>
      <c r="I28" s="35" t="s">
        <v>5</v>
      </c>
    </row>
    <row r="29" spans="1:9" x14ac:dyDescent="0.25">
      <c r="A29" s="25">
        <v>4</v>
      </c>
      <c r="B29" s="29">
        <f>G28</f>
        <v>2.5061279588614491</v>
      </c>
      <c r="C29" s="29">
        <f>C28</f>
        <v>3</v>
      </c>
      <c r="D29" s="29">
        <f t="shared" si="11"/>
        <v>-4.6820545503534206E-5</v>
      </c>
      <c r="E29" s="29">
        <f t="shared" si="11"/>
        <v>0.43136376415898736</v>
      </c>
      <c r="F29" s="29">
        <f>E29-D29</f>
        <v>0.4314105847044909</v>
      </c>
      <c r="G29" s="29">
        <f>(B29*E29-C29*D29)/F29</f>
        <v>2.5061815582843536</v>
      </c>
      <c r="H29" s="29">
        <f>G29*LOG(G29)-1</f>
        <v>-2.1560194912728647E-6</v>
      </c>
      <c r="I29" s="29"/>
    </row>
    <row r="30" spans="1:9" x14ac:dyDescent="0.25">
      <c r="A30" s="25">
        <v>5</v>
      </c>
      <c r="B30" s="29">
        <f>G29</f>
        <v>2.5061815582843536</v>
      </c>
      <c r="C30" s="29">
        <v>3</v>
      </c>
      <c r="D30" s="29">
        <f t="shared" si="11"/>
        <v>-2.1560194912728647E-6</v>
      </c>
      <c r="E30" s="29">
        <f t="shared" si="11"/>
        <v>0.43136376415898736</v>
      </c>
      <c r="F30" s="29">
        <f>E30-D30</f>
        <v>0.43136592017847863</v>
      </c>
      <c r="G30" s="29">
        <f>(B30*E30-C30*D30)/F30</f>
        <v>2.5061840264491662</v>
      </c>
      <c r="H30" s="29">
        <f>G30*LOG(G30)-1</f>
        <v>-9.927991884151055E-8</v>
      </c>
      <c r="I30" s="29"/>
    </row>
    <row r="31" spans="1:9" ht="36.75" thickBot="1" x14ac:dyDescent="0.6">
      <c r="B31" s="3" t="s">
        <v>16</v>
      </c>
      <c r="E31" s="21" t="s">
        <v>23</v>
      </c>
      <c r="F31" s="19" t="s">
        <v>22</v>
      </c>
      <c r="G31" s="19" t="s">
        <v>24</v>
      </c>
    </row>
    <row r="32" spans="1:9" ht="15.75" thickBot="1" x14ac:dyDescent="0.3">
      <c r="A32" s="20" t="s">
        <v>14</v>
      </c>
      <c r="B32" s="15" t="s">
        <v>13</v>
      </c>
      <c r="C32" s="16"/>
      <c r="D32" s="13" t="s">
        <v>27</v>
      </c>
      <c r="E32" s="16" t="s">
        <v>41</v>
      </c>
      <c r="F32" s="16" t="s">
        <v>66</v>
      </c>
      <c r="G32" s="14" t="s">
        <v>28</v>
      </c>
    </row>
    <row r="33" spans="1:12" x14ac:dyDescent="0.25">
      <c r="A33" s="20">
        <v>0</v>
      </c>
      <c r="B33" s="10" t="s">
        <v>15</v>
      </c>
      <c r="C33" s="11"/>
      <c r="D33" s="11">
        <v>2</v>
      </c>
      <c r="E33" s="11">
        <f t="shared" ref="E33:E38" si="12" xml:space="preserve"> D33 * LOG(D33) -1</f>
        <v>-0.3979400086720376</v>
      </c>
      <c r="F33" s="11">
        <f t="shared" ref="F33:F38" si="13">LOG(D33)+1/LN(10)</f>
        <v>0.73532447756723296</v>
      </c>
      <c r="G33" s="12">
        <f xml:space="preserve"> D33 - ( E33 / F33 )</f>
        <v>2.5411760669093906</v>
      </c>
    </row>
    <row r="34" spans="1:12" x14ac:dyDescent="0.25">
      <c r="A34" s="20">
        <v>1</v>
      </c>
      <c r="B34" s="5"/>
      <c r="C34" s="4"/>
      <c r="D34" s="4">
        <f>G33</f>
        <v>2.5411760669093906</v>
      </c>
      <c r="E34" s="11">
        <f t="shared" si="12"/>
        <v>2.9264629348926929E-2</v>
      </c>
      <c r="F34" s="11">
        <f t="shared" si="13"/>
        <v>0.83932923834999063</v>
      </c>
      <c r="G34" s="22">
        <f t="shared" ref="G34:G38" si="14" xml:space="preserve"> D34 - ( E34 / F34 )</f>
        <v>2.5063093804986356</v>
      </c>
    </row>
    <row r="35" spans="1:12" x14ac:dyDescent="0.25">
      <c r="A35" s="20">
        <v>2</v>
      </c>
      <c r="B35" s="5"/>
      <c r="C35" s="4"/>
      <c r="D35" s="4">
        <f>G34</f>
        <v>2.5063093804986356</v>
      </c>
      <c r="E35" s="54">
        <f t="shared" si="12"/>
        <v>1.0436054355644764E-4</v>
      </c>
      <c r="F35" s="11">
        <f t="shared" si="13"/>
        <v>0.8333291614704581</v>
      </c>
      <c r="G35" s="22">
        <f t="shared" si="14"/>
        <v>2.5061841472194204</v>
      </c>
    </row>
    <row r="36" spans="1:12" x14ac:dyDescent="0.25">
      <c r="A36" s="20">
        <v>3</v>
      </c>
      <c r="B36" s="17"/>
      <c r="C36" s="18"/>
      <c r="D36" s="18">
        <f>G35</f>
        <v>2.5061841472194204</v>
      </c>
      <c r="E36" s="11">
        <f t="shared" si="12"/>
        <v>1.3588337122172334E-9</v>
      </c>
      <c r="F36" s="11">
        <f t="shared" si="13"/>
        <v>0.83330746044607795</v>
      </c>
      <c r="G36" s="22">
        <f t="shared" si="14"/>
        <v>2.5061841455887692</v>
      </c>
      <c r="H36" s="19" t="s">
        <v>19</v>
      </c>
    </row>
    <row r="37" spans="1:12" x14ac:dyDescent="0.25">
      <c r="A37" s="20">
        <v>4</v>
      </c>
      <c r="B37" s="5"/>
      <c r="C37" s="4"/>
      <c r="D37" s="4">
        <f>G36</f>
        <v>2.5061841455887692</v>
      </c>
      <c r="E37" s="11">
        <f t="shared" si="12"/>
        <v>0</v>
      </c>
      <c r="F37" s="11">
        <f t="shared" si="13"/>
        <v>0.83330746016350377</v>
      </c>
      <c r="G37" s="8">
        <f t="shared" si="14"/>
        <v>2.5061841455887692</v>
      </c>
      <c r="H37" s="19"/>
    </row>
    <row r="38" spans="1:12" ht="15.75" thickBot="1" x14ac:dyDescent="0.3">
      <c r="B38" s="6"/>
      <c r="C38" s="7"/>
      <c r="D38" s="7">
        <f>G37</f>
        <v>2.5061841455887692</v>
      </c>
      <c r="E38" s="11">
        <f t="shared" si="12"/>
        <v>0</v>
      </c>
      <c r="F38" s="11">
        <f t="shared" si="13"/>
        <v>0.83330746016350377</v>
      </c>
      <c r="G38" s="9">
        <f t="shared" si="14"/>
        <v>2.5061841455887692</v>
      </c>
    </row>
    <row r="40" spans="1:12" ht="36" x14ac:dyDescent="0.55000000000000004">
      <c r="B40" s="3" t="s">
        <v>67</v>
      </c>
      <c r="E40" t="s">
        <v>68</v>
      </c>
    </row>
    <row r="41" spans="1:12" ht="36" x14ac:dyDescent="0.55000000000000004">
      <c r="B41" s="3"/>
    </row>
    <row r="42" spans="1:12" ht="36.75" thickBot="1" x14ac:dyDescent="0.6">
      <c r="B42" s="3" t="s">
        <v>16</v>
      </c>
      <c r="E42" s="21" t="s">
        <v>23</v>
      </c>
      <c r="F42" s="19" t="s">
        <v>39</v>
      </c>
      <c r="G42" s="19" t="s">
        <v>40</v>
      </c>
      <c r="L42" s="24"/>
    </row>
    <row r="43" spans="1:12" ht="15.75" thickBot="1" x14ac:dyDescent="0.3">
      <c r="A43" s="20" t="s">
        <v>14</v>
      </c>
      <c r="B43" s="15" t="s">
        <v>43</v>
      </c>
      <c r="C43" s="16"/>
      <c r="D43" s="13" t="s">
        <v>27</v>
      </c>
      <c r="E43" s="51" t="s">
        <v>63</v>
      </c>
      <c r="F43" s="16" t="s">
        <v>64</v>
      </c>
      <c r="G43" s="14" t="s">
        <v>28</v>
      </c>
      <c r="L43" s="24"/>
    </row>
    <row r="44" spans="1:12" x14ac:dyDescent="0.25">
      <c r="A44" s="20">
        <v>0</v>
      </c>
      <c r="B44" s="10" t="s">
        <v>44</v>
      </c>
      <c r="C44" s="11"/>
      <c r="D44" s="11">
        <f>-3.83</f>
        <v>-3.83</v>
      </c>
      <c r="E44" s="11">
        <f t="shared" ref="E44:E49" si="15" xml:space="preserve"> D44 ^ 3 - 3 * D44 ^ 2 - 6 * D44 + 8</f>
        <v>-69.208587000000009</v>
      </c>
      <c r="F44" s="11">
        <f t="shared" ref="F44:F49" si="16" xml:space="preserve"> 3 * D44 ^ 2 - 6 * D44 - 6</f>
        <v>60.986699999999999</v>
      </c>
      <c r="G44" s="12">
        <f xml:space="preserve"> D44 - ( E44 / F44 )</f>
        <v>-2.6951855732479375</v>
      </c>
      <c r="L44" s="24"/>
    </row>
    <row r="45" spans="1:12" x14ac:dyDescent="0.25">
      <c r="A45" s="20">
        <v>1</v>
      </c>
      <c r="B45" s="5"/>
      <c r="C45" s="4"/>
      <c r="D45" s="4">
        <f>G44</f>
        <v>-2.6951855732479375</v>
      </c>
      <c r="E45" s="4">
        <f t="shared" si="15"/>
        <v>-17.198858506094133</v>
      </c>
      <c r="F45" s="11">
        <f t="shared" si="16"/>
        <v>31.963189262219068</v>
      </c>
      <c r="G45" s="8">
        <f t="shared" ref="G45:G49" si="17" xml:space="preserve"> D45 - ( E45 / F45 )</f>
        <v>-2.157102268575227</v>
      </c>
      <c r="L45" s="24"/>
    </row>
    <row r="46" spans="1:12" x14ac:dyDescent="0.25">
      <c r="A46" s="20">
        <v>2</v>
      </c>
      <c r="B46" s="5"/>
      <c r="C46" s="4"/>
      <c r="D46" s="4">
        <f>G45</f>
        <v>-2.157102268575227</v>
      </c>
      <c r="E46" s="4">
        <f t="shared" si="15"/>
        <v>-3.0538483998589587</v>
      </c>
      <c r="F46" s="11">
        <f t="shared" si="16"/>
        <v>20.901884202728535</v>
      </c>
      <c r="G46" s="22">
        <f t="shared" si="17"/>
        <v>-2.0109982920035692</v>
      </c>
      <c r="L46" s="24"/>
    </row>
    <row r="47" spans="1:12" x14ac:dyDescent="0.25">
      <c r="A47" s="20">
        <v>3</v>
      </c>
      <c r="B47" s="17"/>
      <c r="C47" s="18"/>
      <c r="D47" s="50">
        <f>G46</f>
        <v>-2.0109982920035692</v>
      </c>
      <c r="E47" s="4">
        <f t="shared" si="15"/>
        <v>-0.19905924828729837</v>
      </c>
      <c r="F47" s="11">
        <f t="shared" si="16"/>
        <v>18.198332143345233</v>
      </c>
      <c r="G47" s="22">
        <f t="shared" si="17"/>
        <v>-2.0000599682759144</v>
      </c>
      <c r="H47" s="19" t="s">
        <v>19</v>
      </c>
      <c r="L47" s="24"/>
    </row>
    <row r="48" spans="1:12" x14ac:dyDescent="0.25">
      <c r="A48" s="20">
        <v>4</v>
      </c>
      <c r="B48" s="5"/>
      <c r="C48" s="4"/>
      <c r="D48" s="4">
        <f>G47</f>
        <v>-2.0000599682759144</v>
      </c>
      <c r="E48" s="4">
        <f t="shared" si="15"/>
        <v>-1.0794613324236479E-3</v>
      </c>
      <c r="F48" s="11">
        <f t="shared" si="16"/>
        <v>18.001079439755042</v>
      </c>
      <c r="G48" s="22">
        <f t="shared" si="17"/>
        <v>-2.0000000017980128</v>
      </c>
      <c r="H48" s="19"/>
      <c r="L48" s="24"/>
    </row>
    <row r="49" spans="2:12" ht="15.75" thickBot="1" x14ac:dyDescent="0.3">
      <c r="B49" s="6"/>
      <c r="C49" s="7"/>
      <c r="D49" s="7">
        <f>G48</f>
        <v>-2.0000000017980128</v>
      </c>
      <c r="E49" s="7">
        <f t="shared" si="15"/>
        <v>-3.2364230406756178E-8</v>
      </c>
      <c r="F49" s="11">
        <f t="shared" si="16"/>
        <v>18.000000032364234</v>
      </c>
      <c r="G49" s="8">
        <f t="shared" si="17"/>
        <v>-2</v>
      </c>
      <c r="L49" s="24"/>
    </row>
    <row r="50" spans="2:12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2:12" x14ac:dyDescent="0.25">
      <c r="B51" s="24" t="s">
        <v>18</v>
      </c>
      <c r="C51" s="24">
        <v>0.06</v>
      </c>
      <c r="D51" s="24"/>
      <c r="E51" s="24" t="s">
        <v>25</v>
      </c>
      <c r="F51" s="24"/>
      <c r="G51" s="24"/>
      <c r="H51" s="24"/>
      <c r="I51" s="24"/>
      <c r="J51" s="24"/>
      <c r="K51" s="24"/>
      <c r="L51" s="24"/>
    </row>
    <row r="52" spans="2:12" x14ac:dyDescent="0.25">
      <c r="B52" s="44" t="s">
        <v>42</v>
      </c>
      <c r="C52" s="24">
        <v>2.0299999999999998</v>
      </c>
      <c r="D52" s="24"/>
      <c r="E52" s="24" t="s">
        <v>20</v>
      </c>
      <c r="F52" s="24" t="s">
        <v>45</v>
      </c>
      <c r="G52" s="24"/>
      <c r="H52" s="24"/>
      <c r="I52" s="24"/>
      <c r="J52" s="24"/>
      <c r="K52" s="24"/>
      <c r="L52" s="24"/>
    </row>
    <row r="53" spans="2:12" ht="15.75" thickBot="1" x14ac:dyDescent="0.3">
      <c r="B53" s="24" t="s">
        <v>17</v>
      </c>
      <c r="C53" s="24"/>
      <c r="D53" s="24"/>
      <c r="E53" s="24"/>
      <c r="F53" s="24" t="s">
        <v>47</v>
      </c>
      <c r="G53" s="24"/>
      <c r="H53" s="24"/>
      <c r="I53" s="24"/>
      <c r="J53" s="24"/>
      <c r="K53" s="24"/>
      <c r="L53" s="24"/>
    </row>
    <row r="54" spans="2:12" ht="15.75" thickBot="1" x14ac:dyDescent="0.3">
      <c r="B54" s="48" t="s">
        <v>21</v>
      </c>
      <c r="C54" s="47" t="s">
        <v>0</v>
      </c>
      <c r="D54" s="47" t="s">
        <v>2</v>
      </c>
      <c r="E54" s="47" t="s">
        <v>1</v>
      </c>
      <c r="F54" s="47" t="s">
        <v>46</v>
      </c>
      <c r="G54" s="47" t="s">
        <v>3</v>
      </c>
      <c r="H54" s="49" t="s">
        <v>6</v>
      </c>
    </row>
    <row r="55" spans="2:12" x14ac:dyDescent="0.25">
      <c r="B55" s="26">
        <v>1</v>
      </c>
      <c r="C55" s="27">
        <v>1</v>
      </c>
      <c r="D55" s="27">
        <f t="shared" ref="D55:D60" si="18">(C55+E55)/2</f>
        <v>1.5</v>
      </c>
      <c r="E55" s="27">
        <v>2</v>
      </c>
      <c r="F55" s="27">
        <f t="shared" ref="F55:F60" si="19">D55^3 - D55 - 1</f>
        <v>0.875</v>
      </c>
      <c r="G55" s="46" t="s">
        <v>4</v>
      </c>
      <c r="H55" s="41">
        <f>(E55-C55)/2</f>
        <v>0.5</v>
      </c>
    </row>
    <row r="56" spans="2:12" x14ac:dyDescent="0.25">
      <c r="B56" s="28">
        <v>2</v>
      </c>
      <c r="C56" s="29">
        <v>1</v>
      </c>
      <c r="D56" s="29">
        <f t="shared" si="18"/>
        <v>1.25</v>
      </c>
      <c r="E56" s="29">
        <f>D55</f>
        <v>1.5</v>
      </c>
      <c r="F56" s="29">
        <f t="shared" si="19"/>
        <v>-0.296875</v>
      </c>
      <c r="G56" s="38" t="s">
        <v>5</v>
      </c>
      <c r="H56" s="42">
        <f t="shared" ref="H56:H60" si="20">(E56-C56)/2</f>
        <v>0.25</v>
      </c>
    </row>
    <row r="57" spans="2:12" x14ac:dyDescent="0.25">
      <c r="B57" s="28">
        <v>3</v>
      </c>
      <c r="C57" s="29">
        <v>1.25</v>
      </c>
      <c r="D57" s="29">
        <f t="shared" si="18"/>
        <v>1.375</v>
      </c>
      <c r="E57" s="29">
        <f>E56</f>
        <v>1.5</v>
      </c>
      <c r="F57" s="29">
        <f t="shared" si="19"/>
        <v>0.224609375</v>
      </c>
      <c r="G57" s="38" t="s">
        <v>4</v>
      </c>
      <c r="H57" s="42">
        <f t="shared" si="20"/>
        <v>0.125</v>
      </c>
    </row>
    <row r="58" spans="2:12" x14ac:dyDescent="0.25">
      <c r="B58" s="17">
        <v>4</v>
      </c>
      <c r="C58" s="18">
        <f>C57</f>
        <v>1.25</v>
      </c>
      <c r="D58" s="50">
        <f t="shared" si="18"/>
        <v>1.3125</v>
      </c>
      <c r="E58" s="29">
        <f>D57</f>
        <v>1.375</v>
      </c>
      <c r="F58" s="29">
        <f t="shared" si="19"/>
        <v>-5.1513671875E-2</v>
      </c>
      <c r="G58" s="38" t="s">
        <v>5</v>
      </c>
      <c r="H58" s="42">
        <f t="shared" si="20"/>
        <v>6.25E-2</v>
      </c>
    </row>
    <row r="59" spans="2:12" x14ac:dyDescent="0.25">
      <c r="B59" s="28">
        <v>5</v>
      </c>
      <c r="C59" s="29">
        <f>D58</f>
        <v>1.3125</v>
      </c>
      <c r="D59" s="29">
        <f t="shared" si="18"/>
        <v>1.34375</v>
      </c>
      <c r="E59" s="29">
        <f>E58</f>
        <v>1.375</v>
      </c>
      <c r="F59" s="29">
        <f t="shared" si="19"/>
        <v>8.2611083984375E-2</v>
      </c>
      <c r="G59" s="38" t="s">
        <v>4</v>
      </c>
      <c r="H59" s="42">
        <f t="shared" si="20"/>
        <v>3.125E-2</v>
      </c>
    </row>
    <row r="60" spans="2:12" ht="15.75" thickBot="1" x14ac:dyDescent="0.3">
      <c r="B60" s="30">
        <v>6</v>
      </c>
      <c r="C60" s="31">
        <f>C59</f>
        <v>1.3125</v>
      </c>
      <c r="D60" s="31">
        <f t="shared" si="18"/>
        <v>1.328125</v>
      </c>
      <c r="E60" s="31">
        <f>D59</f>
        <v>1.34375</v>
      </c>
      <c r="F60" s="31">
        <f t="shared" si="19"/>
        <v>1.4575958251953125E-2</v>
      </c>
      <c r="G60" s="45" t="s">
        <v>4</v>
      </c>
      <c r="H60" s="43">
        <f t="shared" si="20"/>
        <v>1.5625E-2</v>
      </c>
    </row>
    <row r="62" spans="2:12" x14ac:dyDescent="0.25">
      <c r="C62" t="s">
        <v>62</v>
      </c>
    </row>
    <row r="64" spans="2:12" x14ac:dyDescent="0.25">
      <c r="B64" t="s">
        <v>30</v>
      </c>
      <c r="C64" t="s">
        <v>50</v>
      </c>
    </row>
    <row r="65" spans="2:5" x14ac:dyDescent="0.25">
      <c r="C65" t="s">
        <v>51</v>
      </c>
      <c r="E65" s="1"/>
    </row>
    <row r="66" spans="2:5" x14ac:dyDescent="0.25">
      <c r="C66" t="s">
        <v>52</v>
      </c>
    </row>
    <row r="68" spans="2:5" x14ac:dyDescent="0.25">
      <c r="C68" s="23" t="s">
        <v>48</v>
      </c>
    </row>
    <row r="69" spans="2:5" x14ac:dyDescent="0.25">
      <c r="B69" t="s">
        <v>31</v>
      </c>
    </row>
    <row r="70" spans="2:5" x14ac:dyDescent="0.25">
      <c r="C70" t="s">
        <v>53</v>
      </c>
    </row>
    <row r="71" spans="2:5" x14ac:dyDescent="0.25">
      <c r="C71" t="s">
        <v>54</v>
      </c>
    </row>
    <row r="72" spans="2:5" x14ac:dyDescent="0.25">
      <c r="C72" t="s">
        <v>55</v>
      </c>
    </row>
    <row r="74" spans="2:5" x14ac:dyDescent="0.25">
      <c r="C74" s="23" t="s">
        <v>49</v>
      </c>
    </row>
    <row r="76" spans="2:5" x14ac:dyDescent="0.25">
      <c r="B76" t="s">
        <v>57</v>
      </c>
    </row>
    <row r="77" spans="2:5" x14ac:dyDescent="0.25">
      <c r="C77" t="s">
        <v>58</v>
      </c>
    </row>
    <row r="78" spans="2:5" x14ac:dyDescent="0.25">
      <c r="C78" t="s">
        <v>59</v>
      </c>
    </row>
    <row r="79" spans="2:5" x14ac:dyDescent="0.25">
      <c r="C79" t="s">
        <v>60</v>
      </c>
    </row>
    <row r="81" spans="3:5" x14ac:dyDescent="0.25">
      <c r="C81" s="23" t="s">
        <v>61</v>
      </c>
    </row>
    <row r="86" spans="3:5" x14ac:dyDescent="0.25">
      <c r="E86" s="2" t="s">
        <v>56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</cp:lastModifiedBy>
  <dcterms:created xsi:type="dcterms:W3CDTF">2018-09-25T20:37:03Z</dcterms:created>
  <dcterms:modified xsi:type="dcterms:W3CDTF">2018-10-16T03:15:51Z</dcterms:modified>
</cp:coreProperties>
</file>