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185" windowHeight="8070" activeTab="1"/>
  </bookViews>
  <sheets>
    <sheet name="descritiva" sheetId="1" r:id="rId1"/>
    <sheet name="Plan5" sheetId="5" r:id="rId2"/>
    <sheet name="dados" sheetId="4" r:id="rId3"/>
    <sheet name="dashboard" sheetId="2" r:id="rId4"/>
  </sheets>
  <calcPr calcId="145621"/>
  <pivotCaches>
    <pivotCache cacheId="6" r:id="rId5"/>
    <pivotCache cacheId="13" r:id="rId6"/>
  </pivotCaches>
</workbook>
</file>

<file path=xl/calcChain.xml><?xml version="1.0" encoding="utf-8"?>
<calcChain xmlns="http://schemas.openxmlformats.org/spreadsheetml/2006/main">
  <c r="J16" i="1" l="1"/>
  <c r="J13" i="1"/>
  <c r="J14" i="1"/>
  <c r="J15" i="1"/>
  <c r="J12" i="1"/>
  <c r="J11" i="1"/>
  <c r="F26" i="1"/>
  <c r="E26" i="1"/>
  <c r="I17" i="1"/>
  <c r="I12" i="1"/>
  <c r="I13" i="1"/>
  <c r="I14" i="1"/>
  <c r="I15" i="1"/>
  <c r="I16" i="1"/>
  <c r="I11" i="1"/>
  <c r="H17" i="1"/>
  <c r="H12" i="1"/>
  <c r="H13" i="1"/>
  <c r="H14" i="1"/>
  <c r="H15" i="1"/>
  <c r="H16" i="1"/>
  <c r="H11" i="1"/>
  <c r="G17" i="1"/>
  <c r="G12" i="1"/>
  <c r="G13" i="1"/>
  <c r="G14" i="1"/>
  <c r="G15" i="1"/>
  <c r="G16" i="1"/>
  <c r="G11" i="1"/>
  <c r="F17" i="1"/>
</calcChain>
</file>

<file path=xl/sharedStrings.xml><?xml version="1.0" encoding="utf-8"?>
<sst xmlns="http://schemas.openxmlformats.org/spreadsheetml/2006/main" count="77" uniqueCount="65">
  <si>
    <t>Para Determinar o grau de satisfação dos clientes de uma oficina, realizou-se uma pesquisa onde cada cliente entrevistado atribui uma nota</t>
  </si>
  <si>
    <t>de 0 a 5, para alguns itens: como rapidez no serviço, atendimento, preço, entre outros. A nota final fo calculada pela média aritmética dos itens</t>
  </si>
  <si>
    <t>avaliados e estão apresentados a seguir:</t>
  </si>
  <si>
    <t xml:space="preserve">Nota Final de Satisfação de Clientes da Oficina </t>
  </si>
  <si>
    <t>Salvador 2018</t>
  </si>
  <si>
    <t>Fonte: Questionario</t>
  </si>
  <si>
    <t>Calcule o desvio padrão obtido nesta distribuição</t>
  </si>
  <si>
    <t>s=desvio padrão</t>
  </si>
  <si>
    <t>s²= variancia</t>
  </si>
  <si>
    <t>s²= (1/n-1) * [Somatorio(fx²)-(somatorio(fx))²/n]</t>
  </si>
  <si>
    <t>Nota Final (x)</t>
  </si>
  <si>
    <t>N Clientes (f)</t>
  </si>
  <si>
    <t xml:space="preserve">fx² </t>
  </si>
  <si>
    <t xml:space="preserve">x² </t>
  </si>
  <si>
    <t>fx</t>
  </si>
  <si>
    <t>s</t>
  </si>
  <si>
    <t>s=raiz(s²)</t>
  </si>
  <si>
    <t>a)</t>
  </si>
  <si>
    <t>b)</t>
  </si>
  <si>
    <t>c)</t>
  </si>
  <si>
    <t>Mediana desta distribuição ?</t>
  </si>
  <si>
    <t xml:space="preserve">Md = </t>
  </si>
  <si>
    <t>FAC &gt; n /2</t>
  </si>
  <si>
    <t>Md = 1 variavel &gt; FAC</t>
  </si>
  <si>
    <t>FAC</t>
  </si>
  <si>
    <t>Total</t>
  </si>
  <si>
    <t>Um fabricante afirma que o tempo médio de vida de um certo tipo de bateria éde 240 horas, com desvio-padrão de 20 horas. Uma amostra de 18 bateriasforneceu os seguintes valores</t>
  </si>
  <si>
    <t>Cliente</t>
  </si>
  <si>
    <t>Produto</t>
  </si>
  <si>
    <t>Vendedor</t>
  </si>
  <si>
    <t>Filial</t>
  </si>
  <si>
    <t>Dt da Venda</t>
  </si>
  <si>
    <t>Valor</t>
  </si>
  <si>
    <t>Ano da Venda</t>
  </si>
  <si>
    <t>Mês da Venda</t>
  </si>
  <si>
    <t>Anúncio Responsável</t>
  </si>
  <si>
    <t>Empresa XXX</t>
  </si>
  <si>
    <t>Produto 4</t>
  </si>
  <si>
    <t>Maria</t>
  </si>
  <si>
    <t>SP</t>
  </si>
  <si>
    <t>Janeiro</t>
  </si>
  <si>
    <t>Email Marketing</t>
  </si>
  <si>
    <t>ABC Consultoria</t>
  </si>
  <si>
    <t>Produto 2</t>
  </si>
  <si>
    <t>Joana</t>
  </si>
  <si>
    <t>MG</t>
  </si>
  <si>
    <t>Maio</t>
  </si>
  <si>
    <t>TV SBT</t>
  </si>
  <si>
    <t>VR Máquina</t>
  </si>
  <si>
    <t>Rita</t>
  </si>
  <si>
    <t>RJ</t>
  </si>
  <si>
    <t>15/6/2014</t>
  </si>
  <si>
    <t>Junho</t>
  </si>
  <si>
    <t>Tv Bandeirantes</t>
  </si>
  <si>
    <t>Martins</t>
  </si>
  <si>
    <t>Produto 1</t>
  </si>
  <si>
    <t>Carlos</t>
  </si>
  <si>
    <t>29/08/2014</t>
  </si>
  <si>
    <t>Agosto</t>
  </si>
  <si>
    <t>Tv Bahia</t>
  </si>
  <si>
    <t>Rótulos de Linha</t>
  </si>
  <si>
    <t>(vazio)</t>
  </si>
  <si>
    <t>Total Geral</t>
  </si>
  <si>
    <t>Contagem de Valor</t>
  </si>
  <si>
    <t>Contagem 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</si>
</sst>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4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[exercicio Estatistica.xlsx]Plan5!Tabela dinâmica4</c:name>
    <c:fmtId val="0"/>
  </c:pivotSource>
  <c:chart>
    <c:title>
      <c:layout/>
      <c:overlay val="0"/>
    </c:title>
    <c:autoTitleDeleted val="0"/>
    <c:pivotFmts>
      <c:pivotFmt>
        <c:idx val="0"/>
      </c:pivotFmt>
    </c:pivotFmts>
    <c:plotArea>
      <c:layout/>
      <c:pieChart>
        <c:varyColors val="1"/>
        <c:ser>
          <c:idx val="0"/>
          <c:order val="0"/>
          <c:tx>
            <c:strRef>
              <c:f>Plan5!$G$11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Plan5!$F$12:$F$16</c:f>
              <c:strCache>
                <c:ptCount val="4"/>
                <c:pt idx="0">
                  <c:v>(vazio)</c:v>
                </c:pt>
                <c:pt idx="1">
                  <c:v>Tv Bahia</c:v>
                </c:pt>
                <c:pt idx="2">
                  <c:v>Tv Bandeirantes</c:v>
                </c:pt>
                <c:pt idx="3">
                  <c:v>TV SBT</c:v>
                </c:pt>
              </c:strCache>
            </c:strRef>
          </c:cat>
          <c:val>
            <c:numRef>
              <c:f>Plan5!$G$12:$G$16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6</xdr:row>
      <xdr:rowOff>23812</xdr:rowOff>
    </xdr:from>
    <xdr:to>
      <xdr:col>10</xdr:col>
      <xdr:colOff>485775</xdr:colOff>
      <xdr:row>20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leno Cardoso Filho" refreshedDate="43711.745200694444" createdVersion="4" refreshedVersion="4" minRefreshableVersion="3" recordCount="5">
  <cacheSource type="worksheet">
    <worksheetSource ref="B2:J1048576" sheet="dados"/>
  </cacheSource>
  <cacheFields count="9">
    <cacheField name="Cliente" numFmtId="0">
      <sharedItems containsBlank="1" count="5">
        <s v="Empresa XXX"/>
        <s v="ABC Consultoria"/>
        <s v="VR Máquina"/>
        <s v="Martins"/>
        <m/>
      </sharedItems>
    </cacheField>
    <cacheField name="Produto" numFmtId="0">
      <sharedItems containsBlank="1" count="4">
        <s v="Produto 4"/>
        <s v="Produto 2"/>
        <s v="Produto 1"/>
        <m/>
      </sharedItems>
    </cacheField>
    <cacheField name="Vendedor" numFmtId="0">
      <sharedItems containsBlank="1"/>
    </cacheField>
    <cacheField name="Filial" numFmtId="0">
      <sharedItems containsBlank="1"/>
    </cacheField>
    <cacheField name="Dt da Venda" numFmtId="0">
      <sharedItems containsDate="1" containsBlank="1" containsMixedTypes="1" minDate="2014-08-05T00:00:00" maxDate="2014-10-02T00:00:00"/>
    </cacheField>
    <cacheField name="Valor" numFmtId="0">
      <sharedItems containsString="0" containsBlank="1" containsNumber="1" containsInteger="1" minValue="9281" maxValue="23897" count="5">
        <n v="9281"/>
        <n v="11108"/>
        <n v="12936"/>
        <n v="23897"/>
        <m/>
      </sharedItems>
    </cacheField>
    <cacheField name="Ano da Venda" numFmtId="0">
      <sharedItems containsString="0" containsBlank="1" containsNumber="1" containsInteger="1" minValue="2014" maxValue="2014"/>
    </cacheField>
    <cacheField name="Mês da Venda" numFmtId="0">
      <sharedItems containsBlank="1"/>
    </cacheField>
    <cacheField name="Anúncio Responsável" numFmtId="0">
      <sharedItems containsBlank="1" count="5">
        <s v="Email Marketing"/>
        <s v="TV SBT"/>
        <s v="Tv Bandeirantes"/>
        <s v="Tv Bah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leno Cardoso Filho" refreshedDate="43711.750686226849" createdVersion="4" refreshedVersion="4" minRefreshableVersion="3" recordCount="4">
  <cacheSource type="worksheet">
    <worksheetSource ref="A4:B8" sheet="Plan5"/>
  </cacheSource>
  <cacheFields count="2">
    <cacheField name="Email Marketing" numFmtId="0">
      <sharedItems count="4">
        <s v="Tv Bahia"/>
        <s v="Tv Bandeirantes"/>
        <s v="TV SBT"/>
        <s v="(vazio)"/>
      </sharedItems>
    </cacheField>
    <cacheField name="1" numFmtId="0">
      <sharedItems containsString="0" containsBlank="1" containsNumber="1" containsInteger="1" minValue="1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s v="Maria"/>
    <s v="SP"/>
    <d v="2014-10-01T00:00:00"/>
    <x v="0"/>
    <n v="2014"/>
    <s v="Janeiro"/>
    <x v="0"/>
  </r>
  <r>
    <x v="1"/>
    <x v="1"/>
    <s v="Joana"/>
    <s v="MG"/>
    <d v="2014-08-05T00:00:00"/>
    <x v="1"/>
    <n v="2014"/>
    <s v="Maio"/>
    <x v="1"/>
  </r>
  <r>
    <x v="2"/>
    <x v="0"/>
    <s v="Rita"/>
    <s v="RJ"/>
    <s v="15/6/2014"/>
    <x v="2"/>
    <n v="2014"/>
    <s v="Junho"/>
    <x v="2"/>
  </r>
  <r>
    <x v="3"/>
    <x v="2"/>
    <s v="Carlos"/>
    <s v="RJ"/>
    <s v="29/08/2014"/>
    <x v="3"/>
    <n v="2014"/>
    <s v="Agosto"/>
    <x v="3"/>
  </r>
  <r>
    <x v="4"/>
    <x v="3"/>
    <m/>
    <m/>
    <m/>
    <x v="4"/>
    <m/>
    <m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x v="0"/>
  </r>
  <r>
    <x v="1"/>
    <x v="0"/>
  </r>
  <r>
    <x v="2"/>
    <x v="0"/>
  </r>
  <r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1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F11:G16" firstHeaderRow="1" firstDataRow="1" firstDataCol="1"/>
  <pivotFields count="2">
    <pivotField axis="axisRow" showAll="0">
      <items count="5">
        <item x="3"/>
        <item x="0"/>
        <item x="1"/>
        <item x="2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1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9" firstHeaderRow="1" firstDataRow="1" firstDataCol="1"/>
  <pivotFields count="9"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Row" showAll="0" measureFilter="1">
      <items count="6">
        <item x="0"/>
        <item x="3"/>
        <item x="2"/>
        <item x="1"/>
        <item x="4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Valor" fld="5" subtotal="count" baseField="0" baseItem="0"/>
  </dataField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41"/>
  <sheetViews>
    <sheetView topLeftCell="B31" workbookViewId="0">
      <selection activeCell="D58" sqref="D58"/>
    </sheetView>
  </sheetViews>
  <sheetFormatPr defaultRowHeight="15" x14ac:dyDescent="0.25"/>
  <cols>
    <col min="4" max="4" width="13.125" customWidth="1"/>
    <col min="5" max="5" width="10.875" customWidth="1"/>
    <col min="6" max="6" width="11.75" customWidth="1"/>
    <col min="7" max="7" width="15" customWidth="1"/>
    <col min="8" max="8" width="13.625" customWidth="1"/>
    <col min="10" max="10" width="15.625" customWidth="1"/>
    <col min="11" max="11" width="14.625" customWidth="1"/>
    <col min="12" max="12" width="18.75" customWidth="1"/>
  </cols>
  <sheetData>
    <row r="3" spans="3:10" x14ac:dyDescent="0.25">
      <c r="C3" t="s">
        <v>0</v>
      </c>
    </row>
    <row r="4" spans="3:10" x14ac:dyDescent="0.25">
      <c r="C4" t="s">
        <v>1</v>
      </c>
    </row>
    <row r="5" spans="3:10" x14ac:dyDescent="0.25">
      <c r="C5" t="s">
        <v>2</v>
      </c>
    </row>
    <row r="7" spans="3:10" x14ac:dyDescent="0.25">
      <c r="E7" t="s">
        <v>3</v>
      </c>
    </row>
    <row r="8" spans="3:10" x14ac:dyDescent="0.25">
      <c r="E8" t="s">
        <v>4</v>
      </c>
    </row>
    <row r="10" spans="3:10" ht="15.75" thickBot="1" x14ac:dyDescent="0.3">
      <c r="E10" s="5" t="s">
        <v>10</v>
      </c>
      <c r="F10" s="6" t="s">
        <v>11</v>
      </c>
      <c r="G10" s="9" t="s">
        <v>14</v>
      </c>
      <c r="H10" s="6" t="s">
        <v>13</v>
      </c>
      <c r="I10" s="5" t="s">
        <v>12</v>
      </c>
      <c r="J10" s="7" t="s">
        <v>24</v>
      </c>
    </row>
    <row r="11" spans="3:10" x14ac:dyDescent="0.25">
      <c r="E11" s="2">
        <v>0</v>
      </c>
      <c r="F11" s="4">
        <v>3</v>
      </c>
      <c r="G11" s="3">
        <f>E11*F11</f>
        <v>0</v>
      </c>
      <c r="H11" s="4">
        <f>E11^2</f>
        <v>0</v>
      </c>
      <c r="I11" s="2">
        <f>F11*H11</f>
        <v>0</v>
      </c>
      <c r="J11" s="4">
        <f>F11</f>
        <v>3</v>
      </c>
    </row>
    <row r="12" spans="3:10" x14ac:dyDescent="0.25">
      <c r="E12" s="2">
        <v>1</v>
      </c>
      <c r="F12" s="4">
        <v>6</v>
      </c>
      <c r="G12" s="3">
        <f t="shared" ref="G12:G16" si="0">E12*F12</f>
        <v>6</v>
      </c>
      <c r="H12" s="4">
        <f t="shared" ref="H12:H17" si="1">E12^2</f>
        <v>1</v>
      </c>
      <c r="I12" s="2">
        <f t="shared" ref="I12:I17" si="2">F12*H12</f>
        <v>6</v>
      </c>
      <c r="J12" s="4">
        <f>J11+F12</f>
        <v>9</v>
      </c>
    </row>
    <row r="13" spans="3:10" x14ac:dyDescent="0.25">
      <c r="E13" s="2">
        <v>2</v>
      </c>
      <c r="F13" s="4">
        <v>15</v>
      </c>
      <c r="G13" s="3">
        <f t="shared" si="0"/>
        <v>30</v>
      </c>
      <c r="H13" s="4">
        <f t="shared" si="1"/>
        <v>4</v>
      </c>
      <c r="I13" s="2">
        <f t="shared" si="2"/>
        <v>60</v>
      </c>
      <c r="J13" s="4">
        <f t="shared" ref="J13:J17" si="3">J12+F13</f>
        <v>24</v>
      </c>
    </row>
    <row r="14" spans="3:10" x14ac:dyDescent="0.25">
      <c r="E14" s="2">
        <v>3</v>
      </c>
      <c r="F14" s="4">
        <v>25</v>
      </c>
      <c r="G14" s="3">
        <f t="shared" si="0"/>
        <v>75</v>
      </c>
      <c r="H14" s="4">
        <f t="shared" si="1"/>
        <v>9</v>
      </c>
      <c r="I14" s="2">
        <f t="shared" si="2"/>
        <v>225</v>
      </c>
      <c r="J14" s="4">
        <f t="shared" si="3"/>
        <v>49</v>
      </c>
    </row>
    <row r="15" spans="3:10" x14ac:dyDescent="0.25">
      <c r="E15" s="2">
        <v>4</v>
      </c>
      <c r="F15" s="4">
        <v>40</v>
      </c>
      <c r="G15" s="3">
        <f t="shared" si="0"/>
        <v>160</v>
      </c>
      <c r="H15" s="4">
        <f t="shared" si="1"/>
        <v>16</v>
      </c>
      <c r="I15" s="2">
        <f t="shared" si="2"/>
        <v>640</v>
      </c>
      <c r="J15" s="4">
        <f t="shared" si="3"/>
        <v>89</v>
      </c>
    </row>
    <row r="16" spans="3:10" x14ac:dyDescent="0.25">
      <c r="E16" s="2">
        <v>5</v>
      </c>
      <c r="F16" s="4">
        <v>10</v>
      </c>
      <c r="G16" s="1">
        <f t="shared" si="0"/>
        <v>50</v>
      </c>
      <c r="H16" s="4">
        <f t="shared" si="1"/>
        <v>25</v>
      </c>
      <c r="I16" s="2">
        <f t="shared" si="2"/>
        <v>250</v>
      </c>
      <c r="J16" s="4">
        <f t="shared" si="3"/>
        <v>99</v>
      </c>
    </row>
    <row r="17" spans="4:10" ht="15.75" thickBot="1" x14ac:dyDescent="0.3">
      <c r="E17" s="8" t="s">
        <v>25</v>
      </c>
      <c r="F17" s="6">
        <f>SUM(F11:F16)</f>
        <v>99</v>
      </c>
      <c r="G17" s="5">
        <f>SUM(G11:G16)</f>
        <v>321</v>
      </c>
      <c r="H17" s="6">
        <f>SUM(H11:H16)</f>
        <v>55</v>
      </c>
      <c r="I17" s="10">
        <f>SUM(I11:I16)</f>
        <v>1181</v>
      </c>
      <c r="J17" s="6"/>
    </row>
    <row r="18" spans="4:10" x14ac:dyDescent="0.25">
      <c r="E18" t="s">
        <v>5</v>
      </c>
      <c r="I18" s="2"/>
    </row>
    <row r="20" spans="4:10" x14ac:dyDescent="0.25">
      <c r="I20" t="s">
        <v>20</v>
      </c>
    </row>
    <row r="21" spans="4:10" x14ac:dyDescent="0.25">
      <c r="D21" t="s">
        <v>6</v>
      </c>
      <c r="I21" t="s">
        <v>21</v>
      </c>
      <c r="J21" t="s">
        <v>22</v>
      </c>
    </row>
    <row r="22" spans="4:10" x14ac:dyDescent="0.25">
      <c r="D22" t="s">
        <v>16</v>
      </c>
      <c r="J22" t="s">
        <v>23</v>
      </c>
    </row>
    <row r="23" spans="4:10" x14ac:dyDescent="0.25">
      <c r="D23" t="s">
        <v>7</v>
      </c>
    </row>
    <row r="24" spans="4:10" x14ac:dyDescent="0.25">
      <c r="D24" t="s">
        <v>8</v>
      </c>
    </row>
    <row r="25" spans="4:10" x14ac:dyDescent="0.25">
      <c r="D25" t="s">
        <v>9</v>
      </c>
    </row>
    <row r="26" spans="4:10" x14ac:dyDescent="0.25">
      <c r="D26" t="s">
        <v>15</v>
      </c>
      <c r="E26">
        <f>SQRT(1.43)</f>
        <v>1.1958260743101399</v>
      </c>
      <c r="F26">
        <f>1.2</f>
        <v>1.2</v>
      </c>
    </row>
    <row r="29" spans="4:10" x14ac:dyDescent="0.25">
      <c r="D29" t="s">
        <v>17</v>
      </c>
      <c r="E29">
        <v>2.56</v>
      </c>
    </row>
    <row r="30" spans="4:10" x14ac:dyDescent="0.25">
      <c r="D30" t="s">
        <v>18</v>
      </c>
      <c r="E30">
        <v>1.2</v>
      </c>
    </row>
    <row r="31" spans="4:10" x14ac:dyDescent="0.25">
      <c r="D31" t="s">
        <v>19</v>
      </c>
      <c r="E31">
        <v>1.9</v>
      </c>
    </row>
    <row r="34" spans="4:7" x14ac:dyDescent="0.25">
      <c r="D34" s="11" t="s">
        <v>26</v>
      </c>
    </row>
    <row r="36" spans="4:7" x14ac:dyDescent="0.25">
      <c r="E36">
        <v>237</v>
      </c>
      <c r="F36">
        <v>242</v>
      </c>
      <c r="G36">
        <v>232</v>
      </c>
    </row>
    <row r="37" spans="4:7" x14ac:dyDescent="0.25">
      <c r="E37">
        <v>242</v>
      </c>
      <c r="F37">
        <v>248</v>
      </c>
      <c r="G37">
        <v>230</v>
      </c>
    </row>
    <row r="38" spans="4:7" x14ac:dyDescent="0.25">
      <c r="E38">
        <v>244</v>
      </c>
      <c r="F38">
        <v>243</v>
      </c>
      <c r="G38">
        <v>254</v>
      </c>
    </row>
    <row r="39" spans="4:7" x14ac:dyDescent="0.25">
      <c r="E39">
        <v>262</v>
      </c>
      <c r="F39">
        <v>234</v>
      </c>
      <c r="G39">
        <v>220</v>
      </c>
    </row>
    <row r="40" spans="4:7" x14ac:dyDescent="0.25">
      <c r="E40">
        <v>225</v>
      </c>
      <c r="F40">
        <v>236</v>
      </c>
      <c r="G40">
        <v>232</v>
      </c>
    </row>
    <row r="41" spans="4:7" x14ac:dyDescent="0.25">
      <c r="E41">
        <v>218</v>
      </c>
      <c r="F41">
        <v>228</v>
      </c>
      <c r="G41">
        <v>240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tabSelected="1" workbookViewId="0">
      <selection activeCell="D5" sqref="D5"/>
    </sheetView>
  </sheetViews>
  <sheetFormatPr defaultRowHeight="15" x14ac:dyDescent="0.25"/>
  <cols>
    <col min="1" max="1" width="15.625" customWidth="1"/>
    <col min="2" max="2" width="15.75" bestFit="1" customWidth="1"/>
    <col min="6" max="6" width="15.625" bestFit="1" customWidth="1"/>
    <col min="7" max="7" width="12.5" bestFit="1" customWidth="1"/>
  </cols>
  <sheetData>
    <row r="3" spans="1:7" x14ac:dyDescent="0.25">
      <c r="A3" s="13" t="s">
        <v>60</v>
      </c>
      <c r="B3" t="s">
        <v>63</v>
      </c>
    </row>
    <row r="4" spans="1:7" x14ac:dyDescent="0.25">
      <c r="A4" s="14" t="s">
        <v>41</v>
      </c>
      <c r="B4" s="15">
        <v>1</v>
      </c>
    </row>
    <row r="5" spans="1:7" x14ac:dyDescent="0.25">
      <c r="A5" s="14" t="s">
        <v>59</v>
      </c>
      <c r="B5" s="15">
        <v>1</v>
      </c>
    </row>
    <row r="6" spans="1:7" x14ac:dyDescent="0.25">
      <c r="A6" s="14" t="s">
        <v>53</v>
      </c>
      <c r="B6" s="15">
        <v>1</v>
      </c>
    </row>
    <row r="7" spans="1:7" x14ac:dyDescent="0.25">
      <c r="A7" s="14" t="s">
        <v>47</v>
      </c>
      <c r="B7" s="15">
        <v>1</v>
      </c>
    </row>
    <row r="8" spans="1:7" x14ac:dyDescent="0.25">
      <c r="A8" s="14" t="s">
        <v>61</v>
      </c>
      <c r="B8" s="15"/>
    </row>
    <row r="9" spans="1:7" x14ac:dyDescent="0.25">
      <c r="A9" s="14" t="s">
        <v>62</v>
      </c>
      <c r="B9" s="15">
        <v>4</v>
      </c>
    </row>
    <row r="11" spans="1:7" x14ac:dyDescent="0.25">
      <c r="F11" s="13" t="s">
        <v>60</v>
      </c>
      <c r="G11" t="s">
        <v>64</v>
      </c>
    </row>
    <row r="12" spans="1:7" x14ac:dyDescent="0.25">
      <c r="F12" s="14" t="s">
        <v>61</v>
      </c>
      <c r="G12" s="15"/>
    </row>
    <row r="13" spans="1:7" x14ac:dyDescent="0.25">
      <c r="F13" s="14" t="s">
        <v>59</v>
      </c>
      <c r="G13" s="15">
        <v>1</v>
      </c>
    </row>
    <row r="14" spans="1:7" x14ac:dyDescent="0.25">
      <c r="F14" s="14" t="s">
        <v>53</v>
      </c>
      <c r="G14" s="15">
        <v>1</v>
      </c>
    </row>
    <row r="15" spans="1:7" x14ac:dyDescent="0.25">
      <c r="F15" s="14" t="s">
        <v>47</v>
      </c>
      <c r="G15" s="15">
        <v>1</v>
      </c>
    </row>
    <row r="16" spans="1:7" x14ac:dyDescent="0.25">
      <c r="F16" s="14" t="s">
        <v>62</v>
      </c>
      <c r="G16" s="15">
        <v>3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topLeftCell="A2" workbookViewId="0">
      <selection sqref="A1:XFD1048576"/>
    </sheetView>
  </sheetViews>
  <sheetFormatPr defaultRowHeight="15" x14ac:dyDescent="0.25"/>
  <cols>
    <col min="6" max="6" width="10.375" bestFit="1" customWidth="1"/>
  </cols>
  <sheetData>
    <row r="2" spans="2:10" x14ac:dyDescent="0.25"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</row>
    <row r="3" spans="2:10" x14ac:dyDescent="0.25">
      <c r="B3" t="s">
        <v>36</v>
      </c>
      <c r="C3" t="s">
        <v>37</v>
      </c>
      <c r="D3" t="s">
        <v>38</v>
      </c>
      <c r="E3" t="s">
        <v>39</v>
      </c>
      <c r="F3" s="12">
        <v>41913</v>
      </c>
      <c r="G3">
        <v>9281</v>
      </c>
      <c r="H3">
        <v>2014</v>
      </c>
      <c r="I3" t="s">
        <v>40</v>
      </c>
      <c r="J3" t="s">
        <v>41</v>
      </c>
    </row>
    <row r="4" spans="2:10" x14ac:dyDescent="0.25">
      <c r="B4" t="s">
        <v>42</v>
      </c>
      <c r="C4" t="s">
        <v>43</v>
      </c>
      <c r="D4" t="s">
        <v>44</v>
      </c>
      <c r="E4" t="s">
        <v>45</v>
      </c>
      <c r="F4" s="12">
        <v>41856</v>
      </c>
      <c r="G4">
        <v>11108</v>
      </c>
      <c r="H4">
        <v>2014</v>
      </c>
      <c r="I4" t="s">
        <v>46</v>
      </c>
      <c r="J4" t="s">
        <v>47</v>
      </c>
    </row>
    <row r="5" spans="2:10" x14ac:dyDescent="0.25">
      <c r="B5" t="s">
        <v>48</v>
      </c>
      <c r="C5" t="s">
        <v>37</v>
      </c>
      <c r="D5" t="s">
        <v>49</v>
      </c>
      <c r="E5" t="s">
        <v>50</v>
      </c>
      <c r="F5" s="12" t="s">
        <v>51</v>
      </c>
      <c r="G5">
        <v>12936</v>
      </c>
      <c r="H5">
        <v>2014</v>
      </c>
      <c r="I5" t="s">
        <v>52</v>
      </c>
      <c r="J5" t="s">
        <v>53</v>
      </c>
    </row>
    <row r="6" spans="2:10" x14ac:dyDescent="0.25">
      <c r="B6" t="s">
        <v>54</v>
      </c>
      <c r="C6" t="s">
        <v>55</v>
      </c>
      <c r="D6" t="s">
        <v>56</v>
      </c>
      <c r="E6" t="s">
        <v>50</v>
      </c>
      <c r="F6" t="s">
        <v>57</v>
      </c>
      <c r="G6">
        <v>23897</v>
      </c>
      <c r="H6">
        <v>2014</v>
      </c>
      <c r="I6" t="s">
        <v>58</v>
      </c>
      <c r="J6" t="s">
        <v>59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descritiva</vt:lpstr>
      <vt:lpstr>Plan5</vt:lpstr>
      <vt:lpstr>dados</vt:lpstr>
      <vt:lpstr>dashboard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 Filho</dc:creator>
  <cp:lastModifiedBy>Heleno Cardoso Filho</cp:lastModifiedBy>
  <dcterms:created xsi:type="dcterms:W3CDTF">2019-09-03T19:43:01Z</dcterms:created>
  <dcterms:modified xsi:type="dcterms:W3CDTF">2019-09-03T21:01:34Z</dcterms:modified>
</cp:coreProperties>
</file>