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185" windowHeight="8070" activeTab="1"/>
  </bookViews>
  <sheets>
    <sheet name="Estatistica Descritiva" sheetId="1" r:id="rId1"/>
    <sheet name="Exercício Variância e DP" sheetId="2" r:id="rId2"/>
  </sheets>
  <calcPr calcId="145621"/>
</workbook>
</file>

<file path=xl/calcChain.xml><?xml version="1.0" encoding="utf-8"?>
<calcChain xmlns="http://schemas.openxmlformats.org/spreadsheetml/2006/main">
  <c r="H19" i="2" l="1"/>
  <c r="C34" i="2"/>
  <c r="E33" i="2"/>
  <c r="E32" i="2"/>
  <c r="E31" i="2"/>
  <c r="E30" i="2"/>
  <c r="E29" i="2"/>
  <c r="E28" i="2"/>
  <c r="E34" i="2" s="1"/>
  <c r="E36" i="2" s="1"/>
  <c r="F36" i="2" s="1"/>
  <c r="E15" i="2"/>
  <c r="F15" i="2" s="1"/>
  <c r="C13" i="2"/>
  <c r="D12" i="2"/>
  <c r="D11" i="2"/>
  <c r="D10" i="2"/>
  <c r="D9" i="2"/>
  <c r="D8" i="2"/>
  <c r="D13" i="2" s="1"/>
  <c r="E12" i="2" l="1"/>
  <c r="F12" i="2" s="1"/>
  <c r="G12" i="2" s="1"/>
  <c r="E11" i="2"/>
  <c r="F11" i="2" s="1"/>
  <c r="G11" i="2" s="1"/>
  <c r="E9" i="2"/>
  <c r="F9" i="2" s="1"/>
  <c r="G9" i="2" s="1"/>
  <c r="E8" i="2"/>
  <c r="F8" i="2" s="1"/>
  <c r="G8" i="2" s="1"/>
  <c r="G13" i="2" s="1"/>
  <c r="E20" i="2" s="1"/>
  <c r="E21" i="2" s="1"/>
  <c r="E10" i="2"/>
  <c r="F10" i="2" s="1"/>
  <c r="G10" i="2" s="1"/>
  <c r="F33" i="2"/>
  <c r="G33" i="2" s="1"/>
  <c r="H33" i="2" s="1"/>
  <c r="F32" i="2"/>
  <c r="G32" i="2" s="1"/>
  <c r="H32" i="2" s="1"/>
  <c r="F31" i="2"/>
  <c r="G31" i="2" s="1"/>
  <c r="H31" i="2" s="1"/>
  <c r="F30" i="2"/>
  <c r="G30" i="2" s="1"/>
  <c r="H30" i="2" s="1"/>
  <c r="F29" i="2"/>
  <c r="G29" i="2" s="1"/>
  <c r="H29" i="2" s="1"/>
  <c r="F28" i="2"/>
  <c r="G28" i="2" s="1"/>
  <c r="H28" i="2" s="1"/>
  <c r="H34" i="2" s="1"/>
  <c r="E41" i="2" s="1"/>
  <c r="E42" i="2" s="1"/>
  <c r="H41" i="2" s="1"/>
  <c r="F26" i="1"/>
  <c r="J11" i="1" l="1"/>
  <c r="J12" i="1" s="1"/>
  <c r="J13" i="1" s="1"/>
  <c r="J14" i="1" s="1"/>
  <c r="J15" i="1" s="1"/>
  <c r="J16" i="1" s="1"/>
  <c r="E26" i="1"/>
  <c r="I13" i="1"/>
  <c r="I14" i="1"/>
  <c r="I11" i="1"/>
  <c r="H12" i="1"/>
  <c r="I12" i="1" s="1"/>
  <c r="H13" i="1"/>
  <c r="H14" i="1"/>
  <c r="H15" i="1"/>
  <c r="H17" i="1" s="1"/>
  <c r="H16" i="1"/>
  <c r="I16" i="1" s="1"/>
  <c r="H11" i="1"/>
  <c r="G12" i="1"/>
  <c r="G13" i="1"/>
  <c r="G14" i="1"/>
  <c r="G15" i="1"/>
  <c r="G16" i="1"/>
  <c r="G11" i="1"/>
  <c r="G17" i="1" s="1"/>
  <c r="F17" i="1"/>
  <c r="I15" i="1" l="1"/>
  <c r="I17" i="1" s="1"/>
</calcChain>
</file>

<file path=xl/sharedStrings.xml><?xml version="1.0" encoding="utf-8"?>
<sst xmlns="http://schemas.openxmlformats.org/spreadsheetml/2006/main" count="95" uniqueCount="78">
  <si>
    <t>Para Determinar o grau de satisfação dos clientes de uma oficina, realizou-se uma pesquisa onde cada cliente entrevistado atribui uma nota</t>
  </si>
  <si>
    <t>de 0 a 5, para alguns itens: como rapidez no serviço, atendimento, preço, entre outros. A nota final fo calculada pela média aritmética dos itens</t>
  </si>
  <si>
    <t>avaliados e estão apresentados a seguir:</t>
  </si>
  <si>
    <t xml:space="preserve">Nota Final de Satisfação de Clientes da Oficina </t>
  </si>
  <si>
    <t>Salvador 2018</t>
  </si>
  <si>
    <t>Fonte: Questionario</t>
  </si>
  <si>
    <t>Calcule o desvio padrão obtido nesta distribuição</t>
  </si>
  <si>
    <t>s=desvio padrão</t>
  </si>
  <si>
    <t>s²= variancia</t>
  </si>
  <si>
    <t>s²= (1/n-1) * [Somatorio(fx²)-(somatorio(fx))²/n]</t>
  </si>
  <si>
    <t>Nota Final (x)</t>
  </si>
  <si>
    <t>N Clientes (f)</t>
  </si>
  <si>
    <t xml:space="preserve">fx² </t>
  </si>
  <si>
    <t xml:space="preserve">x² </t>
  </si>
  <si>
    <t>fx</t>
  </si>
  <si>
    <t>s</t>
  </si>
  <si>
    <t>s=raiz(s²)</t>
  </si>
  <si>
    <t>a)</t>
  </si>
  <si>
    <t>b)</t>
  </si>
  <si>
    <t>c)</t>
  </si>
  <si>
    <t>Mediana desta distribuição ?</t>
  </si>
  <si>
    <t xml:space="preserve">Md = </t>
  </si>
  <si>
    <t>FAC &gt; n /2</t>
  </si>
  <si>
    <t>Md = 1 variavel &gt; FAC</t>
  </si>
  <si>
    <t>Total</t>
  </si>
  <si>
    <t>Um fabricante afirma que o tempo médio de vida de um certo tipo de bateria éde 240 horas, com desvio-padrão de 20 horas. Uma amostra de 18 bateriasforneceu os seguintes valores</t>
  </si>
  <si>
    <t>Resposta</t>
  </si>
  <si>
    <t>EXERCÍCIO 01:</t>
  </si>
  <si>
    <t>EXERCÍCIO 02:</t>
  </si>
  <si>
    <t>Nota fi número total de observações</t>
  </si>
  <si>
    <t>Medidas de Dispersão - Dados Discretos</t>
  </si>
  <si>
    <t>Caso 1</t>
  </si>
  <si>
    <t>Variância e Desvio Padrão Variáveis Discretas</t>
  </si>
  <si>
    <t>Notas de Atendimento de uma Loja de Farmácia</t>
  </si>
  <si>
    <t>Atendimento (xi)</t>
  </si>
  <si>
    <t>fi</t>
  </si>
  <si>
    <t>xifi</t>
  </si>
  <si>
    <t>di=|xi-Media|</t>
  </si>
  <si>
    <t>di^2</t>
  </si>
  <si>
    <t>di^2*fi</t>
  </si>
  <si>
    <t>Totais</t>
  </si>
  <si>
    <t>Variância Amostra</t>
  </si>
  <si>
    <t>Media</t>
  </si>
  <si>
    <t xml:space="preserve"> s^2=∑ (di^2*fi)/n-1</t>
  </si>
  <si>
    <t>Ou</t>
  </si>
  <si>
    <t xml:space="preserve"> s^2=( ∑ (Xi-X ̅)^2*fi ) / n-1</t>
  </si>
  <si>
    <t>Desvio Padrão</t>
  </si>
  <si>
    <t>s^2</t>
  </si>
  <si>
    <t>DP = SQRT(s^2)</t>
  </si>
  <si>
    <t>DP</t>
  </si>
  <si>
    <t>Medidas de Dispersão - Dados Contínuos</t>
  </si>
  <si>
    <t>Caso 2</t>
  </si>
  <si>
    <t>Variância e Desvio Padrão Variáveis Contínuas</t>
  </si>
  <si>
    <t>Número de Blocos de Folhas de Impressão Comprados por Semana</t>
  </si>
  <si>
    <t>Compras (xi)</t>
  </si>
  <si>
    <t>PMXi</t>
  </si>
  <si>
    <t>PMXifi</t>
  </si>
  <si>
    <t>2-4</t>
  </si>
  <si>
    <t>4-6</t>
  </si>
  <si>
    <t>6-8</t>
  </si>
  <si>
    <t>8-10</t>
  </si>
  <si>
    <t>10-12</t>
  </si>
  <si>
    <t>12-14</t>
  </si>
  <si>
    <t>CV</t>
  </si>
  <si>
    <t>&gt; 30%</t>
  </si>
  <si>
    <t>s=DP = SQRT(s^2)</t>
  </si>
  <si>
    <t>s=DP</t>
  </si>
  <si>
    <t>Coeficiente de Variação: Mede o grau de concentração em torno da média</t>
  </si>
  <si>
    <t>CV=DP/Media * 100%</t>
  </si>
  <si>
    <t>CV&lt;10%, Baixa Dispersão</t>
  </si>
  <si>
    <t>10%&lt;CV&lt;20%, Média Dispersão</t>
  </si>
  <si>
    <t>CV &gt; 20%, Alta Dispersão</t>
  </si>
  <si>
    <t>Quanto maior for a variação mais distante os valores que estamos trabalhando da nossa média</t>
  </si>
  <si>
    <t>Quanto menor for a variação melhor, pois mais próximo os valores que estamos trabalhando da nossa média</t>
  </si>
  <si>
    <t>Conclusão: A média não é uma boa medida para tomar uma decisão de compra de blocos de papel por semana.</t>
  </si>
  <si>
    <t>fAC</t>
  </si>
  <si>
    <t>Fac= Frequência Acumulada</t>
  </si>
  <si>
    <t>ANALISE: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</si>
</sst>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gency FB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4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1" fillId="0" borderId="0" xfId="0" applyFont="1"/>
    <xf numFmtId="0" fontId="2" fillId="0" borderId="0" xfId="0" applyFont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3" xfId="0" applyNumberFormat="1" applyBorder="1"/>
    <xf numFmtId="2" fontId="0" fillId="0" borderId="2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2" xfId="0" applyNumberFormat="1" applyBorder="1"/>
    <xf numFmtId="0" fontId="0" fillId="0" borderId="0" xfId="0" applyAlignment="1">
      <alignment horizontal="right"/>
    </xf>
    <xf numFmtId="0" fontId="0" fillId="0" borderId="3" xfId="0" applyFill="1" applyBorder="1"/>
    <xf numFmtId="2" fontId="0" fillId="0" borderId="0" xfId="0" applyNumberFormat="1"/>
    <xf numFmtId="0" fontId="0" fillId="0" borderId="0" xfId="0" quotePrefix="1"/>
    <xf numFmtId="0" fontId="4" fillId="0" borderId="0" xfId="0" applyFont="1"/>
    <xf numFmtId="0" fontId="0" fillId="0" borderId="0" xfId="0" quotePrefix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2"/>
  <sheetViews>
    <sheetView topLeftCell="B22" workbookViewId="0">
      <selection activeCell="E37" sqref="E37"/>
    </sheetView>
  </sheetViews>
  <sheetFormatPr defaultRowHeight="15" x14ac:dyDescent="0.25"/>
  <cols>
    <col min="4" max="4" width="13.140625" customWidth="1"/>
    <col min="5" max="5" width="16.7109375" customWidth="1"/>
    <col min="6" max="6" width="18.42578125" customWidth="1"/>
    <col min="7" max="7" width="17.7109375" customWidth="1"/>
    <col min="8" max="8" width="13.5703125" customWidth="1"/>
    <col min="9" max="9" width="12.7109375" customWidth="1"/>
    <col min="10" max="10" width="15.5703125" customWidth="1"/>
    <col min="11" max="11" width="14.5703125" customWidth="1"/>
    <col min="12" max="12" width="18.7109375" customWidth="1"/>
  </cols>
  <sheetData>
    <row r="1" spans="3:10" x14ac:dyDescent="0.25">
      <c r="C1" s="9" t="s">
        <v>27</v>
      </c>
    </row>
    <row r="3" spans="3:10" x14ac:dyDescent="0.25">
      <c r="C3" t="s">
        <v>0</v>
      </c>
    </row>
    <row r="4" spans="3:10" x14ac:dyDescent="0.25">
      <c r="C4" t="s">
        <v>1</v>
      </c>
    </row>
    <row r="5" spans="3:10" x14ac:dyDescent="0.25">
      <c r="C5" t="s">
        <v>2</v>
      </c>
    </row>
    <row r="7" spans="3:10" x14ac:dyDescent="0.25">
      <c r="E7" t="s">
        <v>3</v>
      </c>
      <c r="J7" t="s">
        <v>76</v>
      </c>
    </row>
    <row r="8" spans="3:10" x14ac:dyDescent="0.25">
      <c r="E8" t="s">
        <v>4</v>
      </c>
    </row>
    <row r="10" spans="3:10" ht="15.75" thickBot="1" x14ac:dyDescent="0.3">
      <c r="E10" s="2" t="s">
        <v>10</v>
      </c>
      <c r="F10" s="3" t="s">
        <v>11</v>
      </c>
      <c r="G10" s="6" t="s">
        <v>14</v>
      </c>
      <c r="H10" s="3" t="s">
        <v>13</v>
      </c>
      <c r="I10" s="2" t="s">
        <v>12</v>
      </c>
      <c r="J10" s="4" t="s">
        <v>75</v>
      </c>
    </row>
    <row r="11" spans="3:10" x14ac:dyDescent="0.25">
      <c r="E11" s="11">
        <v>0</v>
      </c>
      <c r="F11" s="12">
        <v>3</v>
      </c>
      <c r="G11" s="13">
        <f>E11*F11</f>
        <v>0</v>
      </c>
      <c r="H11" s="12">
        <f>E11^2</f>
        <v>0</v>
      </c>
      <c r="I11" s="11">
        <f>F11*H11</f>
        <v>0</v>
      </c>
      <c r="J11" s="12">
        <f>F11</f>
        <v>3</v>
      </c>
    </row>
    <row r="12" spans="3:10" x14ac:dyDescent="0.25">
      <c r="E12" s="11">
        <v>1</v>
      </c>
      <c r="F12" s="12">
        <v>6</v>
      </c>
      <c r="G12" s="13">
        <f t="shared" ref="G12:G16" si="0">E12*F12</f>
        <v>6</v>
      </c>
      <c r="H12" s="12">
        <f t="shared" ref="H12:H16" si="1">E12^2</f>
        <v>1</v>
      </c>
      <c r="I12" s="11">
        <f t="shared" ref="I12:I16" si="2">F12*H12</f>
        <v>6</v>
      </c>
      <c r="J12" s="12">
        <f>J11+F12</f>
        <v>9</v>
      </c>
    </row>
    <row r="13" spans="3:10" x14ac:dyDescent="0.25">
      <c r="E13" s="11">
        <v>2</v>
      </c>
      <c r="F13" s="12">
        <v>15</v>
      </c>
      <c r="G13" s="13">
        <f t="shared" si="0"/>
        <v>30</v>
      </c>
      <c r="H13" s="12">
        <f t="shared" si="1"/>
        <v>4</v>
      </c>
      <c r="I13" s="11">
        <f t="shared" si="2"/>
        <v>60</v>
      </c>
      <c r="J13" s="12">
        <f t="shared" ref="J13:J16" si="3">J12+F13</f>
        <v>24</v>
      </c>
    </row>
    <row r="14" spans="3:10" x14ac:dyDescent="0.25">
      <c r="E14" s="11">
        <v>3</v>
      </c>
      <c r="F14" s="12">
        <v>25</v>
      </c>
      <c r="G14" s="13">
        <f t="shared" si="0"/>
        <v>75</v>
      </c>
      <c r="H14" s="12">
        <f t="shared" si="1"/>
        <v>9</v>
      </c>
      <c r="I14" s="11">
        <f t="shared" si="2"/>
        <v>225</v>
      </c>
      <c r="J14" s="12">
        <f t="shared" si="3"/>
        <v>49</v>
      </c>
    </row>
    <row r="15" spans="3:10" x14ac:dyDescent="0.25">
      <c r="E15" s="11">
        <v>4</v>
      </c>
      <c r="F15" s="12">
        <v>40</v>
      </c>
      <c r="G15" s="13">
        <f t="shared" si="0"/>
        <v>160</v>
      </c>
      <c r="H15" s="12">
        <f t="shared" si="1"/>
        <v>16</v>
      </c>
      <c r="I15" s="11">
        <f t="shared" si="2"/>
        <v>640</v>
      </c>
      <c r="J15" s="12">
        <f t="shared" si="3"/>
        <v>89</v>
      </c>
    </row>
    <row r="16" spans="3:10" x14ac:dyDescent="0.25">
      <c r="E16" s="11">
        <v>5</v>
      </c>
      <c r="F16" s="12">
        <v>10</v>
      </c>
      <c r="G16" s="14">
        <f t="shared" si="0"/>
        <v>50</v>
      </c>
      <c r="H16" s="12">
        <f t="shared" si="1"/>
        <v>25</v>
      </c>
      <c r="I16" s="11">
        <f t="shared" si="2"/>
        <v>250</v>
      </c>
      <c r="J16" s="12">
        <f t="shared" si="3"/>
        <v>99</v>
      </c>
    </row>
    <row r="17" spans="4:10" ht="15.75" thickBot="1" x14ac:dyDescent="0.3">
      <c r="E17" s="5" t="s">
        <v>24</v>
      </c>
      <c r="F17" s="3">
        <f>SUM(F11:F16)</f>
        <v>99</v>
      </c>
      <c r="G17" s="2">
        <f>SUM(G11:G16)</f>
        <v>321</v>
      </c>
      <c r="H17" s="3">
        <f>SUM(H11:H16)</f>
        <v>55</v>
      </c>
      <c r="I17" s="7">
        <f>SUM(I11:I16)</f>
        <v>1181</v>
      </c>
      <c r="J17" s="3"/>
    </row>
    <row r="18" spans="4:10" x14ac:dyDescent="0.25">
      <c r="E18" t="s">
        <v>5</v>
      </c>
      <c r="I18" s="1"/>
    </row>
    <row r="20" spans="4:10" x14ac:dyDescent="0.25">
      <c r="I20" t="s">
        <v>20</v>
      </c>
    </row>
    <row r="21" spans="4:10" x14ac:dyDescent="0.25">
      <c r="D21" s="9" t="s">
        <v>6</v>
      </c>
      <c r="I21" t="s">
        <v>21</v>
      </c>
      <c r="J21" t="s">
        <v>22</v>
      </c>
    </row>
    <row r="22" spans="4:10" x14ac:dyDescent="0.25">
      <c r="D22" s="9" t="s">
        <v>16</v>
      </c>
      <c r="J22" t="s">
        <v>23</v>
      </c>
    </row>
    <row r="23" spans="4:10" x14ac:dyDescent="0.25">
      <c r="D23" s="9" t="s">
        <v>7</v>
      </c>
    </row>
    <row r="24" spans="4:10" x14ac:dyDescent="0.25">
      <c r="D24" s="9" t="s">
        <v>8</v>
      </c>
    </row>
    <row r="25" spans="4:10" x14ac:dyDescent="0.25">
      <c r="D25" s="9" t="s">
        <v>9</v>
      </c>
    </row>
    <row r="26" spans="4:10" x14ac:dyDescent="0.25">
      <c r="D26" s="9" t="s">
        <v>15</v>
      </c>
      <c r="E26">
        <f>SQRT(1.43)</f>
        <v>1.1958260743101399</v>
      </c>
      <c r="F26">
        <f>1.2</f>
        <v>1.2</v>
      </c>
      <c r="G26" t="s">
        <v>26</v>
      </c>
    </row>
    <row r="29" spans="4:10" x14ac:dyDescent="0.25">
      <c r="D29" t="s">
        <v>17</v>
      </c>
      <c r="E29">
        <v>2.56</v>
      </c>
    </row>
    <row r="30" spans="4:10" x14ac:dyDescent="0.25">
      <c r="D30" t="s">
        <v>18</v>
      </c>
      <c r="E30">
        <v>1.2</v>
      </c>
      <c r="F30" t="s">
        <v>26</v>
      </c>
    </row>
    <row r="31" spans="4:10" x14ac:dyDescent="0.25">
      <c r="D31" t="s">
        <v>19</v>
      </c>
      <c r="E31">
        <v>1.9</v>
      </c>
    </row>
    <row r="33" spans="4:7" x14ac:dyDescent="0.25">
      <c r="D33" s="9" t="s">
        <v>28</v>
      </c>
    </row>
    <row r="34" spans="4:7" x14ac:dyDescent="0.25">
      <c r="D34" s="9"/>
    </row>
    <row r="35" spans="4:7" x14ac:dyDescent="0.25">
      <c r="D35" s="8" t="s">
        <v>25</v>
      </c>
    </row>
    <row r="37" spans="4:7" x14ac:dyDescent="0.25">
      <c r="E37" s="10">
        <v>237</v>
      </c>
      <c r="F37" s="10">
        <v>242</v>
      </c>
      <c r="G37" s="10">
        <v>232</v>
      </c>
    </row>
    <row r="38" spans="4:7" x14ac:dyDescent="0.25">
      <c r="E38" s="10">
        <v>242</v>
      </c>
      <c r="F38" s="10">
        <v>248</v>
      </c>
      <c r="G38" s="10">
        <v>230</v>
      </c>
    </row>
    <row r="39" spans="4:7" x14ac:dyDescent="0.25">
      <c r="E39" s="10">
        <v>244</v>
      </c>
      <c r="F39" s="10">
        <v>243</v>
      </c>
      <c r="G39" s="10">
        <v>254</v>
      </c>
    </row>
    <row r="40" spans="4:7" x14ac:dyDescent="0.25">
      <c r="E40" s="10">
        <v>262</v>
      </c>
      <c r="F40" s="10">
        <v>234</v>
      </c>
      <c r="G40" s="10">
        <v>220</v>
      </c>
    </row>
    <row r="41" spans="4:7" x14ac:dyDescent="0.25">
      <c r="E41" s="10">
        <v>225</v>
      </c>
      <c r="F41" s="10">
        <v>236</v>
      </c>
      <c r="G41" s="10">
        <v>232</v>
      </c>
    </row>
    <row r="42" spans="4:7" x14ac:dyDescent="0.25">
      <c r="E42" s="10">
        <v>218</v>
      </c>
      <c r="F42" s="10">
        <v>228</v>
      </c>
      <c r="G42" s="10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4"/>
  <sheetViews>
    <sheetView tabSelected="1" topLeftCell="A34" workbookViewId="0">
      <selection activeCell="D47" sqref="D47"/>
    </sheetView>
  </sheetViews>
  <sheetFormatPr defaultRowHeight="15" x14ac:dyDescent="0.25"/>
  <cols>
    <col min="2" max="2" width="19.28515625" customWidth="1"/>
    <col min="5" max="5" width="14.42578125" customWidth="1"/>
    <col min="7" max="7" width="9.140625" customWidth="1"/>
  </cols>
  <sheetData>
    <row r="2" spans="2:7" x14ac:dyDescent="0.25">
      <c r="C2" s="9" t="s">
        <v>29</v>
      </c>
    </row>
    <row r="4" spans="2:7" x14ac:dyDescent="0.25">
      <c r="C4" s="9" t="s">
        <v>30</v>
      </c>
    </row>
    <row r="5" spans="2:7" x14ac:dyDescent="0.25">
      <c r="B5" s="15" t="s">
        <v>31</v>
      </c>
      <c r="C5" s="15" t="s">
        <v>32</v>
      </c>
    </row>
    <row r="6" spans="2:7" x14ac:dyDescent="0.25">
      <c r="C6" t="s">
        <v>33</v>
      </c>
    </row>
    <row r="7" spans="2:7" x14ac:dyDescent="0.25">
      <c r="B7" s="16" t="s">
        <v>34</v>
      </c>
      <c r="C7" s="17" t="s">
        <v>35</v>
      </c>
      <c r="D7" s="17" t="s">
        <v>36</v>
      </c>
      <c r="E7" s="17" t="s">
        <v>37</v>
      </c>
      <c r="F7" s="18" t="s">
        <v>38</v>
      </c>
      <c r="G7" s="17" t="s">
        <v>39</v>
      </c>
    </row>
    <row r="8" spans="2:7" x14ac:dyDescent="0.25">
      <c r="B8" s="19">
        <v>2</v>
      </c>
      <c r="C8" s="12">
        <v>5</v>
      </c>
      <c r="D8" s="12">
        <f>B8*C8</f>
        <v>10</v>
      </c>
      <c r="E8" s="20">
        <f>ABS(B8-$F$15)</f>
        <v>2.166666666666667</v>
      </c>
      <c r="F8" s="21">
        <f>E8^2</f>
        <v>4.6944444444444455</v>
      </c>
      <c r="G8" s="20">
        <f>ROUND(F8*C8,3)</f>
        <v>23.472000000000001</v>
      </c>
    </row>
    <row r="9" spans="2:7" x14ac:dyDescent="0.25">
      <c r="B9" s="19">
        <v>3</v>
      </c>
      <c r="C9" s="12">
        <v>4</v>
      </c>
      <c r="D9" s="12">
        <f t="shared" ref="D9:D12" si="0">B9*C9</f>
        <v>12</v>
      </c>
      <c r="E9" s="20">
        <f t="shared" ref="E9:E12" si="1">ABS(B9-$F$15)</f>
        <v>1.166666666666667</v>
      </c>
      <c r="F9" s="21">
        <f t="shared" ref="F9:F12" si="2">E9^2</f>
        <v>1.3611111111111118</v>
      </c>
      <c r="G9" s="20">
        <f t="shared" ref="G9:G12" si="3">ROUND(F9*C9,3)</f>
        <v>5.444</v>
      </c>
    </row>
    <row r="10" spans="2:7" x14ac:dyDescent="0.25">
      <c r="B10" s="19">
        <v>5</v>
      </c>
      <c r="C10" s="12">
        <v>4</v>
      </c>
      <c r="D10" s="12">
        <f t="shared" si="0"/>
        <v>20</v>
      </c>
      <c r="E10" s="20">
        <f t="shared" si="1"/>
        <v>0.83333333333333304</v>
      </c>
      <c r="F10" s="21">
        <f t="shared" si="2"/>
        <v>0.69444444444444398</v>
      </c>
      <c r="G10" s="20">
        <f t="shared" si="3"/>
        <v>2.778</v>
      </c>
    </row>
    <row r="11" spans="2:7" x14ac:dyDescent="0.25">
      <c r="B11" s="19">
        <v>6</v>
      </c>
      <c r="C11" s="12">
        <v>2</v>
      </c>
      <c r="D11" s="12">
        <f t="shared" si="0"/>
        <v>12</v>
      </c>
      <c r="E11" s="20">
        <f t="shared" si="1"/>
        <v>1.833333333333333</v>
      </c>
      <c r="F11" s="21">
        <f t="shared" si="2"/>
        <v>3.3611111111111098</v>
      </c>
      <c r="G11" s="20">
        <f t="shared" si="3"/>
        <v>6.7220000000000004</v>
      </c>
    </row>
    <row r="12" spans="2:7" x14ac:dyDescent="0.25">
      <c r="B12" s="22">
        <v>7</v>
      </c>
      <c r="C12" s="23">
        <v>3</v>
      </c>
      <c r="D12" s="23">
        <f t="shared" si="0"/>
        <v>21</v>
      </c>
      <c r="E12" s="33">
        <f t="shared" si="1"/>
        <v>2.833333333333333</v>
      </c>
      <c r="F12" s="24">
        <f t="shared" si="2"/>
        <v>8.0277777777777768</v>
      </c>
      <c r="G12" s="24">
        <f t="shared" si="3"/>
        <v>24.082999999999998</v>
      </c>
    </row>
    <row r="13" spans="2:7" x14ac:dyDescent="0.25">
      <c r="B13" s="25" t="s">
        <v>40</v>
      </c>
      <c r="C13">
        <f>SUM(C8:C12)</f>
        <v>18</v>
      </c>
      <c r="D13" s="26">
        <f>SUM(D8:D12)</f>
        <v>75</v>
      </c>
      <c r="G13" s="27">
        <f>SUM(G8:G12)</f>
        <v>62.498999999999995</v>
      </c>
    </row>
    <row r="15" spans="2:7" x14ac:dyDescent="0.25">
      <c r="B15" t="s">
        <v>41</v>
      </c>
      <c r="D15" t="s">
        <v>42</v>
      </c>
      <c r="E15" s="27">
        <f>75/18</f>
        <v>4.166666666666667</v>
      </c>
      <c r="F15" s="27">
        <f>E15</f>
        <v>4.166666666666667</v>
      </c>
    </row>
    <row r="17" spans="2:9" x14ac:dyDescent="0.25">
      <c r="B17" s="28" t="s">
        <v>43</v>
      </c>
      <c r="C17" t="s">
        <v>44</v>
      </c>
      <c r="D17" s="28" t="s">
        <v>45</v>
      </c>
    </row>
    <row r="18" spans="2:9" x14ac:dyDescent="0.25">
      <c r="C18" s="29"/>
    </row>
    <row r="19" spans="2:9" x14ac:dyDescent="0.25">
      <c r="B19" t="s">
        <v>46</v>
      </c>
      <c r="D19" s="28" t="s">
        <v>43</v>
      </c>
      <c r="G19" t="s">
        <v>63</v>
      </c>
      <c r="H19">
        <f>E21/F15*100</f>
        <v>46.017531186174992</v>
      </c>
      <c r="I19" t="s">
        <v>64</v>
      </c>
    </row>
    <row r="20" spans="2:9" x14ac:dyDescent="0.25">
      <c r="D20" s="28" t="s">
        <v>47</v>
      </c>
      <c r="E20" s="27">
        <f>G13/(C13-1)</f>
        <v>3.676411764705882</v>
      </c>
    </row>
    <row r="21" spans="2:9" x14ac:dyDescent="0.25">
      <c r="B21" t="s">
        <v>48</v>
      </c>
      <c r="D21" t="s">
        <v>49</v>
      </c>
      <c r="E21" s="27">
        <f>SQRT(E20)</f>
        <v>1.9173971327572914</v>
      </c>
    </row>
    <row r="24" spans="2:9" x14ac:dyDescent="0.25">
      <c r="C24" s="9" t="s">
        <v>50</v>
      </c>
    </row>
    <row r="25" spans="2:9" x14ac:dyDescent="0.25">
      <c r="B25" s="15" t="s">
        <v>51</v>
      </c>
      <c r="C25" s="15" t="s">
        <v>52</v>
      </c>
    </row>
    <row r="26" spans="2:9" x14ac:dyDescent="0.25">
      <c r="C26" t="s">
        <v>53</v>
      </c>
    </row>
    <row r="27" spans="2:9" x14ac:dyDescent="0.25">
      <c r="B27" s="16" t="s">
        <v>54</v>
      </c>
      <c r="C27" s="17" t="s">
        <v>35</v>
      </c>
      <c r="D27" s="17" t="s">
        <v>55</v>
      </c>
      <c r="E27" s="17" t="s">
        <v>56</v>
      </c>
      <c r="F27" s="17" t="s">
        <v>37</v>
      </c>
      <c r="G27" s="18" t="s">
        <v>38</v>
      </c>
      <c r="H27" s="17" t="s">
        <v>39</v>
      </c>
    </row>
    <row r="28" spans="2:9" x14ac:dyDescent="0.25">
      <c r="B28" s="30" t="s">
        <v>57</v>
      </c>
      <c r="C28" s="12">
        <v>2</v>
      </c>
      <c r="D28" s="31">
        <v>3</v>
      </c>
      <c r="E28" s="12">
        <f>D28*C28</f>
        <v>6</v>
      </c>
      <c r="F28" s="20">
        <f>ABS(D28-$F$36)</f>
        <v>4.8</v>
      </c>
      <c r="G28" s="21">
        <f>F28^2</f>
        <v>23.04</v>
      </c>
      <c r="H28" s="20">
        <f>ROUND(G28*C28,3)</f>
        <v>46.08</v>
      </c>
    </row>
    <row r="29" spans="2:9" x14ac:dyDescent="0.25">
      <c r="B29" s="30" t="s">
        <v>58</v>
      </c>
      <c r="C29" s="12">
        <v>4</v>
      </c>
      <c r="D29" s="13">
        <v>5</v>
      </c>
      <c r="E29" s="12">
        <f t="shared" ref="E29:E33" si="4">D29*C29</f>
        <v>20</v>
      </c>
      <c r="F29" s="20">
        <f t="shared" ref="F29:F33" si="5">ABS(D29-$F$36)</f>
        <v>2.8</v>
      </c>
      <c r="G29" s="21">
        <f t="shared" ref="G29:G33" si="6">F29^2</f>
        <v>7.839999999999999</v>
      </c>
      <c r="H29" s="20">
        <f>ROUND(G29*C29,3)</f>
        <v>31.36</v>
      </c>
    </row>
    <row r="30" spans="2:9" x14ac:dyDescent="0.25">
      <c r="B30" s="30" t="s">
        <v>59</v>
      </c>
      <c r="C30" s="12">
        <v>5</v>
      </c>
      <c r="D30" s="13">
        <v>7</v>
      </c>
      <c r="E30" s="12">
        <f t="shared" si="4"/>
        <v>35</v>
      </c>
      <c r="F30" s="20">
        <f t="shared" si="5"/>
        <v>0.79999999999999982</v>
      </c>
      <c r="G30" s="21">
        <f t="shared" si="6"/>
        <v>0.63999999999999968</v>
      </c>
      <c r="H30" s="20">
        <f>ROUND(G30*C30,3)</f>
        <v>3.2</v>
      </c>
    </row>
    <row r="31" spans="2:9" x14ac:dyDescent="0.25">
      <c r="B31" s="30" t="s">
        <v>60</v>
      </c>
      <c r="C31" s="12">
        <v>4</v>
      </c>
      <c r="D31" s="13">
        <v>9</v>
      </c>
      <c r="E31" s="12">
        <f t="shared" si="4"/>
        <v>36</v>
      </c>
      <c r="F31" s="20">
        <f t="shared" si="5"/>
        <v>1.2000000000000002</v>
      </c>
      <c r="G31" s="21">
        <f t="shared" si="6"/>
        <v>1.4400000000000004</v>
      </c>
      <c r="H31" s="20">
        <f>ROUND(G31*C31,3)</f>
        <v>5.76</v>
      </c>
    </row>
    <row r="32" spans="2:9" x14ac:dyDescent="0.25">
      <c r="B32" s="30" t="s">
        <v>61</v>
      </c>
      <c r="C32" s="12">
        <v>3</v>
      </c>
      <c r="D32" s="13">
        <v>11</v>
      </c>
      <c r="E32" s="12">
        <f t="shared" si="4"/>
        <v>33</v>
      </c>
      <c r="F32" s="20">
        <f t="shared" si="5"/>
        <v>3.2</v>
      </c>
      <c r="G32" s="21">
        <f t="shared" si="6"/>
        <v>10.240000000000002</v>
      </c>
      <c r="H32" s="20">
        <f>ROUND(G32*C32,3)</f>
        <v>30.72</v>
      </c>
    </row>
    <row r="33" spans="2:9" x14ac:dyDescent="0.25">
      <c r="B33" s="32" t="s">
        <v>62</v>
      </c>
      <c r="C33" s="23">
        <v>2</v>
      </c>
      <c r="D33" s="23">
        <v>13</v>
      </c>
      <c r="E33" s="23">
        <f t="shared" si="4"/>
        <v>26</v>
      </c>
      <c r="F33" s="24">
        <f t="shared" si="5"/>
        <v>5.2</v>
      </c>
      <c r="G33" s="24">
        <f t="shared" si="6"/>
        <v>27.040000000000003</v>
      </c>
      <c r="H33" s="24">
        <f>ROUND(G33*C33,3)</f>
        <v>54.08</v>
      </c>
    </row>
    <row r="34" spans="2:9" x14ac:dyDescent="0.25">
      <c r="B34" s="25" t="s">
        <v>40</v>
      </c>
      <c r="C34">
        <f>SUM(C28:C33)</f>
        <v>20</v>
      </c>
      <c r="E34" s="26">
        <f>SUM(E28:E33)</f>
        <v>156</v>
      </c>
      <c r="H34" s="27">
        <f>SUM(H28:H33)</f>
        <v>171.2</v>
      </c>
    </row>
    <row r="36" spans="2:9" x14ac:dyDescent="0.25">
      <c r="B36" t="s">
        <v>41</v>
      </c>
      <c r="D36" t="s">
        <v>42</v>
      </c>
      <c r="E36">
        <f>E34/C34</f>
        <v>7.8</v>
      </c>
      <c r="F36">
        <f>E36</f>
        <v>7.8</v>
      </c>
    </row>
    <row r="38" spans="2:9" x14ac:dyDescent="0.25">
      <c r="B38" s="28" t="s">
        <v>43</v>
      </c>
      <c r="C38" t="s">
        <v>44</v>
      </c>
      <c r="D38" s="28" t="s">
        <v>45</v>
      </c>
    </row>
    <row r="39" spans="2:9" x14ac:dyDescent="0.25">
      <c r="C39" s="29"/>
    </row>
    <row r="40" spans="2:9" x14ac:dyDescent="0.25">
      <c r="B40" t="s">
        <v>46</v>
      </c>
      <c r="D40" s="28" t="s">
        <v>43</v>
      </c>
    </row>
    <row r="41" spans="2:9" x14ac:dyDescent="0.25">
      <c r="D41" s="28" t="s">
        <v>47</v>
      </c>
      <c r="E41" s="27">
        <f>H34/(C34-1)</f>
        <v>9.0105263157894733</v>
      </c>
      <c r="G41" t="s">
        <v>63</v>
      </c>
      <c r="H41">
        <f>E42/F36*100</f>
        <v>38.484024016491389</v>
      </c>
      <c r="I41" t="s">
        <v>64</v>
      </c>
    </row>
    <row r="42" spans="2:9" x14ac:dyDescent="0.25">
      <c r="B42" t="s">
        <v>65</v>
      </c>
      <c r="D42" t="s">
        <v>66</v>
      </c>
      <c r="E42" s="27">
        <f>SQRT(E41)</f>
        <v>3.001753873286328</v>
      </c>
    </row>
    <row r="44" spans="2:9" x14ac:dyDescent="0.25">
      <c r="B44" s="15" t="s">
        <v>67</v>
      </c>
    </row>
    <row r="46" spans="2:9" x14ac:dyDescent="0.25">
      <c r="B46" s="28" t="s">
        <v>68</v>
      </c>
      <c r="D46" t="s">
        <v>77</v>
      </c>
      <c r="E46" t="s">
        <v>69</v>
      </c>
    </row>
    <row r="47" spans="2:9" x14ac:dyDescent="0.25">
      <c r="E47" s="28" t="s">
        <v>70</v>
      </c>
    </row>
    <row r="48" spans="2:9" x14ac:dyDescent="0.25">
      <c r="E48" t="s">
        <v>71</v>
      </c>
    </row>
    <row r="51" spans="2:2" x14ac:dyDescent="0.25">
      <c r="B51" t="s">
        <v>72</v>
      </c>
    </row>
    <row r="52" spans="2:2" x14ac:dyDescent="0.25">
      <c r="B52" t="s">
        <v>73</v>
      </c>
    </row>
    <row r="54" spans="2:2" x14ac:dyDescent="0.25">
      <c r="B54" s="9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Estatistica Descritiva</vt:lpstr>
      <vt:lpstr>Exercício Variância e DP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Filho</dc:creator>
  <cp:lastModifiedBy>Heleno Cardoso</cp:lastModifiedBy>
  <dcterms:created xsi:type="dcterms:W3CDTF">2019-09-03T19:43:01Z</dcterms:created>
  <dcterms:modified xsi:type="dcterms:W3CDTF">2019-09-10T20:50:48Z</dcterms:modified>
</cp:coreProperties>
</file>