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24226"/>
  <mc:AlternateContent xmlns:mc="http://schemas.openxmlformats.org/markup-compatibility/2006">
    <mc:Choice Requires="x15">
      <x15ac:absPath xmlns:x15ac="http://schemas.microsoft.com/office/spreadsheetml/2010/11/ac" url="/Users/ericmartens/Documents/AI Governance/watsonxgov/level 4/openpages config files/"/>
    </mc:Choice>
  </mc:AlternateContent>
  <xr:revisionPtr revIDLastSave="0" documentId="13_ncr:1_{B45619E6-6B1C-6F4A-A1D3-0CEDFEBEA234}" xr6:coauthVersionLast="47" xr6:coauthVersionMax="47" xr10:uidLastSave="{00000000-0000-0000-0000-000000000000}"/>
  <bookViews>
    <workbookView xWindow="0" yWindow="760" windowWidth="30240" windowHeight="17260" tabRatio="915" firstSheet="3" activeTab="4" xr2:uid="{00000000-000D-0000-FFFF-FFFF00000000}"/>
  </bookViews>
  <sheets>
    <sheet name="Definition" sheetId="3" r:id="rId1"/>
    <sheet name="Business Entities" sheetId="1" r:id="rId2"/>
    <sheet name="Preferences" sheetId="5" r:id="rId3"/>
    <sheet name="Model Use Cases" sheetId="15" r:id="rId4"/>
    <sheet name="Models" sheetId="2" r:id="rId5"/>
    <sheet name="Model Deployments" sheetId="14" r:id="rId6"/>
    <sheet name="Metrics" sheetId="13" r:id="rId7"/>
    <sheet name="Metric Values" sheetId="4" r:id="rId8"/>
    <sheet name="Model Links" sheetId="7" r:id="rId9"/>
    <sheet name="Model Outputs" sheetId="18" r:id="rId10"/>
    <sheet name="Model Inputs" sheetId="19" r:id="rId11"/>
    <sheet name="Model Attestations" sheetId="8" r:id="rId12"/>
    <sheet name="Model Risk Scorecards" sheetId="9" r:id="rId13"/>
    <sheet name="Change Requests" sheetId="10" r:id="rId14"/>
    <sheet name="Reviews" sheetId="11" r:id="rId15"/>
    <sheet name="Challenges" sheetId="12" r:id="rId16"/>
    <sheet name="Committees" sheetId="16" r:id="rId17"/>
    <sheet name="Employees" sheetId="17" r:id="rId18"/>
  </sheets>
  <definedNames>
    <definedName name="_xlnm._FilterDatabase" localSheetId="11" hidden="1">'Model Attestations'!$I$1:$I$25</definedName>
    <definedName name="_xlnm._FilterDatabase" localSheetId="5" hidden="1">'Model Deployments'!$A$1:$S$40</definedName>
    <definedName name="_xlnm._FilterDatabase" localSheetId="4" hidden="1">Models!$A$1:$BC$67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8" i="11" l="1"/>
  <c r="O38" i="11" s="1"/>
  <c r="P38" i="11" s="1"/>
  <c r="Q38" i="11" s="1"/>
  <c r="R38" i="11" s="1"/>
  <c r="S38" i="11" s="1"/>
  <c r="O37" i="11"/>
  <c r="P37" i="11" s="1"/>
  <c r="Q37" i="11" s="1"/>
  <c r="R37" i="11" s="1"/>
  <c r="N37" i="11"/>
  <c r="N36" i="11"/>
  <c r="O36" i="11" s="1"/>
  <c r="P36" i="11" s="1"/>
  <c r="Q36" i="11" s="1"/>
  <c r="R36" i="11" s="1"/>
  <c r="S36" i="11" s="1"/>
  <c r="N35" i="11"/>
  <c r="O35" i="11" s="1"/>
  <c r="P35" i="11" s="1"/>
  <c r="Q35" i="11" s="1"/>
  <c r="R35" i="11" s="1"/>
  <c r="S35" i="11" s="1"/>
  <c r="N34" i="11"/>
  <c r="O34" i="11" s="1"/>
  <c r="P34" i="11" s="1"/>
  <c r="Q34" i="11" s="1"/>
  <c r="R34" i="11" s="1"/>
  <c r="S34" i="11" s="1"/>
  <c r="N33" i="11"/>
  <c r="O33" i="11" s="1"/>
  <c r="P33" i="11" s="1"/>
  <c r="Q33" i="11" s="1"/>
  <c r="R33" i="11" s="1"/>
  <c r="S33" i="11" s="1"/>
  <c r="O32" i="11"/>
  <c r="P32" i="11" s="1"/>
  <c r="Q32" i="11" s="1"/>
  <c r="R32" i="11" s="1"/>
  <c r="S32" i="11" s="1"/>
  <c r="N32" i="11"/>
  <c r="N31" i="11"/>
  <c r="O31" i="11" s="1"/>
  <c r="P31" i="11" s="1"/>
  <c r="Q31" i="11" s="1"/>
  <c r="R31" i="11" s="1"/>
  <c r="S31" i="11" s="1"/>
  <c r="N30" i="11"/>
  <c r="O30" i="11" s="1"/>
  <c r="P30" i="11" s="1"/>
  <c r="Q30" i="11" s="1"/>
  <c r="R30" i="11" s="1"/>
  <c r="S30" i="11" s="1"/>
  <c r="F30" i="11"/>
  <c r="F31" i="11"/>
  <c r="F32" i="11"/>
  <c r="F33" i="11"/>
  <c r="F34" i="11"/>
  <c r="F35" i="11"/>
  <c r="F36" i="11"/>
  <c r="F37" i="11"/>
  <c r="F38" i="11"/>
  <c r="O42" i="10"/>
  <c r="O38" i="10"/>
  <c r="O37" i="10"/>
  <c r="O36" i="10"/>
  <c r="O35" i="10"/>
  <c r="O34" i="10"/>
  <c r="O32" i="10"/>
  <c r="F36" i="14"/>
  <c r="F35" i="14"/>
  <c r="F37" i="14"/>
  <c r="F41" i="14"/>
  <c r="F30" i="14"/>
  <c r="F31" i="14"/>
  <c r="F32" i="14"/>
  <c r="F33" i="14"/>
  <c r="F34" i="14"/>
  <c r="F38" i="14"/>
  <c r="F39" i="14"/>
  <c r="F40" i="14"/>
  <c r="AQ66" i="2"/>
  <c r="AS66" i="2" s="1"/>
  <c r="AP66" i="2"/>
  <c r="AO66" i="2"/>
  <c r="AN66" i="2"/>
  <c r="AM66" i="2"/>
  <c r="AQ62" i="2"/>
  <c r="AS62" i="2" s="1"/>
  <c r="AP62" i="2"/>
  <c r="AO62" i="2"/>
  <c r="AN62" i="2"/>
  <c r="AM62" i="2"/>
  <c r="AQ60" i="2"/>
  <c r="AS60" i="2" s="1"/>
  <c r="AP60" i="2"/>
  <c r="AO60" i="2"/>
  <c r="AN60" i="2"/>
  <c r="AM60" i="2"/>
  <c r="AQ58" i="2"/>
  <c r="AS58" i="2" s="1"/>
  <c r="AP58" i="2"/>
  <c r="AO58" i="2"/>
  <c r="AN58" i="2"/>
  <c r="AM58" i="2"/>
  <c r="AQ56" i="2"/>
  <c r="AS56" i="2" s="1"/>
  <c r="AP56" i="2"/>
  <c r="AO56" i="2"/>
  <c r="AN56" i="2"/>
  <c r="AM56" i="2"/>
  <c r="AQ54" i="2"/>
  <c r="AS54" i="2" s="1"/>
  <c r="AP54" i="2"/>
  <c r="AO54" i="2"/>
  <c r="AN54" i="2"/>
  <c r="AM54" i="2"/>
  <c r="AQ52" i="2"/>
  <c r="AS52" i="2" s="1"/>
  <c r="AP52" i="2"/>
  <c r="AO52" i="2"/>
  <c r="AN52" i="2"/>
  <c r="AM52" i="2"/>
  <c r="AQ50" i="2"/>
  <c r="AS50" i="2" s="1"/>
  <c r="AP50" i="2"/>
  <c r="AO50" i="2"/>
  <c r="AN50" i="2"/>
  <c r="AM50" i="2"/>
  <c r="AQ64" i="2"/>
  <c r="AR64" i="2" s="1"/>
  <c r="AP64" i="2"/>
  <c r="AO64" i="2"/>
  <c r="AN64" i="2"/>
  <c r="AM64" i="2"/>
  <c r="AB64" i="2"/>
  <c r="G21" i="4"/>
  <c r="N5" i="4"/>
  <c r="G5" i="4"/>
  <c r="N6" i="4"/>
  <c r="G6" i="4"/>
  <c r="N7" i="4"/>
  <c r="G7" i="4"/>
  <c r="N8" i="4"/>
  <c r="G8" i="4"/>
  <c r="N9" i="4"/>
  <c r="G9" i="4"/>
  <c r="N10" i="4"/>
  <c r="G10" i="4"/>
  <c r="N11" i="4"/>
  <c r="G11" i="4"/>
  <c r="N12" i="4"/>
  <c r="G12" i="4"/>
  <c r="N13" i="4"/>
  <c r="G13" i="4"/>
  <c r="N14" i="4"/>
  <c r="G14" i="4"/>
  <c r="N15" i="4"/>
  <c r="G15" i="4"/>
  <c r="N16" i="4"/>
  <c r="G16" i="4"/>
  <c r="N17" i="4"/>
  <c r="G17" i="4"/>
  <c r="N18" i="4"/>
  <c r="G18" i="4"/>
  <c r="N19" i="4"/>
  <c r="G19" i="4"/>
  <c r="N20" i="4"/>
  <c r="G20" i="4"/>
  <c r="N4" i="4"/>
  <c r="G4" i="4"/>
  <c r="N3" i="4"/>
  <c r="G3" i="4"/>
  <c r="N2" i="4"/>
  <c r="G2" i="4"/>
  <c r="L15" i="13"/>
  <c r="L14" i="13"/>
  <c r="L13" i="13"/>
  <c r="L12" i="13"/>
  <c r="L11" i="13"/>
  <c r="L10" i="13"/>
  <c r="L9" i="13"/>
  <c r="L8" i="13"/>
  <c r="L7" i="13"/>
  <c r="L6" i="13"/>
  <c r="L5" i="13"/>
  <c r="L4" i="13"/>
  <c r="L3" i="13"/>
  <c r="L2" i="13"/>
  <c r="F24" i="11"/>
  <c r="F18" i="11"/>
  <c r="F6" i="11"/>
  <c r="F5" i="11"/>
  <c r="F3" i="11"/>
  <c r="F4" i="11"/>
  <c r="F7" i="11"/>
  <c r="F8" i="11"/>
  <c r="F9" i="11"/>
  <c r="F10" i="11"/>
  <c r="F11" i="11"/>
  <c r="F12" i="11"/>
  <c r="F13" i="11"/>
  <c r="F14" i="11"/>
  <c r="F15" i="11"/>
  <c r="F16" i="11"/>
  <c r="F17" i="11"/>
  <c r="F19" i="11"/>
  <c r="F20" i="11"/>
  <c r="F21" i="11"/>
  <c r="F22" i="11"/>
  <c r="F23" i="11"/>
  <c r="F25" i="11"/>
  <c r="F26" i="11"/>
  <c r="F27" i="11"/>
  <c r="F28" i="11"/>
  <c r="F29" i="11"/>
  <c r="F2" i="11"/>
  <c r="N6" i="11"/>
  <c r="O6" i="11"/>
  <c r="P6" i="11"/>
  <c r="Q6" i="11"/>
  <c r="R6" i="11"/>
  <c r="S6" i="11"/>
  <c r="N7" i="11"/>
  <c r="O7" i="11"/>
  <c r="P7" i="11"/>
  <c r="Q7" i="11"/>
  <c r="R7" i="11"/>
  <c r="S7" i="11"/>
  <c r="N12" i="11"/>
  <c r="O12" i="11"/>
  <c r="P12" i="11"/>
  <c r="Q12" i="11"/>
  <c r="R12" i="11"/>
  <c r="N13" i="11"/>
  <c r="O13" i="11"/>
  <c r="P13" i="11"/>
  <c r="Q13" i="11"/>
  <c r="R13" i="11"/>
  <c r="S13" i="11"/>
  <c r="N18" i="11"/>
  <c r="O18" i="11"/>
  <c r="P18" i="11"/>
  <c r="Q18" i="11"/>
  <c r="R18" i="11"/>
  <c r="S18" i="11"/>
  <c r="N24" i="11"/>
  <c r="O24" i="11"/>
  <c r="P24" i="11"/>
  <c r="Q24" i="11"/>
  <c r="R24" i="11"/>
  <c r="S24" i="11"/>
  <c r="N26" i="11"/>
  <c r="O26" i="11"/>
  <c r="P26" i="11"/>
  <c r="Q26" i="11"/>
  <c r="R26" i="11"/>
  <c r="S26" i="11"/>
  <c r="N27" i="11"/>
  <c r="O27" i="11"/>
  <c r="P27" i="11"/>
  <c r="Q27" i="11"/>
  <c r="R27" i="11"/>
  <c r="S27" i="11"/>
  <c r="N29" i="11"/>
  <c r="O29" i="11"/>
  <c r="P29" i="11"/>
  <c r="Q29" i="11"/>
  <c r="R29" i="11"/>
  <c r="S29" i="11"/>
  <c r="N4" i="11"/>
  <c r="O4" i="11"/>
  <c r="P4" i="11"/>
  <c r="Q4" i="11"/>
  <c r="R4" i="11"/>
  <c r="N28" i="11"/>
  <c r="O28" i="11"/>
  <c r="P28" i="11"/>
  <c r="Q28" i="11"/>
  <c r="R28" i="11"/>
  <c r="N14" i="11"/>
  <c r="O14" i="11"/>
  <c r="P14" i="11"/>
  <c r="Q14" i="11"/>
  <c r="R14" i="11"/>
  <c r="N9" i="11"/>
  <c r="O9" i="11"/>
  <c r="P9" i="11"/>
  <c r="Q9" i="11"/>
  <c r="R9" i="11"/>
  <c r="N3" i="11"/>
  <c r="O3" i="11"/>
  <c r="P3" i="11"/>
  <c r="Q3" i="11"/>
  <c r="R3" i="11"/>
  <c r="N8" i="11"/>
  <c r="O8" i="11"/>
  <c r="P8" i="11"/>
  <c r="Q8" i="11"/>
  <c r="R8" i="11"/>
  <c r="S8" i="11"/>
  <c r="N25" i="11"/>
  <c r="O25" i="11"/>
  <c r="P25" i="11"/>
  <c r="Q25" i="11"/>
  <c r="R25" i="11"/>
  <c r="S25" i="11"/>
  <c r="N23" i="11"/>
  <c r="O23" i="11"/>
  <c r="P23" i="11"/>
  <c r="Q23" i="11"/>
  <c r="R23" i="11"/>
  <c r="S23" i="11"/>
  <c r="N22" i="11"/>
  <c r="O22" i="11"/>
  <c r="P22" i="11"/>
  <c r="Q22" i="11"/>
  <c r="R22" i="11"/>
  <c r="S22" i="11"/>
  <c r="N21" i="11"/>
  <c r="O21" i="11"/>
  <c r="P21" i="11"/>
  <c r="Q21" i="11"/>
  <c r="R21" i="11"/>
  <c r="S21" i="11"/>
  <c r="N20" i="11"/>
  <c r="O20" i="11"/>
  <c r="P20" i="11"/>
  <c r="Q20" i="11"/>
  <c r="R20" i="11"/>
  <c r="S20" i="11"/>
  <c r="N19" i="11"/>
  <c r="O19" i="11"/>
  <c r="P19" i="11"/>
  <c r="Q19" i="11"/>
  <c r="R19" i="11"/>
  <c r="S19" i="11"/>
  <c r="N17" i="11"/>
  <c r="O17" i="11"/>
  <c r="P17" i="11"/>
  <c r="Q17" i="11"/>
  <c r="R17" i="11"/>
  <c r="S17" i="11"/>
  <c r="N16" i="11"/>
  <c r="O16" i="11"/>
  <c r="P16" i="11"/>
  <c r="Q16" i="11"/>
  <c r="R16" i="11"/>
  <c r="S16" i="11"/>
  <c r="N15" i="11"/>
  <c r="O15" i="11"/>
  <c r="P15" i="11"/>
  <c r="Q15" i="11"/>
  <c r="R15" i="11"/>
  <c r="S15" i="11"/>
  <c r="N11" i="11"/>
  <c r="O11" i="11"/>
  <c r="P11" i="11"/>
  <c r="Q11" i="11"/>
  <c r="R11" i="11"/>
  <c r="S11" i="11"/>
  <c r="N10" i="11"/>
  <c r="O10" i="11"/>
  <c r="P10" i="11"/>
  <c r="Q10" i="11"/>
  <c r="R10" i="11"/>
  <c r="S10" i="11"/>
  <c r="N5" i="11"/>
  <c r="O5" i="11"/>
  <c r="P5" i="11"/>
  <c r="Q5" i="11"/>
  <c r="R5" i="11"/>
  <c r="S5" i="11"/>
  <c r="N2" i="11"/>
  <c r="O2" i="11"/>
  <c r="P2" i="11"/>
  <c r="Q2" i="11"/>
  <c r="R2" i="11"/>
  <c r="S2" i="11"/>
  <c r="AB48" i="2"/>
  <c r="O2" i="10"/>
  <c r="O3" i="10"/>
  <c r="O6" i="10"/>
  <c r="O7" i="10"/>
  <c r="O10" i="10"/>
  <c r="O12" i="10"/>
  <c r="O13" i="10"/>
  <c r="O14" i="10"/>
  <c r="O15" i="10"/>
  <c r="O17" i="10"/>
  <c r="O18" i="10"/>
  <c r="O20" i="10"/>
  <c r="O22" i="10"/>
  <c r="O23" i="10"/>
  <c r="O24" i="10"/>
  <c r="O25" i="10"/>
  <c r="O26" i="10"/>
  <c r="O30" i="10"/>
  <c r="I20" i="9"/>
  <c r="I12" i="9"/>
  <c r="I8" i="9"/>
  <c r="I3" i="9"/>
  <c r="F4" i="9"/>
  <c r="F9" i="9"/>
  <c r="F13" i="9"/>
  <c r="F21" i="9"/>
  <c r="Y20" i="9"/>
  <c r="X20" i="9"/>
  <c r="W20" i="9"/>
  <c r="V20" i="9"/>
  <c r="Z20" i="9"/>
  <c r="AA20" i="9"/>
  <c r="AC20" i="9"/>
  <c r="F20" i="9"/>
  <c r="Y12" i="9"/>
  <c r="X12" i="9"/>
  <c r="W12" i="9"/>
  <c r="V12" i="9"/>
  <c r="F12" i="9"/>
  <c r="Y8" i="9"/>
  <c r="X8" i="9"/>
  <c r="W8" i="9"/>
  <c r="V8" i="9"/>
  <c r="F8" i="9"/>
  <c r="Y3" i="9"/>
  <c r="X3" i="9"/>
  <c r="W3" i="9"/>
  <c r="V3" i="9"/>
  <c r="F3" i="9"/>
  <c r="V4" i="9"/>
  <c r="Z4" i="9"/>
  <c r="AA4" i="9"/>
  <c r="W4" i="9"/>
  <c r="X4" i="9"/>
  <c r="Y4" i="9"/>
  <c r="V5" i="9"/>
  <c r="W5" i="9"/>
  <c r="X5" i="9"/>
  <c r="Y5" i="9"/>
  <c r="V6" i="9"/>
  <c r="W6" i="9"/>
  <c r="X6" i="9"/>
  <c r="Y6" i="9"/>
  <c r="V7" i="9"/>
  <c r="W7" i="9"/>
  <c r="X7" i="9"/>
  <c r="Y7" i="9"/>
  <c r="Z7" i="9"/>
  <c r="AA7" i="9"/>
  <c r="V9" i="9"/>
  <c r="W9" i="9"/>
  <c r="Z9" i="9"/>
  <c r="AA9" i="9"/>
  <c r="AC9" i="9"/>
  <c r="X9" i="9"/>
  <c r="Y9" i="9"/>
  <c r="V10" i="9"/>
  <c r="W10" i="9"/>
  <c r="X10" i="9"/>
  <c r="Y10" i="9"/>
  <c r="V11" i="9"/>
  <c r="W11" i="9"/>
  <c r="Z11" i="9"/>
  <c r="AA11" i="9"/>
  <c r="AC11" i="9"/>
  <c r="X11" i="9"/>
  <c r="Y11" i="9"/>
  <c r="V13" i="9"/>
  <c r="W13" i="9"/>
  <c r="X13" i="9"/>
  <c r="Y13" i="9"/>
  <c r="Z13" i="9"/>
  <c r="AA13" i="9"/>
  <c r="AC13" i="9"/>
  <c r="V14" i="9"/>
  <c r="W14" i="9"/>
  <c r="X14" i="9"/>
  <c r="Y14" i="9"/>
  <c r="Z14" i="9"/>
  <c r="AA14" i="9"/>
  <c r="AC14" i="9"/>
  <c r="V15" i="9"/>
  <c r="W15" i="9"/>
  <c r="Z15" i="9"/>
  <c r="AA15" i="9"/>
  <c r="X15" i="9"/>
  <c r="Y15" i="9"/>
  <c r="V16" i="9"/>
  <c r="W16" i="9"/>
  <c r="X16" i="9"/>
  <c r="Y16" i="9"/>
  <c r="V17" i="9"/>
  <c r="W17" i="9"/>
  <c r="X17" i="9"/>
  <c r="Y17" i="9"/>
  <c r="V18" i="9"/>
  <c r="W18" i="9"/>
  <c r="X18" i="9"/>
  <c r="Y18" i="9"/>
  <c r="V19" i="9"/>
  <c r="W19" i="9"/>
  <c r="X19" i="9"/>
  <c r="Y19" i="9"/>
  <c r="V21" i="9"/>
  <c r="W21" i="9"/>
  <c r="X21" i="9"/>
  <c r="Y21" i="9"/>
  <c r="V22" i="9"/>
  <c r="W22" i="9"/>
  <c r="X22" i="9"/>
  <c r="Y22" i="9"/>
  <c r="V23" i="9"/>
  <c r="W23" i="9"/>
  <c r="X23" i="9"/>
  <c r="Y23" i="9"/>
  <c r="V24" i="9"/>
  <c r="W24" i="9"/>
  <c r="X24" i="9"/>
  <c r="Y24" i="9"/>
  <c r="V25" i="9"/>
  <c r="W25" i="9"/>
  <c r="Z25" i="9"/>
  <c r="AA25" i="9"/>
  <c r="AC25" i="9"/>
  <c r="X25" i="9"/>
  <c r="Y25" i="9"/>
  <c r="V26" i="9"/>
  <c r="W26" i="9"/>
  <c r="X26" i="9"/>
  <c r="Y26" i="9"/>
  <c r="V27" i="9"/>
  <c r="W27" i="9"/>
  <c r="Z27" i="9"/>
  <c r="AA27" i="9"/>
  <c r="AC27" i="9"/>
  <c r="X27" i="9"/>
  <c r="Y27" i="9"/>
  <c r="V28" i="9"/>
  <c r="Z28" i="9"/>
  <c r="AA28" i="9"/>
  <c r="AC28" i="9"/>
  <c r="W28" i="9"/>
  <c r="X28" i="9"/>
  <c r="Y28" i="9"/>
  <c r="V29" i="9"/>
  <c r="Z29" i="9"/>
  <c r="AA29" i="9"/>
  <c r="AC29" i="9"/>
  <c r="W29" i="9"/>
  <c r="X29" i="9"/>
  <c r="Y29" i="9"/>
  <c r="W2" i="9"/>
  <c r="Y2" i="9"/>
  <c r="X2" i="9"/>
  <c r="V2" i="9"/>
  <c r="Z2" i="9"/>
  <c r="AA2" i="9"/>
  <c r="AC2" i="9"/>
  <c r="F5" i="9"/>
  <c r="F6" i="9"/>
  <c r="F7" i="9"/>
  <c r="F10" i="9"/>
  <c r="F11" i="9"/>
  <c r="F14" i="9"/>
  <c r="F15" i="9"/>
  <c r="F16" i="9"/>
  <c r="F17" i="9"/>
  <c r="F18" i="9"/>
  <c r="F19" i="9"/>
  <c r="F22" i="9"/>
  <c r="F23" i="9"/>
  <c r="F24" i="9"/>
  <c r="F25" i="9"/>
  <c r="F26" i="9"/>
  <c r="F27" i="9"/>
  <c r="F28" i="9"/>
  <c r="F29" i="9"/>
  <c r="F2" i="9"/>
  <c r="F3" i="8"/>
  <c r="F4" i="8"/>
  <c r="F5" i="8"/>
  <c r="F6" i="8"/>
  <c r="F7" i="8"/>
  <c r="F8" i="8"/>
  <c r="F9" i="8"/>
  <c r="F10" i="8"/>
  <c r="F11" i="8"/>
  <c r="F12" i="8"/>
  <c r="F13" i="8"/>
  <c r="F14" i="8"/>
  <c r="F15" i="8"/>
  <c r="F16" i="8"/>
  <c r="F17" i="8"/>
  <c r="F18" i="8"/>
  <c r="F19" i="8"/>
  <c r="F20" i="8"/>
  <c r="F21" i="8"/>
  <c r="F22" i="8"/>
  <c r="F23" i="8"/>
  <c r="F24" i="8"/>
  <c r="F25" i="8"/>
  <c r="F2" i="8"/>
  <c r="K3" i="8"/>
  <c r="K4" i="8"/>
  <c r="K5" i="8"/>
  <c r="K6" i="8"/>
  <c r="K7" i="8"/>
  <c r="K8" i="8"/>
  <c r="K9" i="8"/>
  <c r="K10" i="8"/>
  <c r="K11" i="8"/>
  <c r="K12" i="8"/>
  <c r="K13" i="8"/>
  <c r="K14" i="8"/>
  <c r="K15" i="8"/>
  <c r="K16" i="8"/>
  <c r="K17" i="8"/>
  <c r="K18" i="8"/>
  <c r="K19" i="8"/>
  <c r="K20" i="8"/>
  <c r="K21" i="8"/>
  <c r="K22" i="8"/>
  <c r="K23" i="8"/>
  <c r="K24" i="8"/>
  <c r="K25" i="8"/>
  <c r="K2" i="8"/>
  <c r="N3" i="8"/>
  <c r="G3" i="8"/>
  <c r="N4" i="8"/>
  <c r="G4" i="8"/>
  <c r="N5" i="8"/>
  <c r="G5" i="8"/>
  <c r="N6" i="8"/>
  <c r="G6" i="8"/>
  <c r="N7" i="8"/>
  <c r="G7" i="8"/>
  <c r="N8" i="8"/>
  <c r="G8" i="8"/>
  <c r="N9" i="8"/>
  <c r="G9" i="8"/>
  <c r="N10" i="8"/>
  <c r="G10" i="8"/>
  <c r="N11" i="8"/>
  <c r="G11" i="8"/>
  <c r="N12" i="8"/>
  <c r="G12" i="8"/>
  <c r="N13" i="8"/>
  <c r="G13" i="8"/>
  <c r="N14" i="8"/>
  <c r="G14" i="8"/>
  <c r="N15" i="8"/>
  <c r="G15" i="8"/>
  <c r="N16" i="8"/>
  <c r="G16" i="8"/>
  <c r="N17" i="8"/>
  <c r="G17" i="8"/>
  <c r="N18" i="8"/>
  <c r="G18" i="8"/>
  <c r="N19" i="8"/>
  <c r="G19" i="8"/>
  <c r="N20" i="8"/>
  <c r="G20" i="8"/>
  <c r="N21" i="8"/>
  <c r="G21" i="8"/>
  <c r="N22" i="8"/>
  <c r="G22" i="8"/>
  <c r="N23" i="8"/>
  <c r="G23" i="8"/>
  <c r="N24" i="8"/>
  <c r="G24" i="8"/>
  <c r="N25" i="8"/>
  <c r="G25" i="8"/>
  <c r="N2" i="8"/>
  <c r="G2" i="8"/>
  <c r="F20" i="14"/>
  <c r="F19" i="14"/>
  <c r="F9" i="14"/>
  <c r="F8" i="14"/>
  <c r="F7" i="14"/>
  <c r="F3" i="14"/>
  <c r="F2" i="14"/>
  <c r="F5" i="14"/>
  <c r="F4" i="14"/>
  <c r="F6" i="14"/>
  <c r="F10" i="14"/>
  <c r="F11" i="14"/>
  <c r="F12" i="14"/>
  <c r="F13" i="14"/>
  <c r="F14" i="14"/>
  <c r="F15" i="14"/>
  <c r="F16" i="14"/>
  <c r="F17" i="14"/>
  <c r="F18" i="14"/>
  <c r="F21" i="14"/>
  <c r="F22" i="14"/>
  <c r="F23" i="14"/>
  <c r="F24" i="14"/>
  <c r="F25" i="14"/>
  <c r="F26" i="14"/>
  <c r="F27" i="14"/>
  <c r="F28" i="14"/>
  <c r="F29" i="14"/>
  <c r="AM48" i="2"/>
  <c r="AM46" i="2"/>
  <c r="AM44" i="2"/>
  <c r="AM42" i="2"/>
  <c r="AM40" i="2"/>
  <c r="AM38" i="2"/>
  <c r="AM36" i="2"/>
  <c r="AM34" i="2"/>
  <c r="AM32" i="2"/>
  <c r="AM30" i="2"/>
  <c r="AM28" i="2"/>
  <c r="AM26" i="2"/>
  <c r="AM24" i="2"/>
  <c r="AM22" i="2"/>
  <c r="AM20" i="2"/>
  <c r="AM18" i="2"/>
  <c r="AM16" i="2"/>
  <c r="AM14" i="2"/>
  <c r="AM12" i="2"/>
  <c r="AM10" i="2"/>
  <c r="AM8" i="2"/>
  <c r="AM6" i="2"/>
  <c r="AM4" i="2"/>
  <c r="AQ48" i="2"/>
  <c r="AS48" i="2" s="1"/>
  <c r="AP48" i="2"/>
  <c r="AO48" i="2"/>
  <c r="AN48" i="2"/>
  <c r="AQ46" i="2"/>
  <c r="AT46" i="2" s="1"/>
  <c r="AU46" i="2" s="1"/>
  <c r="AP46" i="2"/>
  <c r="AO46" i="2"/>
  <c r="AN46" i="2"/>
  <c r="AQ44" i="2"/>
  <c r="AS44" i="2" s="1"/>
  <c r="AP44" i="2"/>
  <c r="AO44" i="2"/>
  <c r="AN44" i="2"/>
  <c r="AQ42" i="2"/>
  <c r="AT42" i="2" s="1"/>
  <c r="AU42" i="2" s="1"/>
  <c r="AP42" i="2"/>
  <c r="AO42" i="2"/>
  <c r="AN42" i="2"/>
  <c r="AQ40" i="2"/>
  <c r="AS40" i="2" s="1"/>
  <c r="AP40" i="2"/>
  <c r="AO40" i="2"/>
  <c r="AN40" i="2"/>
  <c r="AQ38" i="2"/>
  <c r="AT38" i="2" s="1"/>
  <c r="AU38" i="2" s="1"/>
  <c r="AP38" i="2"/>
  <c r="AO38" i="2"/>
  <c r="AN38" i="2"/>
  <c r="AQ36" i="2"/>
  <c r="AS36" i="2" s="1"/>
  <c r="AP36" i="2"/>
  <c r="AO36" i="2"/>
  <c r="AN36" i="2"/>
  <c r="AQ34" i="2"/>
  <c r="AR34" i="2" s="1"/>
  <c r="AP34" i="2"/>
  <c r="AO34" i="2"/>
  <c r="AN34" i="2"/>
  <c r="AQ32" i="2"/>
  <c r="AS32" i="2" s="1"/>
  <c r="AP32" i="2"/>
  <c r="AO32" i="2"/>
  <c r="AN32" i="2"/>
  <c r="AQ30" i="2"/>
  <c r="AT30" i="2" s="1"/>
  <c r="AU30" i="2" s="1"/>
  <c r="AP30" i="2"/>
  <c r="AO30" i="2"/>
  <c r="AN30" i="2"/>
  <c r="AQ28" i="2"/>
  <c r="AR28" i="2" s="1"/>
  <c r="AP28" i="2"/>
  <c r="AO28" i="2"/>
  <c r="AN28" i="2"/>
  <c r="AQ26" i="2"/>
  <c r="AS26" i="2" s="1"/>
  <c r="AP26" i="2"/>
  <c r="AO26" i="2"/>
  <c r="AN26" i="2"/>
  <c r="AQ24" i="2"/>
  <c r="AR24" i="2" s="1"/>
  <c r="AP24" i="2"/>
  <c r="AO24" i="2"/>
  <c r="AN24" i="2"/>
  <c r="AQ22" i="2"/>
  <c r="AS22" i="2" s="1"/>
  <c r="AP22" i="2"/>
  <c r="AO22" i="2"/>
  <c r="AN22" i="2"/>
  <c r="AQ20" i="2"/>
  <c r="AR20" i="2" s="1"/>
  <c r="AP20" i="2"/>
  <c r="AO20" i="2"/>
  <c r="AN20" i="2"/>
  <c r="AQ18" i="2"/>
  <c r="AT18" i="2" s="1"/>
  <c r="AU18" i="2" s="1"/>
  <c r="AP18" i="2"/>
  <c r="AO18" i="2"/>
  <c r="AN18" i="2"/>
  <c r="AQ16" i="2"/>
  <c r="AT16" i="2" s="1"/>
  <c r="AU16" i="2" s="1"/>
  <c r="AP16" i="2"/>
  <c r="AO16" i="2"/>
  <c r="AN16" i="2"/>
  <c r="AQ14" i="2"/>
  <c r="AS14" i="2" s="1"/>
  <c r="AP14" i="2"/>
  <c r="AO14" i="2"/>
  <c r="AN14" i="2"/>
  <c r="AQ12" i="2"/>
  <c r="AS12" i="2" s="1"/>
  <c r="AP12" i="2"/>
  <c r="AO12" i="2"/>
  <c r="AN12" i="2"/>
  <c r="AQ10" i="2"/>
  <c r="AR10" i="2" s="1"/>
  <c r="AP10" i="2"/>
  <c r="AO10" i="2"/>
  <c r="AN10" i="2"/>
  <c r="AQ8" i="2"/>
  <c r="AR8" i="2" s="1"/>
  <c r="AP8" i="2"/>
  <c r="AO8" i="2"/>
  <c r="AN8" i="2"/>
  <c r="AQ6" i="2"/>
  <c r="AS6" i="2" s="1"/>
  <c r="AP6" i="2"/>
  <c r="AO6" i="2"/>
  <c r="AN6" i="2"/>
  <c r="AQ4" i="2"/>
  <c r="AS4" i="2" s="1"/>
  <c r="AP4" i="2"/>
  <c r="AO4" i="2"/>
  <c r="AN4" i="2"/>
  <c r="AQ2" i="2"/>
  <c r="AS2" i="2" s="1"/>
  <c r="AP2" i="2"/>
  <c r="AO2" i="2"/>
  <c r="AN2" i="2"/>
  <c r="AM2" i="2"/>
  <c r="AB46" i="2"/>
  <c r="AB44" i="2"/>
  <c r="AB42" i="2"/>
  <c r="AB40" i="2"/>
  <c r="AB38" i="2"/>
  <c r="AB36" i="2"/>
  <c r="AB34" i="2"/>
  <c r="AB32" i="2"/>
  <c r="AB30" i="2"/>
  <c r="AB28" i="2"/>
  <c r="AB26" i="2"/>
  <c r="AB24" i="2"/>
  <c r="AB22" i="2"/>
  <c r="AB20" i="2"/>
  <c r="AB18" i="2"/>
  <c r="AB16" i="2"/>
  <c r="AB14" i="2"/>
  <c r="AB12" i="2"/>
  <c r="AB10" i="2"/>
  <c r="AB8" i="2"/>
  <c r="AB6" i="2"/>
  <c r="AB4" i="2"/>
  <c r="AB2" i="2"/>
  <c r="Z12" i="9"/>
  <c r="AA12" i="9"/>
  <c r="AC12" i="9"/>
  <c r="Z8" i="9"/>
  <c r="AA8" i="9"/>
  <c r="AC8" i="9"/>
  <c r="Z3" i="9"/>
  <c r="AA3" i="9"/>
  <c r="Z22" i="9"/>
  <c r="AA22" i="9"/>
  <c r="Z19" i="9"/>
  <c r="AA19" i="9"/>
  <c r="AC19" i="9"/>
  <c r="Z21" i="9"/>
  <c r="AA21" i="9"/>
  <c r="AC21" i="9"/>
  <c r="Z5" i="9"/>
  <c r="AA5" i="9"/>
  <c r="AC5" i="9"/>
  <c r="Z17" i="9"/>
  <c r="AA17" i="9"/>
  <c r="AC17" i="9"/>
  <c r="Z26" i="9"/>
  <c r="AA26" i="9"/>
  <c r="Z16" i="9"/>
  <c r="AA16" i="9"/>
  <c r="AC16" i="9"/>
  <c r="Z6" i="9"/>
  <c r="AA6" i="9"/>
  <c r="Z23" i="9"/>
  <c r="AA23" i="9"/>
  <c r="AC23" i="9"/>
  <c r="Z18" i="9"/>
  <c r="AA18" i="9"/>
  <c r="AC18" i="9"/>
  <c r="Z10" i="9"/>
  <c r="AA10" i="9"/>
  <c r="AC10" i="9"/>
  <c r="Z24" i="9"/>
  <c r="AA24" i="9"/>
  <c r="AC24" i="9"/>
  <c r="AT54" i="2" l="1"/>
  <c r="AU54" i="2" s="1"/>
  <c r="AT64" i="2"/>
  <c r="AU64" i="2" s="1"/>
  <c r="AV64" i="2" s="1"/>
  <c r="AT58" i="2"/>
  <c r="AU58" i="2" s="1"/>
  <c r="AW58" i="2" s="1"/>
  <c r="AT52" i="2"/>
  <c r="AU52" i="2" s="1"/>
  <c r="AX52" i="2" s="1"/>
  <c r="AY52" i="2" s="1"/>
  <c r="BA52" i="2" s="1"/>
  <c r="AT62" i="2"/>
  <c r="AU62" i="2" s="1"/>
  <c r="AX62" i="2" s="1"/>
  <c r="AY62" i="2" s="1"/>
  <c r="AR50" i="2"/>
  <c r="AT56" i="2"/>
  <c r="AU56" i="2" s="1"/>
  <c r="AW56" i="2" s="1"/>
  <c r="AR40" i="2"/>
  <c r="AT50" i="2"/>
  <c r="AU50" i="2" s="1"/>
  <c r="AW50" i="2" s="1"/>
  <c r="AS64" i="2"/>
  <c r="AT66" i="2"/>
  <c r="AU66" i="2" s="1"/>
  <c r="AW66" i="2" s="1"/>
  <c r="AR66" i="2"/>
  <c r="AR62" i="2"/>
  <c r="AT60" i="2"/>
  <c r="AU60" i="2" s="1"/>
  <c r="AR60" i="2"/>
  <c r="AX58" i="2"/>
  <c r="AY58" i="2" s="1"/>
  <c r="AR58" i="2"/>
  <c r="AR56" i="2"/>
  <c r="AW54" i="2"/>
  <c r="AX54" i="2"/>
  <c r="AY54" i="2" s="1"/>
  <c r="AV54" i="2"/>
  <c r="AR54" i="2"/>
  <c r="AR52" i="2"/>
  <c r="AS34" i="2"/>
  <c r="AT36" i="2"/>
  <c r="AU36" i="2" s="1"/>
  <c r="AV36" i="2" s="1"/>
  <c r="AR36" i="2"/>
  <c r="AS42" i="2"/>
  <c r="AS30" i="2"/>
  <c r="AR30" i="2"/>
  <c r="AR4" i="2"/>
  <c r="AT34" i="2"/>
  <c r="AU34" i="2" s="1"/>
  <c r="AV34" i="2" s="1"/>
  <c r="AS20" i="2"/>
  <c r="AS46" i="2"/>
  <c r="AT8" i="2"/>
  <c r="AU8" i="2" s="1"/>
  <c r="AV8" i="2" s="1"/>
  <c r="AR46" i="2"/>
  <c r="AT4" i="2"/>
  <c r="AU4" i="2" s="1"/>
  <c r="AX4" i="2" s="1"/>
  <c r="AY4" i="2" s="1"/>
  <c r="AR42" i="2"/>
  <c r="AT48" i="2"/>
  <c r="AU48" i="2" s="1"/>
  <c r="AV48" i="2" s="1"/>
  <c r="AS10" i="2"/>
  <c r="AT32" i="2"/>
  <c r="AU32" i="2" s="1"/>
  <c r="AV32" i="2" s="1"/>
  <c r="AR44" i="2"/>
  <c r="AR22" i="2"/>
  <c r="AR32" i="2"/>
  <c r="AT40" i="2"/>
  <c r="AU40" i="2" s="1"/>
  <c r="AX40" i="2" s="1"/>
  <c r="AY40" i="2" s="1"/>
  <c r="AT44" i="2"/>
  <c r="AU44" i="2" s="1"/>
  <c r="AW44" i="2" s="1"/>
  <c r="AR48" i="2"/>
  <c r="AT26" i="2"/>
  <c r="AU26" i="2" s="1"/>
  <c r="AV26" i="2" s="1"/>
  <c r="AR18" i="2"/>
  <c r="AS8" i="2"/>
  <c r="AR2" i="2"/>
  <c r="AR6" i="2"/>
  <c r="AT20" i="2"/>
  <c r="AU20" i="2" s="1"/>
  <c r="AX20" i="2" s="1"/>
  <c r="AY20" i="2" s="1"/>
  <c r="AT24" i="2"/>
  <c r="AU24" i="2" s="1"/>
  <c r="AW24" i="2" s="1"/>
  <c r="AV18" i="2"/>
  <c r="AW18" i="2"/>
  <c r="AX18" i="2"/>
  <c r="AY18" i="2" s="1"/>
  <c r="AV46" i="2"/>
  <c r="AW46" i="2"/>
  <c r="AX46" i="2"/>
  <c r="AY46" i="2" s="1"/>
  <c r="AX16" i="2"/>
  <c r="AY16" i="2" s="1"/>
  <c r="AV16" i="2"/>
  <c r="AW16" i="2"/>
  <c r="AV30" i="2"/>
  <c r="AW30" i="2"/>
  <c r="AX30" i="2"/>
  <c r="AY30" i="2" s="1"/>
  <c r="AW38" i="2"/>
  <c r="AX38" i="2"/>
  <c r="AY38" i="2" s="1"/>
  <c r="AV38" i="2"/>
  <c r="AV42" i="2"/>
  <c r="AW42" i="2"/>
  <c r="AX42" i="2"/>
  <c r="AY42" i="2" s="1"/>
  <c r="AT2" i="2"/>
  <c r="AU2" i="2" s="1"/>
  <c r="AS38" i="2"/>
  <c r="AT28" i="2"/>
  <c r="AU28" i="2" s="1"/>
  <c r="AS16" i="2"/>
  <c r="AT12" i="2"/>
  <c r="AU12" i="2" s="1"/>
  <c r="AT22" i="2"/>
  <c r="AU22" i="2" s="1"/>
  <c r="AT6" i="2"/>
  <c r="AU6" i="2" s="1"/>
  <c r="AR12" i="2"/>
  <c r="AR16" i="2"/>
  <c r="AR26" i="2"/>
  <c r="AS28" i="2"/>
  <c r="AT10" i="2"/>
  <c r="AU10" i="2" s="1"/>
  <c r="AT14" i="2"/>
  <c r="AU14" i="2" s="1"/>
  <c r="AS24" i="2"/>
  <c r="AR14" i="2"/>
  <c r="AS18" i="2"/>
  <c r="AR38" i="2"/>
  <c r="AX64" i="2" l="1"/>
  <c r="AY64" i="2" s="1"/>
  <c r="AW64" i="2"/>
  <c r="BB52" i="2"/>
  <c r="BC52" i="2" s="1"/>
  <c r="AV62" i="2"/>
  <c r="AW62" i="2"/>
  <c r="AX66" i="2"/>
  <c r="AY66" i="2" s="1"/>
  <c r="BA66" i="2" s="1"/>
  <c r="AV50" i="2"/>
  <c r="AX56" i="2"/>
  <c r="AY56" i="2" s="1"/>
  <c r="AZ56" i="2" s="1"/>
  <c r="AV52" i="2"/>
  <c r="AZ52" i="2"/>
  <c r="AV58" i="2"/>
  <c r="AX50" i="2"/>
  <c r="AY50" i="2" s="1"/>
  <c r="BA50" i="2" s="1"/>
  <c r="AW52" i="2"/>
  <c r="AV56" i="2"/>
  <c r="AV66" i="2"/>
  <c r="BB62" i="2"/>
  <c r="BC62" i="2" s="1"/>
  <c r="AZ62" i="2"/>
  <c r="BA62" i="2"/>
  <c r="AX60" i="2"/>
  <c r="AY60" i="2" s="1"/>
  <c r="AW60" i="2"/>
  <c r="AV60" i="2"/>
  <c r="BB58" i="2"/>
  <c r="BC58" i="2" s="1"/>
  <c r="BA58" i="2"/>
  <c r="AZ58" i="2"/>
  <c r="BB54" i="2"/>
  <c r="BC54" i="2" s="1"/>
  <c r="BA54" i="2"/>
  <c r="AZ54" i="2"/>
  <c r="BB64" i="2"/>
  <c r="BC64" i="2" s="1"/>
  <c r="AZ64" i="2"/>
  <c r="BA64" i="2"/>
  <c r="AW36" i="2"/>
  <c r="AX36" i="2"/>
  <c r="AY36" i="2" s="1"/>
  <c r="BA36" i="2" s="1"/>
  <c r="AX32" i="2"/>
  <c r="AY32" i="2" s="1"/>
  <c r="BA32" i="2" s="1"/>
  <c r="AX34" i="2"/>
  <c r="AY34" i="2" s="1"/>
  <c r="BB34" i="2" s="1"/>
  <c r="BC34" i="2" s="1"/>
  <c r="AV4" i="2"/>
  <c r="AW34" i="2"/>
  <c r="AW4" i="2"/>
  <c r="AX44" i="2"/>
  <c r="AY44" i="2" s="1"/>
  <c r="AZ44" i="2" s="1"/>
  <c r="AW48" i="2"/>
  <c r="AW8" i="2"/>
  <c r="AV44" i="2"/>
  <c r="AX48" i="2"/>
  <c r="AY48" i="2" s="1"/>
  <c r="BA48" i="2" s="1"/>
  <c r="AX8" i="2"/>
  <c r="AY8" i="2" s="1"/>
  <c r="AZ8" i="2" s="1"/>
  <c r="AW40" i="2"/>
  <c r="AV40" i="2"/>
  <c r="AW32" i="2"/>
  <c r="AV20" i="2"/>
  <c r="AX24" i="2"/>
  <c r="AY24" i="2" s="1"/>
  <c r="BB24" i="2" s="1"/>
  <c r="BC24" i="2" s="1"/>
  <c r="AW20" i="2"/>
  <c r="AV24" i="2"/>
  <c r="AX26" i="2"/>
  <c r="AY26" i="2" s="1"/>
  <c r="BA26" i="2" s="1"/>
  <c r="AW26" i="2"/>
  <c r="BA30" i="2"/>
  <c r="AZ30" i="2"/>
  <c r="BB30" i="2"/>
  <c r="BC30" i="2" s="1"/>
  <c r="BB16" i="2"/>
  <c r="BC16" i="2" s="1"/>
  <c r="BA16" i="2"/>
  <c r="AZ16" i="2"/>
  <c r="BB20" i="2"/>
  <c r="BC20" i="2" s="1"/>
  <c r="BA20" i="2"/>
  <c r="AZ20" i="2"/>
  <c r="BA46" i="2"/>
  <c r="BB46" i="2"/>
  <c r="BC46" i="2" s="1"/>
  <c r="AZ46" i="2"/>
  <c r="AX6" i="2"/>
  <c r="AY6" i="2" s="1"/>
  <c r="AV6" i="2"/>
  <c r="AW6" i="2"/>
  <c r="BA38" i="2"/>
  <c r="AZ38" i="2"/>
  <c r="BB38" i="2"/>
  <c r="BC38" i="2" s="1"/>
  <c r="AV12" i="2"/>
  <c r="AX12" i="2"/>
  <c r="AY12" i="2" s="1"/>
  <c r="AW12" i="2"/>
  <c r="BB40" i="2"/>
  <c r="BC40" i="2" s="1"/>
  <c r="BA40" i="2"/>
  <c r="AZ40" i="2"/>
  <c r="AV22" i="2"/>
  <c r="AX22" i="2"/>
  <c r="AY22" i="2" s="1"/>
  <c r="AW22" i="2"/>
  <c r="BA18" i="2"/>
  <c r="AZ18" i="2"/>
  <c r="BB18" i="2"/>
  <c r="BC18" i="2" s="1"/>
  <c r="AX14" i="2"/>
  <c r="AY14" i="2" s="1"/>
  <c r="AV14" i="2"/>
  <c r="AW14" i="2"/>
  <c r="AV28" i="2"/>
  <c r="AW28" i="2"/>
  <c r="AX28" i="2"/>
  <c r="AY28" i="2" s="1"/>
  <c r="AV10" i="2"/>
  <c r="AX10" i="2"/>
  <c r="AY10" i="2" s="1"/>
  <c r="AW10" i="2"/>
  <c r="AX2" i="2"/>
  <c r="AY2" i="2" s="1"/>
  <c r="AW2" i="2"/>
  <c r="AV2" i="2"/>
  <c r="BA4" i="2"/>
  <c r="AZ4" i="2"/>
  <c r="BB4" i="2"/>
  <c r="BC4" i="2" s="1"/>
  <c r="BA42" i="2"/>
  <c r="BB42" i="2"/>
  <c r="BC42" i="2" s="1"/>
  <c r="AZ42" i="2"/>
  <c r="BB66" i="2" l="1"/>
  <c r="BC66" i="2" s="1"/>
  <c r="AZ50" i="2"/>
  <c r="BB50" i="2"/>
  <c r="BC50" i="2" s="1"/>
  <c r="BA56" i="2"/>
  <c r="BB56" i="2"/>
  <c r="BC56" i="2" s="1"/>
  <c r="AZ66" i="2"/>
  <c r="BB60" i="2"/>
  <c r="BC60" i="2" s="1"/>
  <c r="BA60" i="2"/>
  <c r="AZ60" i="2"/>
  <c r="AZ36" i="2"/>
  <c r="BB36" i="2"/>
  <c r="BC36" i="2" s="1"/>
  <c r="BB32" i="2"/>
  <c r="BC32" i="2" s="1"/>
  <c r="AZ32" i="2"/>
  <c r="BA44" i="2"/>
  <c r="AZ48" i="2"/>
  <c r="BA24" i="2"/>
  <c r="AZ34" i="2"/>
  <c r="BA34" i="2"/>
  <c r="BB48" i="2"/>
  <c r="BC48" i="2" s="1"/>
  <c r="BB44" i="2"/>
  <c r="BC44" i="2" s="1"/>
  <c r="BB8" i="2"/>
  <c r="BC8" i="2" s="1"/>
  <c r="BA8" i="2"/>
  <c r="BB26" i="2"/>
  <c r="BC26" i="2" s="1"/>
  <c r="AZ26" i="2"/>
  <c r="AZ24" i="2"/>
  <c r="AZ2" i="2"/>
  <c r="BA2" i="2"/>
  <c r="BB2" i="2"/>
  <c r="BC2" i="2" s="1"/>
  <c r="BA22" i="2"/>
  <c r="AZ22" i="2"/>
  <c r="BB22" i="2"/>
  <c r="BC22" i="2" s="1"/>
  <c r="BB12" i="2"/>
  <c r="BC12" i="2" s="1"/>
  <c r="BA12" i="2"/>
  <c r="AZ12" i="2"/>
  <c r="AZ10" i="2"/>
  <c r="BB10" i="2"/>
  <c r="BC10" i="2" s="1"/>
  <c r="BA10" i="2"/>
  <c r="BA6" i="2"/>
  <c r="AZ6" i="2"/>
  <c r="BB6" i="2"/>
  <c r="BC6" i="2" s="1"/>
  <c r="AZ28" i="2"/>
  <c r="BA28" i="2"/>
  <c r="BB28" i="2"/>
  <c r="BC28" i="2" s="1"/>
  <c r="BB14" i="2"/>
  <c r="BC14" i="2" s="1"/>
  <c r="AZ14" i="2"/>
  <c r="BA14" i="2"/>
</calcChain>
</file>

<file path=xl/sharedStrings.xml><?xml version="1.0" encoding="utf-8"?>
<sst xmlns="http://schemas.openxmlformats.org/spreadsheetml/2006/main" count="12000" uniqueCount="1183">
  <si>
    <t>ignoreReadOnlyWarnings</t>
  </si>
  <si>
    <t>Delete</t>
  </si>
  <si>
    <t>Parent Path</t>
  </si>
  <si>
    <t>Parent Object Types</t>
  </si>
  <si>
    <t>Parent Objects</t>
  </si>
  <si>
    <t>profileName</t>
  </si>
  <si>
    <t>exportDate</t>
  </si>
  <si>
    <t>locale</t>
  </si>
  <si>
    <t>en_US</t>
  </si>
  <si>
    <t>Folder Path</t>
  </si>
  <si>
    <t>Name</t>
  </si>
  <si>
    <t>Description</t>
  </si>
  <si>
    <t>Entity Type</t>
  </si>
  <si>
    <t>Executive Owner</t>
  </si>
  <si>
    <t>/High Oaks Bank/Africa and Middle East</t>
  </si>
  <si>
    <t>/High Oaks Bank</t>
  </si>
  <si>
    <t>High Oaks Bank</t>
  </si>
  <si>
    <t>Business Entity</t>
  </si>
  <si>
    <t>Africa and Middle East</t>
  </si>
  <si>
    <t>/High Oaks Bank/Asia</t>
  </si>
  <si>
    <t>Asia</t>
  </si>
  <si>
    <t>/High Oaks Bank/Africa and Middle East/Corporate Banking</t>
  </si>
  <si>
    <t>Corporate Banking</t>
  </si>
  <si>
    <t>Corporate Banking - Africa and Middle East</t>
  </si>
  <si>
    <t>/High Oaks Bank/Asia/Corporate Banking</t>
  </si>
  <si>
    <t>Corporate Banking - Asia</t>
  </si>
  <si>
    <t>/High Oaks Bank/Europe/Corporate Banking</t>
  </si>
  <si>
    <t>/High Oaks Bank/Europe</t>
  </si>
  <si>
    <t>Europe</t>
  </si>
  <si>
    <t>Corporate Banking - Europe</t>
  </si>
  <si>
    <t>/High Oaks Bank/Latin America/Corporate Banking</t>
  </si>
  <si>
    <t>/High Oaks Bank/Latin America</t>
  </si>
  <si>
    <t>Latin America</t>
  </si>
  <si>
    <t>Corporate Banking - Latin America</t>
  </si>
  <si>
    <t>/High Oaks Bank/North America/Corporate Banking</t>
  </si>
  <si>
    <t>/High Oaks Bank/North America</t>
  </si>
  <si>
    <t>North America</t>
  </si>
  <si>
    <t>Corporate Banking - North America</t>
  </si>
  <si>
    <t>/High Oaks Bank/Oceania/Corporate Banking</t>
  </si>
  <si>
    <t>/High Oaks Bank/Oceania</t>
  </si>
  <si>
    <t>Oceania</t>
  </si>
  <si>
    <t>Corporate Banking - Oceania</t>
  </si>
  <si>
    <t>/High Oaks Bank/South America/Corporate Banking</t>
  </si>
  <si>
    <t>/High Oaks Bank/South America</t>
  </si>
  <si>
    <t>South America</t>
  </si>
  <si>
    <t>Corporate Banking - South America</t>
  </si>
  <si>
    <t>Business</t>
  </si>
  <si>
    <t/>
  </si>
  <si>
    <t>/High Oaks Bank/Africa and Middle East/Investment Banking</t>
  </si>
  <si>
    <t>Investment Banking</t>
  </si>
  <si>
    <t>Investment Banking - Africa and Middle East</t>
  </si>
  <si>
    <t>/High Oaks Bank/Asia/Investment Banking</t>
  </si>
  <si>
    <t>Investment Banking - Asia</t>
  </si>
  <si>
    <t>/High Oaks Bank/Europe/Investment Banking</t>
  </si>
  <si>
    <t>Investment Banking - Europe</t>
  </si>
  <si>
    <t>/High Oaks Bank/Latin America/Investment Banking</t>
  </si>
  <si>
    <t>Investment Banking - Latin America</t>
  </si>
  <si>
    <t>/High Oaks Bank/North America/Investment Banking</t>
  </si>
  <si>
    <t>Investment Banking - North America</t>
  </si>
  <si>
    <t>/High Oaks Bank/Oceania/Investment Banking</t>
  </si>
  <si>
    <t>Investment Banking - Oceania</t>
  </si>
  <si>
    <t>/High Oaks Bank/South America/Investment Banking</t>
  </si>
  <si>
    <t>Investment Banking - South America</t>
  </si>
  <si>
    <t>/High Oaks Bank/Africa and Middle East/Private Banking</t>
  </si>
  <si>
    <t>Private Banking</t>
  </si>
  <si>
    <t>Private Banking - Africa and Middle East</t>
  </si>
  <si>
    <t>/High Oaks Bank/Asia/Private Banking</t>
  </si>
  <si>
    <t>Private Banking - Asia</t>
  </si>
  <si>
    <t>/High Oaks Bank/Europe/Private Banking</t>
  </si>
  <si>
    <t>Private Banking - Europe</t>
  </si>
  <si>
    <t>/High Oaks Bank/Latin America/Private Banking</t>
  </si>
  <si>
    <t>Private Banking - Latin America</t>
  </si>
  <si>
    <t>/High Oaks Bank/North America/Private Banking</t>
  </si>
  <si>
    <t>Private Banking - North America</t>
  </si>
  <si>
    <t>/High Oaks Bank/Oceania/Private Banking</t>
  </si>
  <si>
    <t>Private Banking - Oceania</t>
  </si>
  <si>
    <t>/High Oaks Bank/South America/Private Banking</t>
  </si>
  <si>
    <t>Private Banking - South America</t>
  </si>
  <si>
    <t>/High Oaks Bank/Africa and Middle East/Retail Banking</t>
  </si>
  <si>
    <t>Retail Banking</t>
  </si>
  <si>
    <t>Retail Banking - Africa and Middle East</t>
  </si>
  <si>
    <t>/High Oaks Bank/Asia/Retail Banking</t>
  </si>
  <si>
    <t>Retail Banking - Asia</t>
  </si>
  <si>
    <t>/High Oaks Bank/Europe/Retail Banking</t>
  </si>
  <si>
    <t>Retail Banking - Europe</t>
  </si>
  <si>
    <t>/High Oaks Bank/Latin America/Retail Banking</t>
  </si>
  <si>
    <t>Retail Banking - Latin America</t>
  </si>
  <si>
    <t>/High Oaks Bank/North America/Retail Banking</t>
  </si>
  <si>
    <t>Retail Banking - North America</t>
  </si>
  <si>
    <t>/High Oaks Bank/Oceania/Retail Banking</t>
  </si>
  <si>
    <t>Retail Banking - Oceania</t>
  </si>
  <si>
    <t>/High Oaks Bank/South America/Retail Banking</t>
  </si>
  <si>
    <t>Retail Banking - South America</t>
  </si>
  <si>
    <t>Model Status</t>
  </si>
  <si>
    <t>Version</t>
  </si>
  <si>
    <t>Additional Description</t>
  </si>
  <si>
    <t>Model Category</t>
  </si>
  <si>
    <t>Basel Model</t>
  </si>
  <si>
    <t>Measurement Type</t>
  </si>
  <si>
    <t>Model Owner</t>
  </si>
  <si>
    <t>Model Delegate</t>
  </si>
  <si>
    <t>Model Type</t>
  </si>
  <si>
    <t>Model Provider</t>
  </si>
  <si>
    <t>Other Provider</t>
  </si>
  <si>
    <t>Candidate Assessment Date</t>
  </si>
  <si>
    <t>Candidate Comment</t>
  </si>
  <si>
    <t>Candidate Status</t>
  </si>
  <si>
    <t>Developer</t>
  </si>
  <si>
    <t>Development System</t>
  </si>
  <si>
    <t>Data Inputs</t>
  </si>
  <si>
    <t>Model Limitations</t>
  </si>
  <si>
    <t>Overall Materiality Weighted Score</t>
  </si>
  <si>
    <t>Overall Operational Weighted Score</t>
  </si>
  <si>
    <t>Overall Complexity Weighted Score</t>
  </si>
  <si>
    <t>Overall Regulatory Weighted Score</t>
  </si>
  <si>
    <t>Total Computed Score</t>
  </si>
  <si>
    <t>Final Tier</t>
  </si>
  <si>
    <t>Assessor</t>
  </si>
  <si>
    <t>Tiering Date</t>
  </si>
  <si>
    <t>Review Type</t>
  </si>
  <si>
    <t>Conclusion</t>
  </si>
  <si>
    <t>Next Review Due</t>
  </si>
  <si>
    <t>Proposal Original Date</t>
  </si>
  <si>
    <t>Proposal Present Due Date</t>
  </si>
  <si>
    <t>Proposal Expected Date</t>
  </si>
  <si>
    <t>Proposal Closure Date</t>
  </si>
  <si>
    <t>Definition Original Date</t>
  </si>
  <si>
    <t>Definition Present Due Date</t>
  </si>
  <si>
    <t>Definition Expected Date</t>
  </si>
  <si>
    <t>Definition Closure Date</t>
  </si>
  <si>
    <t>Development Original Date</t>
  </si>
  <si>
    <t>Development Present Due Date</t>
  </si>
  <si>
    <t>Development Expected Date</t>
  </si>
  <si>
    <t>Development Closure Date</t>
  </si>
  <si>
    <t>Approval Original Date</t>
  </si>
  <si>
    <t>Approval Present Due Date</t>
  </si>
  <si>
    <t>Approval Expected Date</t>
  </si>
  <si>
    <t>Approval Closure Date</t>
  </si>
  <si>
    <t>MOD-00001</t>
  </si>
  <si>
    <t>UK Home Loan PD v2</t>
  </si>
  <si>
    <t>Decommissioned</t>
  </si>
  <si>
    <t>Retail Credit Risk</t>
  </si>
  <si>
    <t>Yes</t>
  </si>
  <si>
    <t>Probability of Default</t>
  </si>
  <si>
    <t>Logistic Regression</t>
  </si>
  <si>
    <t>Confirmed</t>
  </si>
  <si>
    <t>Model</t>
  </si>
  <si>
    <t>Some Macro-economic instability due to data history not currently over a complete cycle.</t>
  </si>
  <si>
    <t>Tier 3</t>
  </si>
  <si>
    <t>Periodic Review</t>
  </si>
  <si>
    <t>Conditional Pass</t>
  </si>
  <si>
    <t>MOD-00002</t>
  </si>
  <si>
    <t>Approved for Deployment</t>
  </si>
  <si>
    <t>No</t>
  </si>
  <si>
    <t>Tier 2</t>
  </si>
  <si>
    <t>MOD-00003</t>
  </si>
  <si>
    <t>Tier 1</t>
  </si>
  <si>
    <t>Weakness Identified</t>
  </si>
  <si>
    <t>MOD-00004</t>
  </si>
  <si>
    <t>MOD-00005</t>
  </si>
  <si>
    <t>MOD-00007</t>
  </si>
  <si>
    <t>Pre Implementation Review</t>
  </si>
  <si>
    <t>MOD-00008</t>
  </si>
  <si>
    <t>Passed Review</t>
  </si>
  <si>
    <t>MOD-00009</t>
  </si>
  <si>
    <t>Agency Based LGD Estimation</t>
  </si>
  <si>
    <t>Corporate Credit Risk</t>
  </si>
  <si>
    <t>Loss Given Default</t>
  </si>
  <si>
    <t>Hybrid</t>
  </si>
  <si>
    <t>In house corporate loan recovery from finance. External agency data.</t>
  </si>
  <si>
    <t>Model performs less well for smaller European countries. A ceiling is applied to poorer statistical significance metrics.</t>
  </si>
  <si>
    <t>Initial Validation</t>
  </si>
  <si>
    <t>MOD-00010</t>
  </si>
  <si>
    <t>MOD-00011</t>
  </si>
  <si>
    <t>Scenario creation from main drivers using lineal regression</t>
  </si>
  <si>
    <t>Counterparty Credit Risk</t>
  </si>
  <si>
    <t>Regulatory Capital</t>
  </si>
  <si>
    <t>Scenario Generation</t>
  </si>
  <si>
    <t>• Does not capture negative rates</t>
  </si>
  <si>
    <t>MOD-00012</t>
  </si>
  <si>
    <t>MOD-00013</t>
  </si>
  <si>
    <t>MOD-00014</t>
  </si>
  <si>
    <t>MOD-00015</t>
  </si>
  <si>
    <t>MOD-00016</t>
  </si>
  <si>
    <t>European Retail Loss Macro-model</t>
  </si>
  <si>
    <t>Macroeconomic</t>
  </si>
  <si>
    <t>Linear Regression</t>
  </si>
  <si>
    <t>In house Loan loss information from 2001-2013. EBA macro-economic factors over same period.</t>
  </si>
  <si>
    <t>None known</t>
  </si>
  <si>
    <t>MOD-00017</t>
  </si>
  <si>
    <t>MOD-00018</t>
  </si>
  <si>
    <t>MOD-00019</t>
  </si>
  <si>
    <t>MOD-00020</t>
  </si>
  <si>
    <t>MOD-00021</t>
  </si>
  <si>
    <t>MOD-00022</t>
  </si>
  <si>
    <t>MOD-00023</t>
  </si>
  <si>
    <t>Under Development</t>
  </si>
  <si>
    <t>Finance</t>
  </si>
  <si>
    <t>ALM</t>
  </si>
  <si>
    <t>Cash Flow</t>
  </si>
  <si>
    <t>Non-trading corporate Bond  portfolio from Misys. T&amp;Cs from central warehouse.</t>
  </si>
  <si>
    <t>MOD-00024</t>
  </si>
  <si>
    <t>Market Risk</t>
  </si>
  <si>
    <t>VaR</t>
  </si>
  <si>
    <t>T&amp;Cs from central warehouse. Positions from GL</t>
  </si>
  <si>
    <t>RiskMetrics Model has known issues with non-normal distributions. Use with caution.</t>
  </si>
  <si>
    <t>Treasury</t>
  </si>
  <si>
    <t>T&amp;Cs from central warehouse. Positions from Treasury</t>
  </si>
  <si>
    <t>Black model for IR derivatives</t>
  </si>
  <si>
    <t>LN model on IR process</t>
  </si>
  <si>
    <t>Pricing</t>
  </si>
  <si>
    <t>T&amp;C from centralware.</t>
  </si>
  <si>
    <t>• Does not capture smile risk_x000D_
• No market standard. Large pricing discrepancies with FO</t>
  </si>
  <si>
    <t>IBM</t>
  </si>
  <si>
    <t>Variance Swap model</t>
  </si>
  <si>
    <t>• Does not capture smile risk_x000D_
• Failed model backtesting</t>
  </si>
  <si>
    <t>Heston model for Variance swaps</t>
  </si>
  <si>
    <t>Includes explicit modelling of skew/smile via vol stochastic process</t>
  </si>
  <si>
    <t>Delta/gamma approach</t>
  </si>
  <si>
    <t>Internal Limits</t>
  </si>
  <si>
    <t>Simulation Model</t>
  </si>
  <si>
    <t>Sensitivities from FO system (Numerix)</t>
  </si>
  <si>
    <t>• Does not capture tail risk accurately_x000D_
• Does not include specific risk_x000D_
• Does not include cross-gammas</t>
  </si>
  <si>
    <t>Simulation of event risk</t>
  </si>
  <si>
    <t>Low probability events impact in to VaR model</t>
  </si>
  <si>
    <t>None</t>
  </si>
  <si>
    <t>• Reliance on qualitative elements</t>
  </si>
  <si>
    <t>Stressed period selection</t>
  </si>
  <si>
    <t>Calibration of stress period selection</t>
  </si>
  <si>
    <t>Recovery rate risk</t>
  </si>
  <si>
    <t>Beta based distribution that reflects seniority</t>
  </si>
  <si>
    <t>• Does not simulate basis risk within the capital structure</t>
  </si>
  <si>
    <t>Conditional scenarios</t>
  </si>
  <si>
    <t>Margining algorithm</t>
  </si>
  <si>
    <t>Brownian bridge approximation</t>
  </si>
  <si>
    <t>Exposure Calculation</t>
  </si>
  <si>
    <t>• Approximation to exposure value on margin call date</t>
  </si>
  <si>
    <t>CVA - WWR adjustment</t>
  </si>
  <si>
    <t>Pricing Valuation</t>
  </si>
  <si>
    <t>Stress Testing</t>
  </si>
  <si>
    <t>Required for regulatory purposes</t>
  </si>
  <si>
    <t>Python</t>
  </si>
  <si>
    <t>2018 EBA Stress Testing Scenarios only</t>
  </si>
  <si>
    <t>Proposed</t>
  </si>
  <si>
    <t>Sample</t>
  </si>
  <si>
    <t>Request Status</t>
  </si>
  <si>
    <t>Reason for Change</t>
  </si>
  <si>
    <t>Materiality</t>
  </si>
  <si>
    <t>Requestor</t>
  </si>
  <si>
    <t>Approver</t>
  </si>
  <si>
    <t>Approval Rejection Date</t>
  </si>
  <si>
    <t>Implementation Date</t>
  </si>
  <si>
    <t>Comments</t>
  </si>
  <si>
    <t>CR-00053</t>
  </si>
  <si>
    <t>Awaiting Review</t>
  </si>
  <si>
    <t>Data Revision</t>
  </si>
  <si>
    <t>CR-00054</t>
  </si>
  <si>
    <t>Implemented</t>
  </si>
  <si>
    <t>CR-00055</t>
  </si>
  <si>
    <t>CR-00056</t>
  </si>
  <si>
    <t>CR-00057</t>
  </si>
  <si>
    <t>CR-00058</t>
  </si>
  <si>
    <t>CR-00059</t>
  </si>
  <si>
    <t>CR-00060</t>
  </si>
  <si>
    <t>CR-00061</t>
  </si>
  <si>
    <t>CR-00062</t>
  </si>
  <si>
    <t>CR-00063</t>
  </si>
  <si>
    <t>CR-00064</t>
  </si>
  <si>
    <t>CR-00065</t>
  </si>
  <si>
    <t>CR-00066</t>
  </si>
  <si>
    <t>CR-00067</t>
  </si>
  <si>
    <t>CR-00068</t>
  </si>
  <si>
    <t>CR-00069</t>
  </si>
  <si>
    <t>CR-00070</t>
  </si>
  <si>
    <t>CR-00071</t>
  </si>
  <si>
    <t>CR-00072</t>
  </si>
  <si>
    <t>CR-00073</t>
  </si>
  <si>
    <t>CR-00074</t>
  </si>
  <si>
    <t>CR-00075</t>
  </si>
  <si>
    <t>CR-00076</t>
  </si>
  <si>
    <t>CR-00077</t>
  </si>
  <si>
    <t>CR-00078</t>
  </si>
  <si>
    <t>CR-00079</t>
  </si>
  <si>
    <t>CR-00080</t>
  </si>
  <si>
    <t>CR-00081</t>
  </si>
  <si>
    <t>Owner</t>
  </si>
  <si>
    <t>Metric Capturer</t>
  </si>
  <si>
    <t>Status</t>
  </si>
  <si>
    <t>Metric Value Approval Required</t>
  </si>
  <si>
    <t>Value Date</t>
  </si>
  <si>
    <t>Value</t>
  </si>
  <si>
    <t>Collection Status</t>
  </si>
  <si>
    <t>Breach Status</t>
  </si>
  <si>
    <t>Indicator Trend</t>
  </si>
  <si>
    <t>Data Source</t>
  </si>
  <si>
    <t>Nature</t>
  </si>
  <si>
    <t>Frequency</t>
  </si>
  <si>
    <t>Frequency Offset Days</t>
  </si>
  <si>
    <t>Unit of Measure</t>
  </si>
  <si>
    <t>Direction Information</t>
  </si>
  <si>
    <t>Yellow Threshold</t>
  </si>
  <si>
    <t>Red Threshold</t>
  </si>
  <si>
    <t>Value Range</t>
  </si>
  <si>
    <t>Measurement Rules</t>
  </si>
  <si>
    <t>Library ID</t>
  </si>
  <si>
    <t># of Overides</t>
  </si>
  <si>
    <t>Active</t>
  </si>
  <si>
    <t>Collected</t>
  </si>
  <si>
    <t>Not Determined</t>
  </si>
  <si>
    <t>Monthly</t>
  </si>
  <si>
    <t>Number</t>
  </si>
  <si>
    <t>Awaiting Collection</t>
  </si>
  <si>
    <t>Data Quality Errors</t>
  </si>
  <si>
    <t>Model Run Time</t>
  </si>
  <si>
    <t>Metric Owner</t>
  </si>
  <si>
    <t>Approve / Reject</t>
  </si>
  <si>
    <t>Expected Collection Date</t>
  </si>
  <si>
    <t>Metric</t>
  </si>
  <si>
    <t>Green</t>
  </si>
  <si>
    <t>Decrease means better performance</t>
  </si>
  <si>
    <t>Attestor</t>
  </si>
  <si>
    <t>Attestation Status</t>
  </si>
  <si>
    <t>Attestation Date</t>
  </si>
  <si>
    <t>Quarter</t>
  </si>
  <si>
    <t>Year</t>
  </si>
  <si>
    <t>Attested Object</t>
  </si>
  <si>
    <t>Q1</t>
  </si>
  <si>
    <t>Q2</t>
  </si>
  <si>
    <t>Q3</t>
  </si>
  <si>
    <t>Q4</t>
  </si>
  <si>
    <t>Awaiting Attestation</t>
  </si>
  <si>
    <t>Attestation Complete</t>
  </si>
  <si>
    <t>Parent Model Name</t>
  </si>
  <si>
    <t>Parent Model Description</t>
  </si>
  <si>
    <t>Parent Model Type</t>
  </si>
  <si>
    <t>Parent Model Resource ID</t>
  </si>
  <si>
    <t>Child Model Name</t>
  </si>
  <si>
    <t>Child Model Description</t>
  </si>
  <si>
    <t>Child Model Type</t>
  </si>
  <si>
    <t>Child Model Resource ID</t>
  </si>
  <si>
    <t>Complexity Component 1</t>
  </si>
  <si>
    <t>Complexity Component 2</t>
  </si>
  <si>
    <t>Complexity Component 3</t>
  </si>
  <si>
    <t>Materiality Component 1</t>
  </si>
  <si>
    <t>Materiality Component 2</t>
  </si>
  <si>
    <t>Materiality Component 3</t>
  </si>
  <si>
    <t>Operational Component 1</t>
  </si>
  <si>
    <t>Operational Component 2</t>
  </si>
  <si>
    <t>Operational Component 3</t>
  </si>
  <si>
    <t>Regulatory Component 1</t>
  </si>
  <si>
    <t>Regulatory Component 2</t>
  </si>
  <si>
    <t>Regulatory Component 3</t>
  </si>
  <si>
    <t>Override</t>
  </si>
  <si>
    <t>Review Status</t>
  </si>
  <si>
    <t>Scope of Review</t>
  </si>
  <si>
    <t>Target Fieldwork Start Date</t>
  </si>
  <si>
    <t>Actual Fieldwork Commenced Date</t>
  </si>
  <si>
    <t>Target Review Draft Date</t>
  </si>
  <si>
    <t>Actual Draft Complete Date</t>
  </si>
  <si>
    <t>Target Review Complete Date</t>
  </si>
  <si>
    <t>Actual Review Complete Date</t>
  </si>
  <si>
    <t>Fieldwork Commenced</t>
  </si>
  <si>
    <t>Draft Completed</t>
  </si>
  <si>
    <t>Review Complete</t>
  </si>
  <si>
    <t>Some concerns over level of documentation</t>
  </si>
  <si>
    <t>Concerns raised with Input Data</t>
  </si>
  <si>
    <t>Review Underway</t>
  </si>
  <si>
    <t>Awaiting Assignment</t>
  </si>
  <si>
    <t>Challenge Status</t>
  </si>
  <si>
    <t>Date Raised</t>
  </si>
  <si>
    <t>Raised by</t>
  </si>
  <si>
    <t>Respondent</t>
  </si>
  <si>
    <t>Response</t>
  </si>
  <si>
    <t>Response Date</t>
  </si>
  <si>
    <t>Awaiting Response</t>
  </si>
  <si>
    <t>Active End</t>
  </si>
  <si>
    <t>Active Start</t>
  </si>
  <si>
    <t>Allow IMR Bulletin</t>
  </si>
  <si>
    <t>Preference Type</t>
  </si>
  <si>
    <t>Complexity Factor 1 Weighting</t>
  </si>
  <si>
    <t>Complexity Factor 2 Weighting</t>
  </si>
  <si>
    <t>Complexity Factor 3 Weighting</t>
  </si>
  <si>
    <t>Materiality Factor 1  - 0 Max</t>
  </si>
  <si>
    <t>Materiality Factor 1  - 1 Max</t>
  </si>
  <si>
    <t>Materiality Factor 1  - 2 Max</t>
  </si>
  <si>
    <t>Materiality Factor 1  - 3 Max</t>
  </si>
  <si>
    <t>Materiality Factor 1 Weighting</t>
  </si>
  <si>
    <t>Materiality Factor 2  - 0 Max</t>
  </si>
  <si>
    <t>Materiality Factor 2  - 1 Max</t>
  </si>
  <si>
    <t>Materiality Factor 2  - 2 Max</t>
  </si>
  <si>
    <t>Materiality Factor 2  - 3 Max</t>
  </si>
  <si>
    <t>Materiality Factor 2 Weighting</t>
  </si>
  <si>
    <t>Materiality Factor 3  - 0 Max</t>
  </si>
  <si>
    <t>Materiality Factor 3  - 1 Max</t>
  </si>
  <si>
    <t>Materiality Factor 3  - 2 Max</t>
  </si>
  <si>
    <t>Materiality Factor 3  - 3 Max</t>
  </si>
  <si>
    <t>Materiality Factor 3 Weighting</t>
  </si>
  <si>
    <t>Operational Factor 1 Weighting</t>
  </si>
  <si>
    <t>Operational Factor 2 Weighting</t>
  </si>
  <si>
    <t>Operational Factor 3 Weighting</t>
  </si>
  <si>
    <t>Overall Complexity Weighting</t>
  </si>
  <si>
    <t>Overall Materiality Weighting</t>
  </si>
  <si>
    <t>Overall Operational Weighting</t>
  </si>
  <si>
    <t>Overall Regulatory Weighting</t>
  </si>
  <si>
    <t>Regulatory Factor 1 Weighting</t>
  </si>
  <si>
    <t>Regulatory Factor 2 Weighting</t>
  </si>
  <si>
    <t>Regulatory Factor 3 Weighting</t>
  </si>
  <si>
    <t>Tier 1 Min</t>
  </si>
  <si>
    <t>Tier 2 Min</t>
  </si>
  <si>
    <t>Head of Model Review</t>
  </si>
  <si>
    <t>Review Planning</t>
  </si>
  <si>
    <t>MRG-Pref-001</t>
  </si>
  <si>
    <t>MRG Preference - High Oaks - Top of House</t>
  </si>
  <si>
    <t>MRG</t>
  </si>
  <si>
    <t>Delegate</t>
  </si>
  <si>
    <t>Business Owner</t>
  </si>
  <si>
    <t>Functional Use</t>
  </si>
  <si>
    <t>Final Use</t>
  </si>
  <si>
    <t>Use Class</t>
  </si>
  <si>
    <t>Product</t>
  </si>
  <si>
    <t>Product Geography</t>
  </si>
  <si>
    <t>Jurisdiction</t>
  </si>
  <si>
    <t>Approved</t>
  </si>
  <si>
    <t>MOD-00001CH_0000001</t>
  </si>
  <si>
    <t>Attestation Complete with Comments</t>
  </si>
  <si>
    <t>Other</t>
  </si>
  <si>
    <t>Attestation Q1</t>
  </si>
  <si>
    <t>Attestation Q1 Comment</t>
  </si>
  <si>
    <t>Attestation Q2</t>
  </si>
  <si>
    <t>Attestation Q2 Comment</t>
  </si>
  <si>
    <t>Attestation Q3</t>
  </si>
  <si>
    <t>Attestation Q4</t>
  </si>
  <si>
    <t>Attestation Q5</t>
  </si>
  <si>
    <t>Attestation Q6</t>
  </si>
  <si>
    <t>Attestation Q7</t>
  </si>
  <si>
    <t>Attestation Q8</t>
  </si>
  <si>
    <t>Attestation Q9</t>
  </si>
  <si>
    <t>Attestation Q10</t>
  </si>
  <si>
    <t>Attestation Q3 Comment</t>
  </si>
  <si>
    <t>Attestation Q4 Comment</t>
  </si>
  <si>
    <t>Attestation Q5 Comment</t>
  </si>
  <si>
    <t>Attestation Q6 Comment</t>
  </si>
  <si>
    <t>Attestation Q7 Comment</t>
  </si>
  <si>
    <t>Attestation Q8 Comment</t>
  </si>
  <si>
    <t>Attestation Q9 Comment</t>
  </si>
  <si>
    <t>Attestation Q10 Comment</t>
  </si>
  <si>
    <t>Overall Comment</t>
  </si>
  <si>
    <t>Instructions</t>
  </si>
  <si>
    <t>Attestation Type</t>
  </si>
  <si>
    <t>Post Implementation Validation</t>
  </si>
  <si>
    <t>Register</t>
  </si>
  <si>
    <t>Meeting Frequency</t>
  </si>
  <si>
    <t>Terms of Reference</t>
  </si>
  <si>
    <t>Chairperson</t>
  </si>
  <si>
    <t>Committee 01</t>
  </si>
  <si>
    <t>High Oaks Bank Model Governance Committee</t>
  </si>
  <si>
    <t>First Name</t>
  </si>
  <si>
    <t>Last Name</t>
  </si>
  <si>
    <t>Email</t>
  </si>
  <si>
    <t>Title</t>
  </si>
  <si>
    <t>Hire Date</t>
  </si>
  <si>
    <t>Termination Date</t>
  </si>
  <si>
    <t>Department</t>
  </si>
  <si>
    <t>Region</t>
  </si>
  <si>
    <t>Chairperson Model Committee 01</t>
  </si>
  <si>
    <t>charlies@highoaks.com</t>
  </si>
  <si>
    <t>Sr. Manager Model Risk</t>
  </si>
  <si>
    <t>Compliance</t>
  </si>
  <si>
    <t>US</t>
  </si>
  <si>
    <t>Committee</t>
  </si>
  <si>
    <t>Output Owner</t>
  </si>
  <si>
    <t>Frequency of Update</t>
  </si>
  <si>
    <t>MO_0000002</t>
  </si>
  <si>
    <t>Counterparty credit risk score</t>
  </si>
  <si>
    <t>Source</t>
  </si>
  <si>
    <t>Input Status</t>
  </si>
  <si>
    <t>Input Type</t>
  </si>
  <si>
    <t>Input Owner</t>
  </si>
  <si>
    <t>Developer or Provider</t>
  </si>
  <si>
    <t>Version Number</t>
  </si>
  <si>
    <t>MI_0000002</t>
  </si>
  <si>
    <t>Credit bureau feed</t>
  </si>
  <si>
    <t>Identified</t>
  </si>
  <si>
    <t>Data</t>
  </si>
  <si>
    <t>Facts R Us</t>
  </si>
  <si>
    <t>2.3</t>
  </si>
  <si>
    <t>Model Output</t>
  </si>
  <si>
    <t>Requirements doc from consultant</t>
  </si>
  <si>
    <t>Technical Specifications</t>
  </si>
  <si>
    <t>The AI Analysis Firm</t>
  </si>
  <si>
    <t>1.7</t>
  </si>
  <si>
    <t>Weekly</t>
  </si>
  <si>
    <t>Decrease Means Better Performance</t>
  </si>
  <si>
    <t>Increase Means Better Performance</t>
  </si>
  <si>
    <t>Days without errors</t>
  </si>
  <si>
    <t>Model or Non-Model</t>
  </si>
  <si>
    <t>Model Validator</t>
  </si>
  <si>
    <t>Validation Reviewer</t>
  </si>
  <si>
    <t>Initial Implementation Date</t>
  </si>
  <si>
    <t>Human Resources</t>
  </si>
  <si>
    <t xml:space="preserve">Credit Risk </t>
  </si>
  <si>
    <t>Loan Automation Use Case</t>
  </si>
  <si>
    <t>Model to evaluate credit risk of loan applications.</t>
  </si>
  <si>
    <t>GermanCreditRiskModel</t>
  </si>
  <si>
    <t>GermanCreditRiskModelPreProd</t>
  </si>
  <si>
    <t>GermanCreditRiskModelChallenger</t>
  </si>
  <si>
    <t>A global  financial institution with operations across every continent, offering a broad range of financial services, including personal banking, credit cards, mortgages, auto financing, investment advice, small business loans, and payment processing.</t>
  </si>
  <si>
    <t>Job Applicant Screening</t>
  </si>
  <si>
    <t>North American Interest Rate</t>
  </si>
  <si>
    <t>German Credit Risk</t>
  </si>
  <si>
    <t>UK Home Loan</t>
  </si>
  <si>
    <t xml:space="preserve">Probability of default model based on client history analysis with Experian Credit Data. Version 2 revised the data set from Experian and enhanced model accuracy. </t>
  </si>
  <si>
    <t>Scenario creation from main drivers using lineal regression.</t>
  </si>
  <si>
    <t>Banking book HTM corporate bond - income</t>
  </si>
  <si>
    <t>Commodity Options VaR</t>
  </si>
  <si>
    <t>Taylor series expansion for equity structured book</t>
  </si>
  <si>
    <t>Delta/gamma approach for structured equities</t>
  </si>
  <si>
    <t>Simulation of low-probability events and their impact into VaR model</t>
  </si>
  <si>
    <t>Calibration of stressed period selection for VaR calculation</t>
  </si>
  <si>
    <t>Beta based distribution that reflects seniority of the financial instrument</t>
  </si>
  <si>
    <t>Conditional scenario creation from main risk drivers using linear regression</t>
  </si>
  <si>
    <t>Adjustment on CVA price due to Wrong Way Risk, in the portfolio correlation between exposures and probability of default</t>
  </si>
  <si>
    <t>CCAR Stress Test</t>
  </si>
  <si>
    <t>Stress tests are submitted according to macroeconomic scenarios provided by the Fed</t>
  </si>
  <si>
    <t>UK Home Loan PD v1</t>
  </si>
  <si>
    <t xml:space="preserve">A UK Home Loan PD model based on client history analysis with Experian Credit Data. </t>
  </si>
  <si>
    <t>German Credit Risk Challenger</t>
  </si>
  <si>
    <t>/High Oaks Bank/Corporate</t>
  </si>
  <si>
    <t>Corporate</t>
  </si>
  <si>
    <t>Corporate Functions</t>
  </si>
  <si>
    <t>/High Oaks Bank/Corporate/Human Resources</t>
  </si>
  <si>
    <t>Worldwide human resources business unit</t>
  </si>
  <si>
    <t>Worldwide corporate finance business unit</t>
  </si>
  <si>
    <t>/High Oaks Bank/Corporate/Finance</t>
  </si>
  <si>
    <t>Reviews job applications and resumes and returns a list of qualified candidates to contact for interviews</t>
  </si>
  <si>
    <t>Sample model to evaluate the credit risk of loan applications from Germany</t>
  </si>
  <si>
    <t>IRR Hedging</t>
  </si>
  <si>
    <t>Black Linear-Nonlinear model on IR process</t>
  </si>
  <si>
    <t>Adjustment on CVA price due to correlation between exposures and probability of default</t>
  </si>
  <si>
    <t>Operations</t>
  </si>
  <si>
    <t>Machine Learning Model</t>
  </si>
  <si>
    <t>Computed Tier</t>
  </si>
  <si>
    <t>MOD-00006</t>
  </si>
  <si>
    <t>Job Applicant Screening - Americas</t>
  </si>
  <si>
    <t>Job Applicant Screening - Europe</t>
  </si>
  <si>
    <t>Job Applicant Screening - Asia</t>
  </si>
  <si>
    <t>Variance Swap model - Large</t>
  </si>
  <si>
    <t>Variance Swap model - Small</t>
  </si>
  <si>
    <t>MO_0000001</t>
  </si>
  <si>
    <t>MO_0000003</t>
  </si>
  <si>
    <t>MO_0000004</t>
  </si>
  <si>
    <t>MO_0000005</t>
  </si>
  <si>
    <t>MO_0000006</t>
  </si>
  <si>
    <t>MO_0000007</t>
  </si>
  <si>
    <t>MO_0000008</t>
  </si>
  <si>
    <t>MO_0000009</t>
  </si>
  <si>
    <t>MO_0000010</t>
  </si>
  <si>
    <t>MO_0000011</t>
  </si>
  <si>
    <t>MO_0000012</t>
  </si>
  <si>
    <t>MO_0000013</t>
  </si>
  <si>
    <t>IR derivative price</t>
  </si>
  <si>
    <t>Hedging parameters</t>
  </si>
  <si>
    <t>Scenario parameters</t>
  </si>
  <si>
    <t>Variance swap price</t>
  </si>
  <si>
    <t>Recovery patterns</t>
  </si>
  <si>
    <t>Income forecast</t>
  </si>
  <si>
    <t>Hedging strategy parameters</t>
  </si>
  <si>
    <t>Brownian bridge parameters</t>
  </si>
  <si>
    <t>CVA price adjustment</t>
  </si>
  <si>
    <t>Stress test score</t>
  </si>
  <si>
    <t>MI_0000001</t>
  </si>
  <si>
    <t>Data that serves as input to the EuropeanRetail  Banking for counterparty credit risk</t>
  </si>
  <si>
    <t>Q2 2021 analysis and resulting requirements</t>
  </si>
  <si>
    <t>Model Risk Assessment (Scorecard)</t>
  </si>
  <si>
    <t>Overall Complexity Score</t>
  </si>
  <si>
    <t>Overall Materiality Score</t>
  </si>
  <si>
    <t>Overall Operational Score</t>
  </si>
  <si>
    <t>Overall Regulatory Score</t>
  </si>
  <si>
    <t>Charlie Smithers</t>
  </si>
  <si>
    <t>Charlie</t>
  </si>
  <si>
    <t>Smithers</t>
  </si>
  <si>
    <t>Methodology Change</t>
  </si>
  <si>
    <t>Model Recalibration</t>
  </si>
  <si>
    <t>Internal Review Finding</t>
  </si>
  <si>
    <t>Technology Change</t>
  </si>
  <si>
    <t>Scheduled Model Maintenance</t>
  </si>
  <si>
    <t>Approved - Awaiting Implementation</t>
  </si>
  <si>
    <t>Non Material Change</t>
  </si>
  <si>
    <t>Material</t>
  </si>
  <si>
    <t>Approved - Awaiting Assessment</t>
  </si>
  <si>
    <t>April 2022 Data Update</t>
  </si>
  <si>
    <t>May 2021 Data Update</t>
  </si>
  <si>
    <t>March 2022 Data Update</t>
  </si>
  <si>
    <t>February 2022 Data Update</t>
  </si>
  <si>
    <t>January 2022 Data Update</t>
  </si>
  <si>
    <t>October 2021 Data Update</t>
  </si>
  <si>
    <t>June 2021 Data Update</t>
  </si>
  <si>
    <t>December 2021 Data Update</t>
  </si>
  <si>
    <t>May 2022 Data Update</t>
  </si>
  <si>
    <t>April 2022 Methodology Update</t>
  </si>
  <si>
    <t>May 2021 Model Update</t>
  </si>
  <si>
    <t>March 2022 Update</t>
  </si>
  <si>
    <t>April 2022 Technology Update</t>
  </si>
  <si>
    <t>May 2022 Recalibration</t>
  </si>
  <si>
    <t>April 2022 Model Update</t>
  </si>
  <si>
    <t>April 2022 Maintenance</t>
  </si>
  <si>
    <t>April 2022 Recalibration</t>
  </si>
  <si>
    <t>February 2022 Model Update</t>
  </si>
  <si>
    <t>June 2021 Tech Update</t>
  </si>
  <si>
    <t>January 2022 Methodology Update</t>
  </si>
  <si>
    <t>January 2022 Calibration Update</t>
  </si>
  <si>
    <t>November 2020 Tech Stack Update</t>
  </si>
  <si>
    <t>Annual Review - 2022</t>
  </si>
  <si>
    <t>Undertake Annual Periodic Review in line with guidance in Model Risk Policy</t>
  </si>
  <si>
    <t>Undertake Pre-implmentation Review in line with guidance in Model Risk Policy</t>
  </si>
  <si>
    <t>Initial validation during development</t>
  </si>
  <si>
    <t>Undertake Annual Periodic Review in line with policy</t>
  </si>
  <si>
    <t>Ensure data sources and model documentation are assessed for prescribed usages of the Model</t>
  </si>
  <si>
    <t>Pre-implementation review - October 11, 2021</t>
  </si>
  <si>
    <t>Initial validation during development - March 15, 2022</t>
  </si>
  <si>
    <t>Initial validation during development - April 27, 2021</t>
  </si>
  <si>
    <t>Pre-implementation review - May 17, 2021</t>
  </si>
  <si>
    <t>Pre-implementation review - March 05, 2022</t>
  </si>
  <si>
    <t>Post-implementation validation - April 26, 2022</t>
  </si>
  <si>
    <t>Initial validation during development - February 28, 2022</t>
  </si>
  <si>
    <t>Pre-implementation review - March 29, 2022</t>
  </si>
  <si>
    <t>Pre-implementation review - February 14, 2022</t>
  </si>
  <si>
    <t>Initial validation during development - February 20, 2022</t>
  </si>
  <si>
    <t>Pre-implementation review - March 28, 2022</t>
  </si>
  <si>
    <t>Initial validation during development - March 04, 2022</t>
  </si>
  <si>
    <t>Pre-implementation review - April 04, 2022</t>
  </si>
  <si>
    <t>Pre-implementation review - January 16, 2022</t>
  </si>
  <si>
    <t>Pre-implementation review - June 08, 2021</t>
  </si>
  <si>
    <t>Pre-implementation review - January 14, 2022</t>
  </si>
  <si>
    <t>Pre-implementation review - January 01, 2022</t>
  </si>
  <si>
    <t>Pre-implementation review - December 10, 2021</t>
  </si>
  <si>
    <t>Post-implementation validation - December 25, 2021</t>
  </si>
  <si>
    <t>Pre-implementation review - June 02, 2021</t>
  </si>
  <si>
    <t>Pre-implementation review - November 17, 2020</t>
  </si>
  <si>
    <t>Pre-implementation review - August 24, 2020</t>
  </si>
  <si>
    <t>Initial validation during development - January 10, 2022</t>
  </si>
  <si>
    <t>Post-implementation validation - April 04, 2022</t>
  </si>
  <si>
    <t>Model performance is not sufficient</t>
  </si>
  <si>
    <t>Model bias identified -- to be addressed by retraining</t>
  </si>
  <si>
    <t>Model purpose should be revisited</t>
  </si>
  <si>
    <t>Creation Date</t>
  </si>
  <si>
    <t>Created By</t>
  </si>
  <si>
    <t>Last Modification Date</t>
  </si>
  <si>
    <t>Last Modified By</t>
  </si>
  <si>
    <t>Orphan</t>
  </si>
  <si>
    <t>Metric Type</t>
  </si>
  <si>
    <t>Steady</t>
  </si>
  <si>
    <t>Current</t>
  </si>
  <si>
    <t>Multiple times a day</t>
  </si>
  <si>
    <t>0-1</t>
  </si>
  <si>
    <t>Increase means better performance</t>
  </si>
  <si>
    <t>Fairness</t>
  </si>
  <si>
    <t>Quality</t>
  </si>
  <si>
    <t>Worse</t>
  </si>
  <si>
    <t>Red</t>
  </si>
  <si>
    <t>Drift</t>
  </si>
  <si>
    <t>MET_00001</t>
  </si>
  <si>
    <t>MET_00002</t>
  </si>
  <si>
    <t>MET_00003</t>
  </si>
  <si>
    <t>MET_00004</t>
  </si>
  <si>
    <t>MET_00005</t>
  </si>
  <si>
    <t>MET_00006</t>
  </si>
  <si>
    <t>MET_00007</t>
  </si>
  <si>
    <t>MET_00008</t>
  </si>
  <si>
    <t>MET_00009</t>
  </si>
  <si>
    <t>MET_00010</t>
  </si>
  <si>
    <t>MET_00011</t>
  </si>
  <si>
    <t>MET_00012</t>
  </si>
  <si>
    <t>MET_00013</t>
  </si>
  <si>
    <t>MET_00014</t>
  </si>
  <si>
    <t>MET_00015</t>
  </si>
  <si>
    <t>MET_00016</t>
  </si>
  <si>
    <t>MET_00017</t>
  </si>
  <si>
    <t>MET_00018</t>
  </si>
  <si>
    <t>MET_00019</t>
  </si>
  <si>
    <t>MET_00020</t>
  </si>
  <si>
    <t>MET_00021</t>
  </si>
  <si>
    <t>MET_00022</t>
  </si>
  <si>
    <t>MET_00023</t>
  </si>
  <si>
    <t>MET_00024</t>
  </si>
  <si>
    <t>MET_00025</t>
  </si>
  <si>
    <t>MET_00026</t>
  </si>
  <si>
    <t>MET_00027</t>
  </si>
  <si>
    <t>MET_00028</t>
  </si>
  <si>
    <t>MET_00029</t>
  </si>
  <si>
    <t>MET_00030</t>
  </si>
  <si>
    <t>MET_00031</t>
  </si>
  <si>
    <t>MET_00032</t>
  </si>
  <si>
    <t>MET_00033</t>
  </si>
  <si>
    <t>MET_00034</t>
  </si>
  <si>
    <t>MET_00035</t>
  </si>
  <si>
    <t>MET_00036</t>
  </si>
  <si>
    <t>MET_00037</t>
  </si>
  <si>
    <t>MET_00038</t>
  </si>
  <si>
    <t>MET_00039</t>
  </si>
  <si>
    <t>MET_00040</t>
  </si>
  <si>
    <t>MET_00041</t>
  </si>
  <si>
    <t>MET_00042</t>
  </si>
  <si>
    <t>MET_00043</t>
  </si>
  <si>
    <t>MET_00044</t>
  </si>
  <si>
    <t>MET_00045</t>
  </si>
  <si>
    <t>MET_00046</t>
  </si>
  <si>
    <t>MET_00047</t>
  </si>
  <si>
    <t>MET_00048</t>
  </si>
  <si>
    <t>MET_00049</t>
  </si>
  <si>
    <t>MET_00050</t>
  </si>
  <si>
    <t>MET_00051</t>
  </si>
  <si>
    <t>MET_00052</t>
  </si>
  <si>
    <t>MET_00053</t>
  </si>
  <si>
    <t>MET_00054</t>
  </si>
  <si>
    <t>MET_00055</t>
  </si>
  <si>
    <t>MET_00056</t>
  </si>
  <si>
    <t>MET_00057</t>
  </si>
  <si>
    <t>MET_00058</t>
  </si>
  <si>
    <t>MET_00059</t>
  </si>
  <si>
    <t>MET_00060</t>
  </si>
  <si>
    <t>MET_00061</t>
  </si>
  <si>
    <t>MET_00062</t>
  </si>
  <si>
    <t>MET_00063</t>
  </si>
  <si>
    <t>MET_00064</t>
  </si>
  <si>
    <t>MET_00065</t>
  </si>
  <si>
    <t>MET_00066</t>
  </si>
  <si>
    <t>MET_00067</t>
  </si>
  <si>
    <t>MET_00068</t>
  </si>
  <si>
    <t>MET_00069</t>
  </si>
  <si>
    <t>MET_00070</t>
  </si>
  <si>
    <t>MET_00071</t>
  </si>
  <si>
    <t>MET_00072</t>
  </si>
  <si>
    <t>MET_00073</t>
  </si>
  <si>
    <t>MET_00074</t>
  </si>
  <si>
    <t>MET_00075</t>
  </si>
  <si>
    <t>MET_00076</t>
  </si>
  <si>
    <t>MET_00077</t>
  </si>
  <si>
    <t>MET_00078</t>
  </si>
  <si>
    <t>MET_00079</t>
  </si>
  <si>
    <t>MET_00080</t>
  </si>
  <si>
    <t>MET_00081</t>
  </si>
  <si>
    <t>MET_00082</t>
  </si>
  <si>
    <t>MET_00083</t>
  </si>
  <si>
    <t>MET_00084</t>
  </si>
  <si>
    <t>MET_00085</t>
  </si>
  <si>
    <t>MET_00086</t>
  </si>
  <si>
    <t>MET_00087</t>
  </si>
  <si>
    <t>MET_00088</t>
  </si>
  <si>
    <t>MET_00089</t>
  </si>
  <si>
    <t>MET_00090</t>
  </si>
  <si>
    <t>MET_00091</t>
  </si>
  <si>
    <t>MET_00092</t>
  </si>
  <si>
    <t>MET_00093</t>
  </si>
  <si>
    <t>MET_00094</t>
  </si>
  <si>
    <t>MET_00095</t>
  </si>
  <si>
    <t>MET_00096</t>
  </si>
  <si>
    <t>MET_00097</t>
  </si>
  <si>
    <t>MET_00098</t>
  </si>
  <si>
    <t>MET_00099</t>
  </si>
  <si>
    <t>MET_00100</t>
  </si>
  <si>
    <t>MET_00101</t>
  </si>
  <si>
    <t>MET_00102</t>
  </si>
  <si>
    <t>MET_00103</t>
  </si>
  <si>
    <t>MET_00104</t>
  </si>
  <si>
    <t>MET_00105</t>
  </si>
  <si>
    <t>MET_00106</t>
  </si>
  <si>
    <t>MET_00107</t>
  </si>
  <si>
    <t>MET_00108</t>
  </si>
  <si>
    <t>MET_00109</t>
  </si>
  <si>
    <t>MET_00110</t>
  </si>
  <si>
    <t>MET_00111</t>
  </si>
  <si>
    <t>MET_00112</t>
  </si>
  <si>
    <t>MET_00113</t>
  </si>
  <si>
    <t>MET_00114</t>
  </si>
  <si>
    <t>MET_00115</t>
  </si>
  <si>
    <t>MET_00116</t>
  </si>
  <si>
    <t>MET_00117</t>
  </si>
  <si>
    <t>MET_00118</t>
  </si>
  <si>
    <t>MET_00119</t>
  </si>
  <si>
    <t>MET_00120</t>
  </si>
  <si>
    <t>MET_00121</t>
  </si>
  <si>
    <t>MET_00122</t>
  </si>
  <si>
    <t>MET_00123</t>
  </si>
  <si>
    <t>MET_00124</t>
  </si>
  <si>
    <t>MET_00125</t>
  </si>
  <si>
    <t>MET_00126</t>
  </si>
  <si>
    <t>MET_00127</t>
  </si>
  <si>
    <t>MET_00128</t>
  </si>
  <si>
    <t>MET_00129</t>
  </si>
  <si>
    <t>MET_00130</t>
  </si>
  <si>
    <t>MET_00131</t>
  </si>
  <si>
    <t>MET_00132</t>
  </si>
  <si>
    <t>MET_00133</t>
  </si>
  <si>
    <t>MET_00134</t>
  </si>
  <si>
    <t>MET_00135</t>
  </si>
  <si>
    <t>Yellow</t>
  </si>
  <si>
    <t>Model Deployment</t>
  </si>
  <si>
    <t>MOD-00005-D002</t>
  </si>
  <si>
    <t>MOD-00005-D003</t>
  </si>
  <si>
    <t>MOD-00009-D001</t>
  </si>
  <si>
    <t>MOD-00018-D001</t>
  </si>
  <si>
    <t>MOD-00002-D001</t>
  </si>
  <si>
    <t>MOD-00001-D001</t>
  </si>
  <si>
    <t>MOD-00005-D001</t>
  </si>
  <si>
    <t>MET_000001_MV_000005</t>
  </si>
  <si>
    <t>Fairness score</t>
  </si>
  <si>
    <t>Standard</t>
  </si>
  <si>
    <t>https://www.ibm.com/cloud/watson-openscale/</t>
  </si>
  <si>
    <t>MET_000002_MV_000005</t>
  </si>
  <si>
    <t>MET_000003_MV_000005</t>
  </si>
  <si>
    <t>Quality score</t>
  </si>
  <si>
    <t>MET_000004_MV_000005</t>
  </si>
  <si>
    <t>MET_000005_MV_000005</t>
  </si>
  <si>
    <t>MET_000006_MV_000005</t>
  </si>
  <si>
    <t>MET_000007_MV_000004</t>
  </si>
  <si>
    <t>MET_000008_MV_000005</t>
  </si>
  <si>
    <t>MET_000009_MV_000005</t>
  </si>
  <si>
    <t>MET_000010_MV_000005</t>
  </si>
  <si>
    <t>MET_000011_MV_000005</t>
  </si>
  <si>
    <t>MET_000012_MV_000005</t>
  </si>
  <si>
    <t>Drift score</t>
  </si>
  <si>
    <t>MET_000013_MV_000005</t>
  </si>
  <si>
    <t>MET_000014_MV_000005</t>
  </si>
  <si>
    <t>MET_000001_MV_000004</t>
  </si>
  <si>
    <t>MET_000002_MV_000004</t>
  </si>
  <si>
    <t>MET_000003_MV_000004</t>
  </si>
  <si>
    <t>MET_000004_MV_000004</t>
  </si>
  <si>
    <t>MET_000005_MV_000004</t>
  </si>
  <si>
    <t>MET_000006_MV_000004</t>
  </si>
  <si>
    <t>MET_000008_MV_000004</t>
  </si>
  <si>
    <t>MET_000009_MV_000004</t>
  </si>
  <si>
    <t>MET_000010_MV_000004</t>
  </si>
  <si>
    <t>MET_000011_MV_000004</t>
  </si>
  <si>
    <t>MET_000012_MV_000004</t>
  </si>
  <si>
    <t>MET_000013_MV_000004</t>
  </si>
  <si>
    <t>MET_000014_MV_000004</t>
  </si>
  <si>
    <t>MET_000001_MV_000003</t>
  </si>
  <si>
    <t>MET_000002_MV_000003</t>
  </si>
  <si>
    <t>MET_000003_MV_000003</t>
  </si>
  <si>
    <t>MET_000004_MV_000003</t>
  </si>
  <si>
    <t>MET_000005_MV_000003</t>
  </si>
  <si>
    <t>MET_000006_MV_000003</t>
  </si>
  <si>
    <t>MET_000007_MV_000003</t>
  </si>
  <si>
    <t>MET_000008_MV_000003</t>
  </si>
  <si>
    <t>MET_000009_MV_000003</t>
  </si>
  <si>
    <t>MET_000010_MV_000003</t>
  </si>
  <si>
    <t>MET_000011_MV_000003</t>
  </si>
  <si>
    <t>MET_000012_MV_000003</t>
  </si>
  <si>
    <t>MET_000013_MV_000003</t>
  </si>
  <si>
    <t>MET_000014_MV_000003</t>
  </si>
  <si>
    <t>MET_000001_MV_000002</t>
  </si>
  <si>
    <t>MET_000002_MV_000002</t>
  </si>
  <si>
    <t>MET_000003_MV_000002</t>
  </si>
  <si>
    <t>MET_000004_MV_000002</t>
  </si>
  <si>
    <t>MET_000005_MV_000002</t>
  </si>
  <si>
    <t>MET_000006_MV_000002</t>
  </si>
  <si>
    <t>MET_000007_MV_000002</t>
  </si>
  <si>
    <t>MET_000008_MV_000002</t>
  </si>
  <si>
    <t>MET_000009_MV_000002</t>
  </si>
  <si>
    <t>MET_000010_MV_000002</t>
  </si>
  <si>
    <t>MET_000011_MV_000002</t>
  </si>
  <si>
    <t>MET_000012_MV_000002</t>
  </si>
  <si>
    <t>MET_000013_MV_000002</t>
  </si>
  <si>
    <t>MET_000014_MV_000002</t>
  </si>
  <si>
    <t>MET_000001_MV_000001</t>
  </si>
  <si>
    <t>MET_000002_MV_000001</t>
  </si>
  <si>
    <t>MET_000003_MV_000001</t>
  </si>
  <si>
    <t>MET_000004_MV_000001</t>
  </si>
  <si>
    <t>MET_000005_MV_000001</t>
  </si>
  <si>
    <t>MET_000006_MV_000001</t>
  </si>
  <si>
    <t>MET_000007_MV_000001</t>
  </si>
  <si>
    <t>MET_000008_MV_000001</t>
  </si>
  <si>
    <t>MET_000009_MV_000001</t>
  </si>
  <si>
    <t>MET_000010_MV_000001</t>
  </si>
  <si>
    <t>MET_000011_MV_000001</t>
  </si>
  <si>
    <t>MET_000012_MV_000001</t>
  </si>
  <si>
    <t>MET_000013_MV_000001</t>
  </si>
  <si>
    <t>MET_000014_MV_000001</t>
  </si>
  <si>
    <t>MET_000015_MV_000004</t>
  </si>
  <si>
    <t>MET_000016_MV_000004</t>
  </si>
  <si>
    <t>MET_000017_MV_000004</t>
  </si>
  <si>
    <t>MET_000018_MV_000004</t>
  </si>
  <si>
    <t>MET_000019_MV_000004</t>
  </si>
  <si>
    <t>MET_000020_MV_000004</t>
  </si>
  <si>
    <t>MET_000021_MV_000004</t>
  </si>
  <si>
    <t>MET_000022_MV_000004</t>
  </si>
  <si>
    <t>MET_000023_MV_000004</t>
  </si>
  <si>
    <t>MET_000024_MV_000004</t>
  </si>
  <si>
    <t>MET_000025_MV_000004</t>
  </si>
  <si>
    <t>MET_000026_MV_000004</t>
  </si>
  <si>
    <t>MET_000027_MV_000004</t>
  </si>
  <si>
    <t>MET_000028_MV_000004</t>
  </si>
  <si>
    <t>MET_000015_MV_000003</t>
  </si>
  <si>
    <t>MET_000016_MV_000003</t>
  </si>
  <si>
    <t>MET_000017_MV_000003</t>
  </si>
  <si>
    <t>MET_000018_MV_000003</t>
  </si>
  <si>
    <t>MET_000019_MV_000003</t>
  </si>
  <si>
    <t>MET_000020_MV_000003</t>
  </si>
  <si>
    <t>MET_000021_MV_000003</t>
  </si>
  <si>
    <t>MET_000022_MV_000003</t>
  </si>
  <si>
    <t>MET_000023_MV_000003</t>
  </si>
  <si>
    <t>MET_000024_MV_000003</t>
  </si>
  <si>
    <t>MET_000025_MV_000003</t>
  </si>
  <si>
    <t>MET_000026_MV_000003</t>
  </si>
  <si>
    <t>MET_000027_MV_000003</t>
  </si>
  <si>
    <t>MET_000028_MV_000003</t>
  </si>
  <si>
    <t>MET_000015_MV_000002</t>
  </si>
  <si>
    <t>MET_000016_MV_000002</t>
  </si>
  <si>
    <t>MET_000017_MV_000002</t>
  </si>
  <si>
    <t>MET_000018_MV_000002</t>
  </si>
  <si>
    <t>MET_000019_MV_000002</t>
  </si>
  <si>
    <t>MET_000020_MV_000002</t>
  </si>
  <si>
    <t>MET_000021_MV_000002</t>
  </si>
  <si>
    <t>MET_000022_MV_000002</t>
  </si>
  <si>
    <t>MET_000023_MV_000002</t>
  </si>
  <si>
    <t>MET_000024_MV_000002</t>
  </si>
  <si>
    <t>MET_000025_MV_000002</t>
  </si>
  <si>
    <t>MET_000026_MV_000002</t>
  </si>
  <si>
    <t>MET_000027_MV_000002</t>
  </si>
  <si>
    <t>MET_000028_MV_000002</t>
  </si>
  <si>
    <t>MET_000015_MV_000001</t>
  </si>
  <si>
    <t>MET_000016_MV_000001</t>
  </si>
  <si>
    <t>MET_000017_MV_000001</t>
  </si>
  <si>
    <t>MET_000018_MV_000001</t>
  </si>
  <si>
    <t>MET_000019_MV_000001</t>
  </si>
  <si>
    <t>MET_000020_MV_000001</t>
  </si>
  <si>
    <t>MET_000021_MV_000001</t>
  </si>
  <si>
    <t>MET_000022_MV_000001</t>
  </si>
  <si>
    <t>MET_000023_MV_000001</t>
  </si>
  <si>
    <t>MET_000024_MV_000001</t>
  </si>
  <si>
    <t>MET_000025_MV_000001</t>
  </si>
  <si>
    <t>MET_000026_MV_000001</t>
  </si>
  <si>
    <t>MET_000027_MV_000001</t>
  </si>
  <si>
    <t>MET_000028_MV_000001</t>
  </si>
  <si>
    <t>MET_000029_MV_000001</t>
  </si>
  <si>
    <t>MET_000030_MV_000001</t>
  </si>
  <si>
    <t>MET_000031_MV_000001</t>
  </si>
  <si>
    <t>MET_000032_MV_000001</t>
  </si>
  <si>
    <t>MET_000033_MV_000001</t>
  </si>
  <si>
    <t>MET_000034_MV_000001</t>
  </si>
  <si>
    <t>MET_000035_MV_000001</t>
  </si>
  <si>
    <t>MET_000036_MV_000001</t>
  </si>
  <si>
    <t>MET_000037_MV_000001</t>
  </si>
  <si>
    <t>MET_000038_MV_000001</t>
  </si>
  <si>
    <t>MET_000039_MV_000001</t>
  </si>
  <si>
    <t>MET_000040_MV_000001</t>
  </si>
  <si>
    <t>MET_000041_MV_000001</t>
  </si>
  <si>
    <t>MET_000042_MV_000001</t>
  </si>
  <si>
    <t>MET_000043_MV_000001</t>
  </si>
  <si>
    <t>MET_000044_MV_000001</t>
  </si>
  <si>
    <t>MET_000045_MV_000001</t>
  </si>
  <si>
    <t>MET_000046_MV_000001</t>
  </si>
  <si>
    <t>MET_000047_MV_000001</t>
  </si>
  <si>
    <t>MET_000048_MV_000001</t>
  </si>
  <si>
    <t>MET_000049_MV_000001</t>
  </si>
  <si>
    <t>MET_000050_MV_000001</t>
  </si>
  <si>
    <t>MET_000051_MV_000001</t>
  </si>
  <si>
    <t>MET_000052_MV_000001</t>
  </si>
  <si>
    <t>MET_000053_MV_000001</t>
  </si>
  <si>
    <t>MET_000054_MV_000001</t>
  </si>
  <si>
    <t>MET_000055_MV_000001</t>
  </si>
  <si>
    <t>MET_000056_MV_000001</t>
  </si>
  <si>
    <t>MET_000057_MV_000001</t>
  </si>
  <si>
    <t>MET_000058_MV_000001</t>
  </si>
  <si>
    <t>MET_000059_MV_000001</t>
  </si>
  <si>
    <t>MET_000060_MV_000001</t>
  </si>
  <si>
    <t>MET_000061_MV_000001</t>
  </si>
  <si>
    <t>MET_000062_MV_000001</t>
  </si>
  <si>
    <t>MET_000063_MV_000001</t>
  </si>
  <si>
    <t>MET_000064_MV_000001</t>
  </si>
  <si>
    <t>MET_000065_MV_000001</t>
  </si>
  <si>
    <t>MET_000066_MV_000001</t>
  </si>
  <si>
    <t>MET_000067_MV_000001</t>
  </si>
  <si>
    <t>MET_000068_MV_000001</t>
  </si>
  <si>
    <t>MET_000069_MV_000001</t>
  </si>
  <si>
    <t>MET_000070_MV_000001</t>
  </si>
  <si>
    <t>MET_000071_MV_000001</t>
  </si>
  <si>
    <t>MET_000072_MV_000001</t>
  </si>
  <si>
    <t>MET_000073_MV_000001</t>
  </si>
  <si>
    <t>MET_000074_MV_000001</t>
  </si>
  <si>
    <t>MET_000075_MV_000001</t>
  </si>
  <si>
    <t>MET_000076_MV_000001</t>
  </si>
  <si>
    <t>MET_000077_MV_000001</t>
  </si>
  <si>
    <t>MET_000078_MV_000001</t>
  </si>
  <si>
    <t>MET_000079_MV_000001</t>
  </si>
  <si>
    <t>MET_000080_MV_000001</t>
  </si>
  <si>
    <t>MET_000081_MV_000001</t>
  </si>
  <si>
    <t>MET_000082_MV_000001</t>
  </si>
  <si>
    <t>MET_000083_MV_000001</t>
  </si>
  <si>
    <t>MET_000084_MV_000001</t>
  </si>
  <si>
    <t>MET_000085_MV_000001</t>
  </si>
  <si>
    <t>MET_000086_MV_000001</t>
  </si>
  <si>
    <t>MET_000087_MV_000001</t>
  </si>
  <si>
    <t>MET_000088_MV_000001</t>
  </si>
  <si>
    <t>MET_000089_MV_000001</t>
  </si>
  <si>
    <t>MET_000090_MV_000001</t>
  </si>
  <si>
    <t>MET_000091_MV_000001</t>
  </si>
  <si>
    <t>MET_000092_MV_000001</t>
  </si>
  <si>
    <t>MET_000093_MV_000001</t>
  </si>
  <si>
    <t>MET_000094_MV_000001</t>
  </si>
  <si>
    <t>MET_000095_MV_000001</t>
  </si>
  <si>
    <t>MET_000096_MV_000001</t>
  </si>
  <si>
    <t>MET_000097_MV_000001</t>
  </si>
  <si>
    <t>MET_000098_MV_000001</t>
  </si>
  <si>
    <t>MET_000099_MV_000001</t>
  </si>
  <si>
    <t>MET_0000100_MV_000001</t>
  </si>
  <si>
    <t>MET_0000101_MV_000001</t>
  </si>
  <si>
    <t>MET_0000102_MV_000001</t>
  </si>
  <si>
    <t>MET_0000103_MV_000001</t>
  </si>
  <si>
    <t>MET_0000104_MV_000001</t>
  </si>
  <si>
    <t>MET_0000105_MV_000001</t>
  </si>
  <si>
    <t>MET_0000106_MV_000001</t>
  </si>
  <si>
    <t>MET_0000107_MV_000001</t>
  </si>
  <si>
    <t>MET_0000108_MV_000001</t>
  </si>
  <si>
    <t>MET_0000109_MV_000001</t>
  </si>
  <si>
    <t>MET_0000110_MV_000001</t>
  </si>
  <si>
    <t>MET_0000111_MV_000001</t>
  </si>
  <si>
    <t>MET_0000112_MV_000001</t>
  </si>
  <si>
    <t>MET_0000113_MV_000001</t>
  </si>
  <si>
    <t>MET_0000114_MV_000001</t>
  </si>
  <si>
    <t>MET_0000115_MV_000001</t>
  </si>
  <si>
    <t>MET_0000116_MV_000001</t>
  </si>
  <si>
    <t>MET_0000117_MV_000001</t>
  </si>
  <si>
    <t>MET_0000118_MV_000001</t>
  </si>
  <si>
    <t>MET_0000119_MV_000001</t>
  </si>
  <si>
    <t>MET_0000120_MV_000001</t>
  </si>
  <si>
    <t>MET_0000121_MV_000001</t>
  </si>
  <si>
    <t>MET_0000122_MV_000001</t>
  </si>
  <si>
    <t>MET_0000123_MV_000001</t>
  </si>
  <si>
    <t>MET_0000124_MV_000001</t>
  </si>
  <si>
    <t>MET_0000125_MV_000001</t>
  </si>
  <si>
    <t>MET_0000126_MV_000001</t>
  </si>
  <si>
    <t>MET_00127_MV_00083</t>
  </si>
  <si>
    <t>MET_00127_MV_00084</t>
  </si>
  <si>
    <t>MET_00127_MV_00085</t>
  </si>
  <si>
    <t>MET_00127_MV_00086</t>
  </si>
  <si>
    <t>MET_00127_MV_00087</t>
  </si>
  <si>
    <t>MET_00127_MV_00088</t>
  </si>
  <si>
    <t>MET_00127_MV_00089</t>
  </si>
  <si>
    <t>MET_00127_MV_00090</t>
  </si>
  <si>
    <t>MET_00127_MV_00091</t>
  </si>
  <si>
    <t>MET_00127_MV_00092</t>
  </si>
  <si>
    <t>MET_00127_MV_00093</t>
  </si>
  <si>
    <t>MET_00127_MV_00094</t>
  </si>
  <si>
    <t>MET_00127_MV_00095</t>
  </si>
  <si>
    <t>MET_00127_MV_00096</t>
  </si>
  <si>
    <t>MET_00127_MV_00097</t>
  </si>
  <si>
    <t>MET_00127_MV_00098</t>
  </si>
  <si>
    <t>MET_00127_MV_00099</t>
  </si>
  <si>
    <t>MET_00127_MV_00100</t>
  </si>
  <si>
    <t>MET_00127_MV_00101</t>
  </si>
  <si>
    <t>MET_00127_MV_00102</t>
  </si>
  <si>
    <t>Germany</t>
  </si>
  <si>
    <t>United Kingdom</t>
  </si>
  <si>
    <t>Japan</t>
  </si>
  <si>
    <t>Brazil</t>
  </si>
  <si>
    <t>United States</t>
  </si>
  <si>
    <t>France</t>
  </si>
  <si>
    <t>Canada</t>
  </si>
  <si>
    <t>South Africa</t>
  </si>
  <si>
    <t>Singapore</t>
  </si>
  <si>
    <t>Not applicable</t>
  </si>
  <si>
    <t>Assists with automating the process of issuing a loan to an approved applicant</t>
  </si>
  <si>
    <t>Scenario creation from main drivers using linear regression</t>
  </si>
  <si>
    <t>Includes explicit modelling of skew/smile via volatility stochastic process</t>
  </si>
  <si>
    <t>OpenPages Modules Master</t>
  </si>
  <si>
    <t>LN Stock dynamics (Chriss &amp; Morokoff'99)</t>
  </si>
  <si>
    <t>Stochastic VaR at 99.97%. Pricing model Mapping: Asian Commodities: Cost; American Commodity Option: RiskMetrics; European Option: Black-Scholes-Merton</t>
  </si>
  <si>
    <t>Stochastic VaR at 99.97%. Pricing model Mapping:  Asian Commodities: Cost; American Commodity Option: Risk Metrics; European Option: Black-Scholes-Merton</t>
  </si>
  <si>
    <t>The IBM AlgoONE ALM DTS (dynamic trading strategy) extension. This vendor supplied extension allows us to implement optimization models to constrain earnings at risk with optimal hedging strategy.</t>
  </si>
  <si>
    <t>Brownian bridge approximation for attaching collateral to derivatives</t>
  </si>
  <si>
    <t>In house credit loan data warehouse. Experian UK Retail.</t>
  </si>
  <si>
    <t>Specific to the EBA stress test 2014, this model converts 32 of the EBA defined input factors into projected losses for its retail European exposures. Each scenario has its own calibration co-efficient.</t>
  </si>
  <si>
    <t>ALM based income forecast for the HTM portfolio, initially for the CCAR 2013 stress-test. Vendor solution using conditional scenarios and core ALM system. Linked to fair-value and impairment models.</t>
  </si>
  <si>
    <t>Uses internal and external recovery data, adjusted for macro-economic impact. Uses statistical regression</t>
  </si>
  <si>
    <t>OpenScale</t>
  </si>
  <si>
    <t>OpenScale fairness metric for 'Age'</t>
  </si>
  <si>
    <t>OpenScale fairness metric for 'Sex'</t>
  </si>
  <si>
    <t>OpenScale quality metric for 'area_under_roc'</t>
  </si>
  <si>
    <t>OpenScale quality metric for 'area_under_pr'</t>
  </si>
  <si>
    <t>OpenScale quality metric for 'accuracy'</t>
  </si>
  <si>
    <t>OpenScale quality metric for 'true_positive_rate'</t>
  </si>
  <si>
    <t>OpenScale quality metric for 'false_positive_rate'</t>
  </si>
  <si>
    <t>OpenScale quality metric for 'recall'</t>
  </si>
  <si>
    <t>OpenScale quality metric for 'precision'</t>
  </si>
  <si>
    <t>OpenScale quality metric for 'f1_measure'</t>
  </si>
  <si>
    <t>OpenScale quality metric for 'log_loss'</t>
  </si>
  <si>
    <t>OpenScale drift metric for 'drift_magnitude'</t>
  </si>
  <si>
    <t>OpenScale drift metric for 'predicted_accuracy'</t>
  </si>
  <si>
    <t>OpenScale drift metric for 'data_drift_magnitude'</t>
  </si>
  <si>
    <t>Purpose</t>
  </si>
  <si>
    <t>Risk Level</t>
  </si>
  <si>
    <t>High</t>
  </si>
  <si>
    <t>Medium</t>
  </si>
  <si>
    <t>Low</t>
  </si>
  <si>
    <t>Watson OpenScale</t>
  </si>
  <si>
    <t>Watson OpenScale Category</t>
  </si>
  <si>
    <t>Watson OpenScale Description</t>
  </si>
  <si>
    <t>Watson OpenScale Metric</t>
  </si>
  <si>
    <t>Watson OpenScale Metric Value</t>
  </si>
  <si>
    <t>Monitored with Watson OpenScale</t>
  </si>
  <si>
    <t>Amazon</t>
  </si>
  <si>
    <t>Microsoft</t>
  </si>
  <si>
    <t>Databricks</t>
  </si>
  <si>
    <t>Deployment Status</t>
  </si>
  <si>
    <t>Deployed</t>
  </si>
  <si>
    <t>Awaiting Deployment</t>
  </si>
  <si>
    <t>Compliance Status</t>
  </si>
  <si>
    <t>Compliant</t>
  </si>
  <si>
    <t>Facial Recognition</t>
  </si>
  <si>
    <t>Rejected</t>
  </si>
  <si>
    <t>Awaiting Approval</t>
  </si>
  <si>
    <t>Facial recognition for customer authentication.</t>
  </si>
  <si>
    <t>Resume Scanner</t>
  </si>
  <si>
    <t>Employee Chatbot</t>
  </si>
  <si>
    <t>Customer Chatbot</t>
  </si>
  <si>
    <t xml:space="preserve">A chatbot used for assisting employees with HR questions. </t>
  </si>
  <si>
    <t xml:space="preserve">Scan resumes of job applicants to identify keywords and select the most suitable applants for job postings. </t>
  </si>
  <si>
    <t>A chatbot to assist customers with finding the right service and answer questions.</t>
  </si>
  <si>
    <t>Image Analysis</t>
  </si>
  <si>
    <t>Conversational AI</t>
  </si>
  <si>
    <t>Document Processing</t>
  </si>
  <si>
    <t>AI system that is capable of understanding, processing and responding to human language in a conversational way.</t>
  </si>
  <si>
    <t>Fraud Detection</t>
  </si>
  <si>
    <t>A tool for detecting the quality of particular items in scanned images.</t>
  </si>
  <si>
    <t>AI system for detecting fraudulent ATM transactions.</t>
  </si>
  <si>
    <t>Customer Attrition</t>
  </si>
  <si>
    <t xml:space="preserve">A system to predict which customers will cancel their services </t>
  </si>
  <si>
    <t>This tole processes paper applications submitted by customers into digital format.</t>
  </si>
  <si>
    <t>MOD-00025</t>
  </si>
  <si>
    <t>MOD-00026</t>
  </si>
  <si>
    <t>MOD-00027</t>
  </si>
  <si>
    <t>MOD-00028</t>
  </si>
  <si>
    <t>MOD-00029</t>
  </si>
  <si>
    <t>MOD-00030</t>
  </si>
  <si>
    <t>Fraud</t>
  </si>
  <si>
    <t>MOD-00031</t>
  </si>
  <si>
    <t>This tool processes paper applications submitted by customers into digital format.</t>
  </si>
  <si>
    <t>Processes paper applications submitted by customers into digital format.</t>
  </si>
  <si>
    <t>Document Processing (Challenger)</t>
  </si>
  <si>
    <t>MOD-00032</t>
  </si>
  <si>
    <t>Job Applicant Screening (Challenger)</t>
  </si>
  <si>
    <t>Binary Classification</t>
  </si>
  <si>
    <t>Multiclass Classification</t>
  </si>
  <si>
    <t>Customer Attrition (Challenger)</t>
  </si>
  <si>
    <t>Google</t>
  </si>
  <si>
    <t>Scikit</t>
  </si>
  <si>
    <t>AutoAI</t>
  </si>
  <si>
    <t>Environment</t>
  </si>
  <si>
    <t>Pre-production</t>
  </si>
  <si>
    <t>Production</t>
  </si>
  <si>
    <t>Development</t>
  </si>
  <si>
    <t>MOD-00033</t>
  </si>
  <si>
    <t>Customer Attrition (Challenger) - North America</t>
  </si>
  <si>
    <t>Customer Attrition (Challenger) - Europe</t>
  </si>
  <si>
    <t>Customer Attrition - North America</t>
  </si>
  <si>
    <t>Customer Attrition - Europe</t>
  </si>
  <si>
    <t>Fraud Detection - Europe</t>
  </si>
  <si>
    <t>Fraud Detection - US</t>
  </si>
  <si>
    <t>CR-00082</t>
  </si>
  <si>
    <t>CR-00083</t>
  </si>
  <si>
    <t>CR-00084</t>
  </si>
  <si>
    <t>CR-00085</t>
  </si>
  <si>
    <t>CR-00086</t>
  </si>
  <si>
    <t>CR-00087</t>
  </si>
  <si>
    <t>CR-00088</t>
  </si>
  <si>
    <t>CR-00089</t>
  </si>
  <si>
    <t>CR-00090</t>
  </si>
  <si>
    <t>CR-00091</t>
  </si>
  <si>
    <t>CR-00092</t>
  </si>
  <si>
    <t>CR-00093</t>
  </si>
  <si>
    <t>Name.Title</t>
  </si>
  <si>
    <t>Name.ID</t>
  </si>
  <si>
    <t>Loan Automation Model</t>
  </si>
  <si>
    <t>IRR hedging. The IBM AlgoONE ALM DTS (dynamic trading strategy) extension is being assessed as a new tool for developing an optimized hedging strategy for the APAC corporate loan book.</t>
  </si>
  <si>
    <t>ALM based income forecast for the HTM portfolio, initially for the CCAR 2013 stress-test.</t>
  </si>
  <si>
    <t>Specific to the EBA stress test 2014, this model converts 32 of the EBA defined input factors into projected losses for its retail European exposures.</t>
  </si>
  <si>
    <t>A model for determining through-the-cycle recovery patterns for European High Yield market.</t>
  </si>
  <si>
    <t>A UK Home Loan PD model based on client history analysis with revised Experian Credit Data.</t>
  </si>
  <si>
    <t xml:space="preserve">Scan resumes of job applicants to identify keywords and select the most suitable applicants for job postings. </t>
  </si>
  <si>
    <t>Non-compliant</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</si>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</sst>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yy\ h:mm:ss"/>
    <numFmt numFmtId="165" formatCode="d\-mmm\-yyyy"/>
    <numFmt numFmtId="166" formatCode="d/mmm/yyyy\ h:mm:ss"/>
  </numFmts>
  <fonts count="14" x14ac:knownFonts="1">
    <font>
      <sz val="11"/>
      <color theme="1"/>
      <name val="Calibri"/>
      <family val="2"/>
      <scheme val="minor"/>
    </font>
    <font>
      <b/>
      <sz val="10"/>
      <name val="Arial"/>
      <family val="2"/>
    </font>
    <font>
      <sz val="10"/>
      <name val="Arial"/>
      <family val="2"/>
    </font>
    <font>
      <sz val="8"/>
      <name val="Calibri"/>
      <family val="2"/>
    </font>
    <font>
      <sz val="11"/>
      <color theme="1"/>
      <name val="Calibri"/>
      <family val="2"/>
      <scheme val="minor"/>
    </font>
    <font>
      <u/>
      <sz val="11"/>
      <color theme="10"/>
      <name val="Calibri"/>
      <family val="2"/>
      <scheme val="minor"/>
    </font>
    <font>
      <sz val="9"/>
      <color theme="1"/>
      <name val="Calibri"/>
      <family val="2"/>
      <scheme val="minor"/>
    </font>
    <font>
      <sz val="10"/>
      <color theme="1"/>
      <name val="Calibri"/>
      <family val="2"/>
      <scheme val="minor"/>
    </font>
    <font>
      <sz val="10"/>
      <color theme="1"/>
      <name val="Arial"/>
      <family val="2"/>
    </font>
    <font>
      <sz val="10"/>
      <color rgb="FF000000"/>
      <name val="Arial"/>
      <family val="2"/>
    </font>
    <font>
      <u/>
      <sz val="11"/>
      <name val="Calibri"/>
      <family val="2"/>
      <scheme val="minor"/>
    </font>
    <font>
      <sz val="11"/>
      <name val="Calibri"/>
      <family val="2"/>
      <scheme val="minor"/>
    </font>
    <font>
      <b/>
      <sz val="10"/>
      <color theme="1"/>
      <name val="Arial"/>
      <family val="2"/>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5" fillId="0" borderId="0" applyNumberFormat="0" applyFill="0" applyBorder="0" applyAlignment="0" applyProtection="0"/>
    <xf numFmtId="0" fontId="4" fillId="0" borderId="0"/>
  </cellStyleXfs>
  <cellXfs count="113">
    <xf numFmtId="0" fontId="0" fillId="0" borderId="0" xfId="0"/>
    <xf numFmtId="0" fontId="1" fillId="0" borderId="1" xfId="0" applyFont="1" applyBorder="1" applyAlignment="1">
      <alignment horizontal="center" wrapText="1"/>
    </xf>
    <xf numFmtId="0" fontId="0" fillId="0" borderId="1" xfId="0" applyBorder="1" applyAlignment="1">
      <alignment wrapText="1"/>
    </xf>
    <xf numFmtId="165" fontId="0" fillId="0" borderId="1" xfId="0" applyNumberFormat="1" applyBorder="1" applyAlignment="1">
      <alignment wrapText="1"/>
    </xf>
    <xf numFmtId="0" fontId="0" fillId="0" borderId="0" xfId="0" applyAlignment="1">
      <alignment vertical="top" wrapText="1"/>
    </xf>
    <xf numFmtId="0" fontId="1" fillId="0" borderId="2" xfId="0" applyFont="1" applyBorder="1" applyAlignment="1">
      <alignment horizontal="center" vertical="top" wrapText="1"/>
    </xf>
    <xf numFmtId="0" fontId="6" fillId="0" borderId="0" xfId="0" applyFont="1"/>
    <xf numFmtId="0" fontId="1" fillId="0" borderId="2" xfId="0" applyFont="1" applyBorder="1" applyAlignment="1">
      <alignment horizontal="center" wrapText="1"/>
    </xf>
    <xf numFmtId="0" fontId="0" fillId="0" borderId="2" xfId="0" applyBorder="1" applyAlignment="1">
      <alignment wrapText="1"/>
    </xf>
    <xf numFmtId="165" fontId="0" fillId="0" borderId="2" xfId="0" applyNumberFormat="1" applyBorder="1" applyAlignment="1">
      <alignment wrapText="1"/>
    </xf>
    <xf numFmtId="0" fontId="0" fillId="0" borderId="2" xfId="0" applyBorder="1"/>
    <xf numFmtId="0" fontId="6" fillId="0" borderId="0" xfId="0" applyFont="1" applyAlignment="1">
      <alignment vertical="top" wrapText="1"/>
    </xf>
    <xf numFmtId="0" fontId="7" fillId="0" borderId="2" xfId="0" applyFont="1" applyBorder="1" applyAlignment="1">
      <alignment vertical="top" wrapText="1"/>
    </xf>
    <xf numFmtId="165" fontId="7" fillId="0" borderId="2" xfId="0" applyNumberFormat="1" applyFont="1" applyBorder="1" applyAlignment="1">
      <alignment vertical="top" wrapText="1"/>
    </xf>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0" xfId="0" applyFont="1"/>
    <xf numFmtId="164" fontId="8" fillId="0" borderId="0" xfId="0" applyNumberFormat="1" applyFont="1"/>
    <xf numFmtId="14" fontId="1" fillId="0" borderId="2" xfId="0" applyNumberFormat="1" applyFont="1" applyBorder="1" applyAlignment="1">
      <alignment horizontal="center" wrapText="1"/>
    </xf>
    <xf numFmtId="0" fontId="2" fillId="0" borderId="2" xfId="0" applyFont="1" applyBorder="1" applyAlignment="1">
      <alignment horizontal="left" vertical="top" wrapText="1"/>
    </xf>
    <xf numFmtId="0" fontId="8" fillId="0" borderId="2" xfId="0" applyFont="1" applyBorder="1" applyAlignment="1">
      <alignment vertical="top" wrapText="1"/>
    </xf>
    <xf numFmtId="165" fontId="8" fillId="0" borderId="2" xfId="0" applyNumberFormat="1" applyFont="1" applyBorder="1" applyAlignment="1">
      <alignment vertical="top" wrapText="1"/>
    </xf>
    <xf numFmtId="0" fontId="8" fillId="0" borderId="2" xfId="0" applyFont="1" applyBorder="1" applyAlignment="1">
      <alignment horizontal="left" vertical="top"/>
    </xf>
    <xf numFmtId="14" fontId="2" fillId="0" borderId="2" xfId="0" applyNumberFormat="1" applyFont="1" applyBorder="1" applyAlignment="1">
      <alignment horizontal="left" vertical="top" wrapText="1"/>
    </xf>
    <xf numFmtId="0" fontId="8" fillId="0" borderId="2" xfId="0" applyFont="1" applyBorder="1" applyAlignment="1">
      <alignment vertical="top"/>
    </xf>
    <xf numFmtId="0" fontId="8" fillId="0" borderId="2" xfId="0" applyFont="1" applyBorder="1" applyAlignment="1">
      <alignment horizontal="left" vertical="top" wrapText="1"/>
    </xf>
    <xf numFmtId="14" fontId="8" fillId="0" borderId="2" xfId="0" applyNumberFormat="1" applyFont="1" applyBorder="1" applyAlignment="1">
      <alignment vertical="top"/>
    </xf>
    <xf numFmtId="0" fontId="9" fillId="0" borderId="2" xfId="0" applyFont="1" applyBorder="1" applyAlignment="1">
      <alignment vertical="top" wrapText="1"/>
    </xf>
    <xf numFmtId="0" fontId="8" fillId="0" borderId="2" xfId="2" applyFont="1" applyBorder="1" applyAlignment="1">
      <alignment vertical="top" wrapText="1"/>
    </xf>
    <xf numFmtId="0" fontId="8" fillId="0" borderId="2" xfId="0" applyFont="1" applyBorder="1" applyAlignment="1">
      <alignment wrapText="1"/>
    </xf>
    <xf numFmtId="0" fontId="7" fillId="0" borderId="0" xfId="0" applyFont="1"/>
    <xf numFmtId="0" fontId="1" fillId="0" borderId="4" xfId="0" applyFont="1" applyBorder="1" applyAlignment="1">
      <alignment horizontal="center" wrapText="1"/>
    </xf>
    <xf numFmtId="0" fontId="8" fillId="0" borderId="2" xfId="0" applyFont="1" applyBorder="1"/>
    <xf numFmtId="0" fontId="2" fillId="0" borderId="1" xfId="0" applyFont="1" applyBorder="1" applyAlignment="1">
      <alignment wrapText="1"/>
    </xf>
    <xf numFmtId="0" fontId="2" fillId="0" borderId="2" xfId="0" applyFont="1" applyBorder="1"/>
    <xf numFmtId="0" fontId="2" fillId="0" borderId="2" xfId="0" applyFont="1" applyBorder="1" applyAlignment="1">
      <alignment wrapText="1"/>
    </xf>
    <xf numFmtId="0" fontId="6" fillId="0" borderId="5" xfId="0" applyFont="1" applyBorder="1"/>
    <xf numFmtId="0" fontId="2" fillId="0" borderId="2" xfId="0" applyFont="1" applyBorder="1" applyAlignment="1">
      <alignment horizontal="center" wrapText="1"/>
    </xf>
    <xf numFmtId="165" fontId="2" fillId="0" borderId="2" xfId="0" applyNumberFormat="1" applyFont="1" applyBorder="1" applyAlignment="1">
      <alignment horizontal="center" wrapText="1"/>
    </xf>
    <xf numFmtId="0" fontId="6" fillId="2" borderId="0" xfId="0" applyFont="1" applyFill="1"/>
    <xf numFmtId="165" fontId="8" fillId="0" borderId="1" xfId="0" applyNumberFormat="1" applyFont="1" applyBorder="1" applyAlignment="1">
      <alignment wrapText="1"/>
    </xf>
    <xf numFmtId="0" fontId="2" fillId="0" borderId="6" xfId="0" applyFont="1" applyBorder="1" applyAlignment="1">
      <alignment vertical="top" wrapText="1"/>
    </xf>
    <xf numFmtId="0" fontId="8"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vertical="top" wrapText="1"/>
    </xf>
    <xf numFmtId="0" fontId="8" fillId="3" borderId="2" xfId="0" applyFont="1" applyFill="1" applyBorder="1" applyAlignment="1">
      <alignment wrapText="1"/>
    </xf>
    <xf numFmtId="0" fontId="8" fillId="3" borderId="2" xfId="0" applyFont="1" applyFill="1" applyBorder="1"/>
    <xf numFmtId="164" fontId="8" fillId="3" borderId="2" xfId="0" applyNumberFormat="1" applyFont="1" applyFill="1" applyBorder="1" applyAlignment="1">
      <alignment wrapText="1"/>
    </xf>
    <xf numFmtId="0" fontId="8" fillId="4" borderId="2" xfId="0" applyFont="1" applyFill="1" applyBorder="1" applyAlignment="1">
      <alignment wrapText="1"/>
    </xf>
    <xf numFmtId="0" fontId="8" fillId="4" borderId="2" xfId="0" applyFont="1" applyFill="1" applyBorder="1"/>
    <xf numFmtId="164" fontId="8" fillId="4" borderId="2" xfId="0" applyNumberFormat="1" applyFont="1" applyFill="1" applyBorder="1" applyAlignment="1">
      <alignment wrapText="1"/>
    </xf>
    <xf numFmtId="0" fontId="8" fillId="5" borderId="2" xfId="0" applyFont="1" applyFill="1" applyBorder="1" applyAlignment="1">
      <alignment wrapText="1"/>
    </xf>
    <xf numFmtId="0" fontId="8" fillId="5" borderId="2" xfId="0" applyFont="1" applyFill="1" applyBorder="1"/>
    <xf numFmtId="166" fontId="8" fillId="5" borderId="2" xfId="0" applyNumberFormat="1" applyFont="1" applyFill="1" applyBorder="1"/>
    <xf numFmtId="0" fontId="8" fillId="6" borderId="2" xfId="0" applyFont="1" applyFill="1" applyBorder="1" applyAlignment="1">
      <alignment wrapText="1"/>
    </xf>
    <xf numFmtId="0" fontId="8" fillId="6" borderId="2" xfId="0" applyFont="1" applyFill="1" applyBorder="1"/>
    <xf numFmtId="166" fontId="8" fillId="6" borderId="2" xfId="0" applyNumberFormat="1" applyFont="1" applyFill="1" applyBorder="1"/>
    <xf numFmtId="0" fontId="8" fillId="7" borderId="2" xfId="0" applyFont="1" applyFill="1" applyBorder="1" applyAlignment="1">
      <alignment wrapText="1"/>
    </xf>
    <xf numFmtId="0" fontId="8" fillId="7" borderId="2" xfId="0" applyFont="1" applyFill="1" applyBorder="1"/>
    <xf numFmtId="166" fontId="8" fillId="7" borderId="2" xfId="0" applyNumberFormat="1" applyFont="1" applyFill="1" applyBorder="1"/>
    <xf numFmtId="0" fontId="8" fillId="8" borderId="2" xfId="0" applyFont="1" applyFill="1" applyBorder="1" applyAlignment="1">
      <alignment wrapText="1"/>
    </xf>
    <xf numFmtId="0" fontId="8" fillId="8" borderId="2" xfId="0" applyFont="1" applyFill="1" applyBorder="1"/>
    <xf numFmtId="166" fontId="8" fillId="8" borderId="2" xfId="0" applyNumberFormat="1" applyFont="1" applyFill="1" applyBorder="1"/>
    <xf numFmtId="166" fontId="8" fillId="4" borderId="2" xfId="0" applyNumberFormat="1" applyFont="1" applyFill="1" applyBorder="1"/>
    <xf numFmtId="166" fontId="8" fillId="3" borderId="2" xfId="0" applyNumberFormat="1" applyFont="1" applyFill="1" applyBorder="1"/>
    <xf numFmtId="14" fontId="8" fillId="0" borderId="2" xfId="0" applyNumberFormat="1" applyFont="1" applyBorder="1" applyAlignment="1">
      <alignment vertical="top" wrapText="1"/>
    </xf>
    <xf numFmtId="14" fontId="8" fillId="3" borderId="2" xfId="0" applyNumberFormat="1" applyFont="1" applyFill="1" applyBorder="1" applyAlignment="1">
      <alignment wrapText="1"/>
    </xf>
    <xf numFmtId="14" fontId="8" fillId="4" borderId="2" xfId="0" applyNumberFormat="1" applyFont="1" applyFill="1" applyBorder="1" applyAlignment="1">
      <alignment wrapText="1"/>
    </xf>
    <xf numFmtId="14" fontId="8" fillId="5" borderId="2" xfId="0" applyNumberFormat="1" applyFont="1" applyFill="1" applyBorder="1"/>
    <xf numFmtId="14" fontId="8" fillId="6" borderId="2" xfId="0" applyNumberFormat="1" applyFont="1" applyFill="1" applyBorder="1"/>
    <xf numFmtId="14" fontId="8" fillId="7" borderId="2" xfId="0" applyNumberFormat="1" applyFont="1" applyFill="1" applyBorder="1"/>
    <xf numFmtId="14" fontId="8" fillId="8" borderId="2" xfId="0" applyNumberFormat="1" applyFont="1" applyFill="1" applyBorder="1"/>
    <xf numFmtId="14" fontId="8" fillId="4" borderId="2" xfId="0" applyNumberFormat="1" applyFont="1" applyFill="1" applyBorder="1"/>
    <xf numFmtId="14" fontId="8" fillId="3" borderId="2" xfId="0" applyNumberFormat="1" applyFont="1" applyFill="1" applyBorder="1"/>
    <xf numFmtId="0" fontId="10" fillId="3" borderId="2" xfId="1" applyFont="1" applyFill="1" applyBorder="1" applyAlignment="1"/>
    <xf numFmtId="0" fontId="11" fillId="3" borderId="2" xfId="0" applyFont="1" applyFill="1" applyBorder="1"/>
    <xf numFmtId="0" fontId="10" fillId="4" borderId="2" xfId="1" applyFont="1" applyFill="1" applyBorder="1" applyAlignment="1"/>
    <xf numFmtId="0" fontId="11" fillId="4" borderId="2" xfId="0" applyFont="1"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4" borderId="2" xfId="0" applyFill="1" applyBorder="1"/>
    <xf numFmtId="0" fontId="0" fillId="3" borderId="2" xfId="0" applyFill="1" applyBorder="1"/>
    <xf numFmtId="0" fontId="1" fillId="0" borderId="2" xfId="0" applyFont="1" applyBorder="1" applyAlignment="1">
      <alignment horizontal="center"/>
    </xf>
    <xf numFmtId="164" fontId="11" fillId="3" borderId="2" xfId="0" applyNumberFormat="1" applyFont="1" applyFill="1" applyBorder="1"/>
    <xf numFmtId="166" fontId="11" fillId="3" borderId="2" xfId="0" applyNumberFormat="1" applyFont="1" applyFill="1" applyBorder="1"/>
    <xf numFmtId="165" fontId="11" fillId="3" borderId="2" xfId="0" applyNumberFormat="1" applyFont="1" applyFill="1" applyBorder="1"/>
    <xf numFmtId="164" fontId="11" fillId="4" borderId="2" xfId="0" applyNumberFormat="1" applyFont="1" applyFill="1" applyBorder="1"/>
    <xf numFmtId="166" fontId="11" fillId="4" borderId="2" xfId="0" applyNumberFormat="1" applyFont="1" applyFill="1" applyBorder="1"/>
    <xf numFmtId="165" fontId="11" fillId="4" borderId="2" xfId="0" applyNumberFormat="1" applyFont="1" applyFill="1" applyBorder="1"/>
    <xf numFmtId="166" fontId="0" fillId="5" borderId="2" xfId="0" applyNumberFormat="1" applyFill="1" applyBorder="1"/>
    <xf numFmtId="166" fontId="0" fillId="6" borderId="2" xfId="0" applyNumberFormat="1" applyFill="1" applyBorder="1"/>
    <xf numFmtId="166" fontId="0" fillId="7" borderId="2" xfId="0" applyNumberFormat="1" applyFill="1" applyBorder="1"/>
    <xf numFmtId="166" fontId="0" fillId="8" borderId="2" xfId="0" applyNumberFormat="1" applyFill="1" applyBorder="1"/>
    <xf numFmtId="166" fontId="0" fillId="4" borderId="2" xfId="0" applyNumberFormat="1" applyFill="1" applyBorder="1"/>
    <xf numFmtId="166" fontId="0" fillId="3" borderId="2" xfId="0" applyNumberFormat="1" applyFill="1" applyBorder="1"/>
    <xf numFmtId="17" fontId="8" fillId="0" borderId="2" xfId="0" applyNumberFormat="1" applyFont="1" applyBorder="1"/>
    <xf numFmtId="165" fontId="8" fillId="0" borderId="2" xfId="0" applyNumberFormat="1" applyFont="1" applyBorder="1"/>
    <xf numFmtId="0" fontId="1" fillId="0" borderId="2" xfId="0" applyFont="1" applyBorder="1"/>
    <xf numFmtId="0" fontId="12" fillId="0" borderId="2" xfId="0" applyFont="1" applyBorder="1"/>
    <xf numFmtId="0" fontId="9" fillId="0" borderId="7" xfId="0" applyFont="1" applyBorder="1" applyAlignment="1">
      <alignment vertical="top" wrapText="1"/>
    </xf>
    <xf numFmtId="0" fontId="8" fillId="0" borderId="8" xfId="0" applyFont="1" applyBorder="1" applyAlignment="1">
      <alignment vertical="top" wrapText="1"/>
    </xf>
    <xf numFmtId="0" fontId="7" fillId="0" borderId="2" xfId="0" applyFont="1" applyBorder="1"/>
    <xf numFmtId="0" fontId="8" fillId="0" borderId="0" xfId="0" applyFont="1" applyAlignment="1">
      <alignment vertical="top"/>
    </xf>
    <xf numFmtId="0" fontId="8" fillId="0" borderId="0" xfId="0" applyFont="1" applyAlignment="1">
      <alignment vertical="top" wrapText="1"/>
    </xf>
    <xf numFmtId="14" fontId="8" fillId="0" borderId="0" xfId="0" applyNumberFormat="1" applyFont="1" applyAlignment="1">
      <alignment vertical="top"/>
    </xf>
    <xf numFmtId="166" fontId="8" fillId="9" borderId="2" xfId="0" applyNumberFormat="1" applyFont="1" applyFill="1" applyBorder="1"/>
    <xf numFmtId="0" fontId="8" fillId="9" borderId="2" xfId="0" applyFont="1" applyFill="1" applyBorder="1"/>
    <xf numFmtId="0" fontId="2" fillId="0" borderId="3" xfId="0" applyFont="1" applyBorder="1" applyAlignment="1">
      <alignment horizontal="left" vertical="top" wrapText="1"/>
    </xf>
    <xf numFmtId="0" fontId="8" fillId="0" borderId="3" xfId="0" applyFont="1" applyBorder="1" applyAlignment="1">
      <alignment vertical="top" wrapText="1"/>
    </xf>
    <xf numFmtId="0" fontId="8" fillId="0" borderId="3" xfId="0" applyFont="1" applyBorder="1" applyAlignment="1">
      <alignment vertical="top"/>
    </xf>
    <xf numFmtId="0" fontId="0" fillId="0" borderId="4" xfId="0" applyBorder="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8" Type="http://schemas.openxmlformats.org/officeDocument/2006/relationships/hyperlink" Target="https://www.ibm.com/cloud/watson-openscale/" TargetMode="External"/><Relationship Id="rId3" Type="http://schemas.openxmlformats.org/officeDocument/2006/relationships/hyperlink" Target="https://www.ibm.com/cloud/watson-openscale/" TargetMode="External"/><Relationship Id="rId7" Type="http://schemas.openxmlformats.org/officeDocument/2006/relationships/hyperlink" Target="https://www.ibm.com/cloud/watson-openscale/" TargetMode="External"/><Relationship Id="rId2" Type="http://schemas.openxmlformats.org/officeDocument/2006/relationships/hyperlink" Target="https://www.ibm.com/cloud/watson-openscale/" TargetMode="External"/><Relationship Id="rId1" Type="http://schemas.openxmlformats.org/officeDocument/2006/relationships/hyperlink" Target="https://www.ibm.com/cloud/watson-openscale/" TargetMode="External"/><Relationship Id="rId6" Type="http://schemas.openxmlformats.org/officeDocument/2006/relationships/hyperlink" Target="https://www.ibm.com/cloud/watson-openscale/" TargetMode="External"/><Relationship Id="rId5" Type="http://schemas.openxmlformats.org/officeDocument/2006/relationships/hyperlink" Target="https://www.ibm.com/cloud/watson-openscale/" TargetMode="External"/><Relationship Id="rId4" Type="http://schemas.openxmlformats.org/officeDocument/2006/relationships/hyperlink" Target="https://www.ibm.com/cloud/watson-openscale/" TargetMode="External"/><Relationship Id="rId9" Type="http://schemas.openxmlformats.org/officeDocument/2006/relationships/hyperlink" Target="https://www.ibm.com/cloud/watson-opensca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A5" sqref="A5"/>
    </sheetView>
  </sheetViews>
  <sheetFormatPr baseColWidth="10" defaultColWidth="8.83203125" defaultRowHeight="15" x14ac:dyDescent="0.2"/>
  <cols>
    <col min="1" max="1" width="23.83203125" customWidth="1"/>
    <col min="2" max="2" width="22.5" bestFit="1" customWidth="1"/>
  </cols>
  <sheetData>
    <row r="1" spans="1:2" x14ac:dyDescent="0.2">
      <c r="A1" s="16" t="s">
        <v>0</v>
      </c>
      <c r="B1" s="16" t="b">
        <v>1</v>
      </c>
    </row>
    <row r="2" spans="1:2" x14ac:dyDescent="0.2">
      <c r="A2" s="16" t="s">
        <v>5</v>
      </c>
      <c r="B2" s="16" t="s">
        <v>1066</v>
      </c>
    </row>
    <row r="3" spans="1:2" x14ac:dyDescent="0.2">
      <c r="A3" s="16" t="s">
        <v>6</v>
      </c>
      <c r="B3" s="17"/>
    </row>
    <row r="4" spans="1:2" x14ac:dyDescent="0.2">
      <c r="A4" s="16" t="s">
        <v>7</v>
      </c>
      <c r="B4" s="16"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4"/>
  <sheetViews>
    <sheetView workbookViewId="0">
      <selection activeCell="B3" sqref="B3"/>
    </sheetView>
  </sheetViews>
  <sheetFormatPr baseColWidth="10" defaultColWidth="8.83203125" defaultRowHeight="15" x14ac:dyDescent="0.2"/>
  <cols>
    <col min="1" max="1" width="6.1640625" bestFit="1" customWidth="1"/>
    <col min="2" max="2" width="42.5" bestFit="1" customWidth="1"/>
    <col min="3" max="3" width="17.5" bestFit="1" customWidth="1"/>
    <col min="4" max="4" width="13.5" bestFit="1" customWidth="1"/>
    <col min="5" max="5" width="42.5" bestFit="1" customWidth="1"/>
    <col min="6" max="6" width="11.83203125" bestFit="1" customWidth="1"/>
    <col min="7" max="7" width="37" customWidth="1"/>
    <col min="8" max="8" width="19" bestFit="1" customWidth="1"/>
    <col min="9" max="9" width="12.5" bestFit="1" customWidth="1"/>
    <col min="10" max="10" width="17.83203125" bestFit="1" customWidth="1"/>
  </cols>
  <sheetData>
    <row r="1" spans="1:10" s="6" customFormat="1" ht="28" x14ac:dyDescent="0.15">
      <c r="A1" s="31" t="s">
        <v>1</v>
      </c>
      <c r="B1" s="31" t="s">
        <v>2</v>
      </c>
      <c r="C1" s="31" t="s">
        <v>3</v>
      </c>
      <c r="D1" s="31" t="s">
        <v>4</v>
      </c>
      <c r="E1" s="31" t="s">
        <v>9</v>
      </c>
      <c r="F1" s="31" t="s">
        <v>10</v>
      </c>
      <c r="G1" s="31" t="s">
        <v>11</v>
      </c>
      <c r="H1" s="31" t="s">
        <v>95</v>
      </c>
      <c r="I1" s="31" t="s">
        <v>470</v>
      </c>
      <c r="J1" s="31" t="s">
        <v>471</v>
      </c>
    </row>
    <row r="2" spans="1:10" x14ac:dyDescent="0.2">
      <c r="A2" s="32"/>
      <c r="B2" s="20" t="s">
        <v>83</v>
      </c>
      <c r="C2" s="29" t="s">
        <v>146</v>
      </c>
      <c r="D2" s="19" t="s">
        <v>542</v>
      </c>
      <c r="E2" s="20" t="s">
        <v>83</v>
      </c>
      <c r="F2" s="32" t="s">
        <v>548</v>
      </c>
      <c r="G2" s="29" t="s">
        <v>473</v>
      </c>
      <c r="H2" s="32"/>
      <c r="I2" s="29" t="s">
        <v>1182</v>
      </c>
      <c r="J2" s="29" t="s">
        <v>309</v>
      </c>
    </row>
    <row r="3" spans="1:10" x14ac:dyDescent="0.2">
      <c r="A3" s="32"/>
      <c r="B3" s="20" t="s">
        <v>83</v>
      </c>
      <c r="C3" s="29" t="s">
        <v>146</v>
      </c>
      <c r="D3" s="19" t="s">
        <v>160</v>
      </c>
      <c r="E3" s="20" t="s">
        <v>83</v>
      </c>
      <c r="F3" s="32" t="s">
        <v>472</v>
      </c>
      <c r="G3" s="29" t="s">
        <v>473</v>
      </c>
      <c r="H3" s="32"/>
      <c r="I3" s="29" t="s">
        <v>1182</v>
      </c>
      <c r="J3" s="29" t="s">
        <v>309</v>
      </c>
    </row>
    <row r="4" spans="1:10" x14ac:dyDescent="0.2">
      <c r="A4" s="32"/>
      <c r="B4" s="20" t="s">
        <v>34</v>
      </c>
      <c r="C4" s="29" t="s">
        <v>146</v>
      </c>
      <c r="D4" s="19" t="s">
        <v>162</v>
      </c>
      <c r="E4" s="20" t="s">
        <v>34</v>
      </c>
      <c r="F4" s="32" t="s">
        <v>549</v>
      </c>
      <c r="G4" s="19" t="s">
        <v>564</v>
      </c>
      <c r="H4" s="32"/>
      <c r="I4" s="29" t="s">
        <v>1182</v>
      </c>
      <c r="J4" s="29" t="s">
        <v>309</v>
      </c>
    </row>
    <row r="5" spans="1:10" x14ac:dyDescent="0.2">
      <c r="A5" s="32"/>
      <c r="B5" s="20" t="s">
        <v>83</v>
      </c>
      <c r="C5" s="29" t="s">
        <v>146</v>
      </c>
      <c r="D5" s="19" t="s">
        <v>172</v>
      </c>
      <c r="E5" s="20" t="s">
        <v>83</v>
      </c>
      <c r="F5" s="32" t="s">
        <v>550</v>
      </c>
      <c r="G5" s="19" t="s">
        <v>562</v>
      </c>
      <c r="H5" s="32"/>
      <c r="I5" s="29" t="s">
        <v>1182</v>
      </c>
      <c r="J5" s="29" t="s">
        <v>309</v>
      </c>
    </row>
    <row r="6" spans="1:10" x14ac:dyDescent="0.2">
      <c r="A6" s="32"/>
      <c r="B6" s="20" t="s">
        <v>26</v>
      </c>
      <c r="C6" s="29" t="s">
        <v>146</v>
      </c>
      <c r="D6" s="19" t="s">
        <v>173</v>
      </c>
      <c r="E6" s="20" t="s">
        <v>26</v>
      </c>
      <c r="F6" s="32" t="s">
        <v>551</v>
      </c>
      <c r="G6" s="19" t="s">
        <v>565</v>
      </c>
      <c r="H6" s="32"/>
      <c r="I6" s="29" t="s">
        <v>1182</v>
      </c>
      <c r="J6" s="29" t="s">
        <v>309</v>
      </c>
    </row>
    <row r="7" spans="1:10" x14ac:dyDescent="0.2">
      <c r="A7" s="32"/>
      <c r="B7" s="20" t="s">
        <v>24</v>
      </c>
      <c r="C7" s="29" t="s">
        <v>146</v>
      </c>
      <c r="D7" s="19" t="s">
        <v>180</v>
      </c>
      <c r="E7" s="20" t="s">
        <v>24</v>
      </c>
      <c r="F7" s="32" t="s">
        <v>552</v>
      </c>
      <c r="G7" s="19" t="s">
        <v>566</v>
      </c>
      <c r="H7" s="32"/>
      <c r="I7" s="29" t="s">
        <v>1182</v>
      </c>
      <c r="J7" s="29" t="s">
        <v>309</v>
      </c>
    </row>
    <row r="8" spans="1:10" x14ac:dyDescent="0.2">
      <c r="A8" s="32"/>
      <c r="B8" s="20" t="s">
        <v>57</v>
      </c>
      <c r="C8" s="29" t="s">
        <v>146</v>
      </c>
      <c r="D8" s="19" t="s">
        <v>181</v>
      </c>
      <c r="E8" s="20" t="s">
        <v>57</v>
      </c>
      <c r="F8" s="32" t="s">
        <v>553</v>
      </c>
      <c r="G8" s="19" t="s">
        <v>560</v>
      </c>
      <c r="H8" s="32"/>
      <c r="I8" s="29" t="s">
        <v>1182</v>
      </c>
      <c r="J8" s="29" t="s">
        <v>309</v>
      </c>
    </row>
    <row r="9" spans="1:10" x14ac:dyDescent="0.2">
      <c r="A9" s="32"/>
      <c r="B9" s="20" t="s">
        <v>53</v>
      </c>
      <c r="C9" s="29" t="s">
        <v>146</v>
      </c>
      <c r="D9" s="19" t="s">
        <v>182</v>
      </c>
      <c r="E9" s="20" t="s">
        <v>53</v>
      </c>
      <c r="F9" s="32" t="s">
        <v>554</v>
      </c>
      <c r="G9" s="19" t="s">
        <v>563</v>
      </c>
      <c r="H9" s="32"/>
      <c r="I9" s="29" t="s">
        <v>1182</v>
      </c>
      <c r="J9" s="29" t="s">
        <v>309</v>
      </c>
    </row>
    <row r="10" spans="1:10" x14ac:dyDescent="0.2">
      <c r="A10" s="32"/>
      <c r="B10" s="20" t="s">
        <v>57</v>
      </c>
      <c r="C10" s="29" t="s">
        <v>146</v>
      </c>
      <c r="D10" s="19" t="s">
        <v>189</v>
      </c>
      <c r="E10" s="20" t="s">
        <v>57</v>
      </c>
      <c r="F10" s="32" t="s">
        <v>555</v>
      </c>
      <c r="G10" s="19" t="s">
        <v>561</v>
      </c>
      <c r="H10" s="32"/>
      <c r="I10" s="29" t="s">
        <v>1182</v>
      </c>
      <c r="J10" s="29" t="s">
        <v>309</v>
      </c>
    </row>
    <row r="11" spans="1:10" x14ac:dyDescent="0.2">
      <c r="A11" s="32"/>
      <c r="B11" s="20" t="s">
        <v>57</v>
      </c>
      <c r="C11" s="29" t="s">
        <v>146</v>
      </c>
      <c r="D11" s="19" t="s">
        <v>193</v>
      </c>
      <c r="E11" s="20" t="s">
        <v>57</v>
      </c>
      <c r="F11" s="32" t="s">
        <v>556</v>
      </c>
      <c r="G11" s="19" t="s">
        <v>232</v>
      </c>
      <c r="H11" s="32"/>
      <c r="I11" s="29" t="s">
        <v>1182</v>
      </c>
      <c r="J11" s="29" t="s">
        <v>309</v>
      </c>
    </row>
    <row r="12" spans="1:10" x14ac:dyDescent="0.2">
      <c r="A12" s="32"/>
      <c r="B12" s="20" t="s">
        <v>53</v>
      </c>
      <c r="C12" s="29" t="s">
        <v>146</v>
      </c>
      <c r="D12" s="19" t="s">
        <v>194</v>
      </c>
      <c r="E12" s="20" t="s">
        <v>53</v>
      </c>
      <c r="F12" s="32" t="s">
        <v>557</v>
      </c>
      <c r="G12" s="19" t="s">
        <v>567</v>
      </c>
      <c r="H12" s="32"/>
      <c r="I12" s="29" t="s">
        <v>1182</v>
      </c>
      <c r="J12" s="29" t="s">
        <v>309</v>
      </c>
    </row>
    <row r="13" spans="1:10" x14ac:dyDescent="0.2">
      <c r="A13" s="32"/>
      <c r="B13" s="20" t="s">
        <v>51</v>
      </c>
      <c r="C13" s="29" t="s">
        <v>146</v>
      </c>
      <c r="D13" s="19" t="s">
        <v>195</v>
      </c>
      <c r="E13" s="20" t="s">
        <v>51</v>
      </c>
      <c r="F13" s="32" t="s">
        <v>558</v>
      </c>
      <c r="G13" s="19" t="s">
        <v>568</v>
      </c>
      <c r="H13" s="32"/>
      <c r="I13" s="29" t="s">
        <v>1182</v>
      </c>
      <c r="J13" s="29" t="s">
        <v>309</v>
      </c>
    </row>
    <row r="14" spans="1:10" x14ac:dyDescent="0.2">
      <c r="A14" s="32"/>
      <c r="B14" s="20" t="s">
        <v>57</v>
      </c>
      <c r="C14" s="29" t="s">
        <v>146</v>
      </c>
      <c r="D14" s="19" t="s">
        <v>201</v>
      </c>
      <c r="E14" s="20" t="s">
        <v>57</v>
      </c>
      <c r="F14" s="32" t="s">
        <v>559</v>
      </c>
      <c r="G14" s="19" t="s">
        <v>569</v>
      </c>
      <c r="H14" s="32"/>
      <c r="I14" s="29" t="s">
        <v>1182</v>
      </c>
      <c r="J14" s="29" t="s">
        <v>309</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
  <sheetViews>
    <sheetView workbookViewId="0"/>
  </sheetViews>
  <sheetFormatPr baseColWidth="10" defaultColWidth="19.5" defaultRowHeight="15" x14ac:dyDescent="0.2"/>
  <cols>
    <col min="1" max="1" width="6.1640625" bestFit="1" customWidth="1"/>
    <col min="2" max="2" width="42.5" bestFit="1" customWidth="1"/>
    <col min="3" max="3" width="12.1640625" bestFit="1" customWidth="1"/>
    <col min="4" max="4" width="13.5" bestFit="1" customWidth="1"/>
    <col min="5" max="5" width="22.5" bestFit="1" customWidth="1"/>
    <col min="6" max="6" width="11" bestFit="1" customWidth="1"/>
    <col min="7" max="7" width="42" customWidth="1"/>
    <col min="8" max="8" width="10.5" bestFit="1" customWidth="1"/>
    <col min="9" max="9" width="28.5" bestFit="1" customWidth="1"/>
    <col min="10" max="10" width="10.5" bestFit="1" customWidth="1"/>
    <col min="11" max="11" width="20.1640625" bestFit="1" customWidth="1"/>
    <col min="12" max="12" width="14.1640625" bestFit="1" customWidth="1"/>
    <col min="13" max="13" width="18.83203125" bestFit="1" customWidth="1"/>
    <col min="14" max="14" width="7.5" bestFit="1" customWidth="1"/>
    <col min="15" max="15" width="9.5" bestFit="1" customWidth="1"/>
  </cols>
  <sheetData>
    <row r="1" spans="1:15" s="6" customFormat="1" ht="42" x14ac:dyDescent="0.15">
      <c r="A1" s="1" t="s">
        <v>1</v>
      </c>
      <c r="B1" s="1" t="s">
        <v>2</v>
      </c>
      <c r="C1" s="1" t="s">
        <v>3</v>
      </c>
      <c r="D1" s="1" t="s">
        <v>4</v>
      </c>
      <c r="E1" s="1" t="s">
        <v>9</v>
      </c>
      <c r="F1" s="1" t="s">
        <v>10</v>
      </c>
      <c r="G1" s="1" t="s">
        <v>11</v>
      </c>
      <c r="H1" s="1" t="s">
        <v>95</v>
      </c>
      <c r="I1" s="1" t="s">
        <v>474</v>
      </c>
      <c r="J1" s="1" t="s">
        <v>475</v>
      </c>
      <c r="K1" s="1" t="s">
        <v>476</v>
      </c>
      <c r="L1" s="1" t="s">
        <v>477</v>
      </c>
      <c r="M1" s="1" t="s">
        <v>478</v>
      </c>
      <c r="N1" s="1" t="s">
        <v>479</v>
      </c>
      <c r="O1" s="1" t="s">
        <v>471</v>
      </c>
    </row>
    <row r="2" spans="1:15" s="6" customFormat="1" ht="42" x14ac:dyDescent="0.15">
      <c r="A2" s="33"/>
      <c r="B2" s="35" t="s">
        <v>83</v>
      </c>
      <c r="C2" s="33" t="s">
        <v>146</v>
      </c>
      <c r="D2" s="33" t="s">
        <v>160</v>
      </c>
      <c r="E2" s="35" t="s">
        <v>83</v>
      </c>
      <c r="F2" s="33" t="s">
        <v>570</v>
      </c>
      <c r="G2" s="33" t="s">
        <v>571</v>
      </c>
      <c r="H2" s="33"/>
      <c r="I2" s="33" t="s">
        <v>481</v>
      </c>
      <c r="J2" s="33" t="s">
        <v>482</v>
      </c>
      <c r="K2" s="33" t="s">
        <v>483</v>
      </c>
      <c r="L2" s="33" t="s">
        <v>1182</v>
      </c>
      <c r="M2" s="33" t="s">
        <v>484</v>
      </c>
      <c r="N2" s="33" t="s">
        <v>485</v>
      </c>
      <c r="O2" s="33" t="s">
        <v>309</v>
      </c>
    </row>
    <row r="3" spans="1:15" s="6" customFormat="1" ht="42" x14ac:dyDescent="0.15">
      <c r="A3" s="33"/>
      <c r="B3" s="35" t="s">
        <v>83</v>
      </c>
      <c r="C3" s="33" t="s">
        <v>486</v>
      </c>
      <c r="D3" s="34" t="s">
        <v>472</v>
      </c>
      <c r="E3" s="35" t="s">
        <v>83</v>
      </c>
      <c r="F3" s="33" t="s">
        <v>570</v>
      </c>
      <c r="G3" s="33"/>
      <c r="H3" s="33"/>
      <c r="I3" s="33"/>
      <c r="J3" s="33"/>
      <c r="K3" s="33"/>
      <c r="L3" s="33"/>
      <c r="M3" s="33"/>
      <c r="N3" s="33"/>
      <c r="O3" s="33"/>
    </row>
    <row r="4" spans="1:15" s="6" customFormat="1" ht="42" x14ac:dyDescent="0.15">
      <c r="A4" s="33"/>
      <c r="B4" s="35" t="s">
        <v>83</v>
      </c>
      <c r="C4" s="33" t="s">
        <v>146</v>
      </c>
      <c r="D4" s="33" t="s">
        <v>160</v>
      </c>
      <c r="E4" s="35" t="s">
        <v>83</v>
      </c>
      <c r="F4" s="33" t="s">
        <v>480</v>
      </c>
      <c r="G4" s="33" t="s">
        <v>572</v>
      </c>
      <c r="H4" s="33"/>
      <c r="I4" s="33" t="s">
        <v>487</v>
      </c>
      <c r="J4" s="33" t="s">
        <v>482</v>
      </c>
      <c r="K4" s="33" t="s">
        <v>488</v>
      </c>
      <c r="L4" s="33" t="s">
        <v>1182</v>
      </c>
      <c r="M4" s="33" t="s">
        <v>489</v>
      </c>
      <c r="N4" s="33" t="s">
        <v>490</v>
      </c>
      <c r="O4" s="33" t="s">
        <v>491</v>
      </c>
    </row>
    <row r="5" spans="1:15" s="6" customFormat="1" ht="42" x14ac:dyDescent="0.15">
      <c r="A5" s="33"/>
      <c r="B5" s="35" t="s">
        <v>83</v>
      </c>
      <c r="C5" s="33" t="s">
        <v>486</v>
      </c>
      <c r="D5" s="34" t="s">
        <v>472</v>
      </c>
      <c r="E5" s="35" t="s">
        <v>83</v>
      </c>
      <c r="F5" s="33" t="s">
        <v>480</v>
      </c>
      <c r="G5" s="33"/>
      <c r="H5" s="33"/>
      <c r="I5" s="33"/>
      <c r="J5" s="33"/>
      <c r="K5" s="33"/>
      <c r="L5" s="33"/>
      <c r="M5" s="33"/>
      <c r="N5" s="33"/>
      <c r="O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25"/>
  <sheetViews>
    <sheetView workbookViewId="0">
      <selection activeCell="B1" sqref="B1"/>
    </sheetView>
  </sheetViews>
  <sheetFormatPr baseColWidth="10" defaultColWidth="9.1640625" defaultRowHeight="12" x14ac:dyDescent="0.15"/>
  <cols>
    <col min="1" max="1" width="6.1640625" style="6" bestFit="1" customWidth="1"/>
    <col min="2" max="2" width="49.1640625" style="6" customWidth="1"/>
    <col min="3" max="3" width="17.5" style="6" bestFit="1" customWidth="1"/>
    <col min="4" max="4" width="13.5" style="6" bestFit="1" customWidth="1"/>
    <col min="5" max="5" width="49.83203125" style="6" customWidth="1"/>
    <col min="6" max="6" width="24.1640625" style="6" bestFit="1" customWidth="1"/>
    <col min="7" max="7" width="24" style="6" customWidth="1"/>
    <col min="8" max="8" width="12.83203125" style="6" bestFit="1" customWidth="1"/>
    <col min="9" max="9" width="21.1640625" style="6" customWidth="1"/>
    <col min="10" max="10" width="20.5" style="6" customWidth="1"/>
    <col min="11" max="11" width="14.1640625" style="6" bestFit="1" customWidth="1"/>
    <col min="12" max="12" width="11.83203125" style="6" customWidth="1"/>
    <col min="13" max="13" width="7.5" style="6" bestFit="1" customWidth="1"/>
    <col min="14" max="14" width="6.33203125" style="6" customWidth="1"/>
    <col min="15" max="15" width="13.5" style="6" bestFit="1" customWidth="1"/>
    <col min="16" max="33" width="12.5" style="6" bestFit="1" customWidth="1"/>
    <col min="34" max="35" width="13.5" style="6" bestFit="1" customWidth="1"/>
    <col min="36" max="36" width="8.83203125" style="6" bestFit="1" customWidth="1"/>
    <col min="37" max="37" width="7.83203125" style="6" bestFit="1" customWidth="1"/>
    <col min="38" max="38" width="10.5" style="6" bestFit="1" customWidth="1"/>
    <col min="39" max="16384" width="9.1640625" style="6"/>
  </cols>
  <sheetData>
    <row r="1" spans="1:38" ht="28" x14ac:dyDescent="0.15">
      <c r="A1" s="7" t="s">
        <v>1</v>
      </c>
      <c r="B1" s="7" t="s">
        <v>2</v>
      </c>
      <c r="C1" s="7" t="s">
        <v>3</v>
      </c>
      <c r="D1" s="7" t="s">
        <v>4</v>
      </c>
      <c r="E1" s="7" t="s">
        <v>9</v>
      </c>
      <c r="F1" s="7" t="s">
        <v>10</v>
      </c>
      <c r="G1" s="7" t="s">
        <v>11</v>
      </c>
      <c r="H1" s="7" t="s">
        <v>320</v>
      </c>
      <c r="I1" s="7" t="s">
        <v>321</v>
      </c>
      <c r="J1" s="7"/>
      <c r="K1" s="7" t="s">
        <v>322</v>
      </c>
      <c r="L1" s="7" t="s">
        <v>448</v>
      </c>
      <c r="M1" s="7" t="s">
        <v>323</v>
      </c>
      <c r="N1" s="7" t="s">
        <v>324</v>
      </c>
      <c r="O1" s="7" t="s">
        <v>325</v>
      </c>
      <c r="P1" s="7" t="s">
        <v>426</v>
      </c>
      <c r="Q1" s="7" t="s">
        <v>427</v>
      </c>
      <c r="R1" s="7" t="s">
        <v>428</v>
      </c>
      <c r="S1" s="7" t="s">
        <v>429</v>
      </c>
      <c r="T1" s="7" t="s">
        <v>430</v>
      </c>
      <c r="U1" s="7" t="s">
        <v>438</v>
      </c>
      <c r="V1" s="7" t="s">
        <v>431</v>
      </c>
      <c r="W1" s="7" t="s">
        <v>439</v>
      </c>
      <c r="X1" s="7" t="s">
        <v>432</v>
      </c>
      <c r="Y1" s="7" t="s">
        <v>440</v>
      </c>
      <c r="Z1" s="7" t="s">
        <v>433</v>
      </c>
      <c r="AA1" s="7" t="s">
        <v>441</v>
      </c>
      <c r="AB1" s="7" t="s">
        <v>434</v>
      </c>
      <c r="AC1" s="7" t="s">
        <v>442</v>
      </c>
      <c r="AD1" s="7" t="s">
        <v>435</v>
      </c>
      <c r="AE1" s="7" t="s">
        <v>443</v>
      </c>
      <c r="AF1" s="7" t="s">
        <v>436</v>
      </c>
      <c r="AG1" s="7" t="s">
        <v>444</v>
      </c>
      <c r="AH1" s="7" t="s">
        <v>437</v>
      </c>
      <c r="AI1" s="7" t="s">
        <v>445</v>
      </c>
      <c r="AJ1" s="7" t="s">
        <v>446</v>
      </c>
      <c r="AK1" s="7" t="s">
        <v>325</v>
      </c>
      <c r="AL1" s="7" t="s">
        <v>447</v>
      </c>
    </row>
    <row r="2" spans="1:38" ht="14" x14ac:dyDescent="0.15">
      <c r="A2" s="7"/>
      <c r="B2" s="19" t="s">
        <v>15</v>
      </c>
      <c r="C2" s="37" t="s">
        <v>146</v>
      </c>
      <c r="D2" s="19" t="s">
        <v>138</v>
      </c>
      <c r="E2" s="19" t="s">
        <v>15</v>
      </c>
      <c r="F2" s="37" t="str">
        <f>D2&amp;"-ATT0001"</f>
        <v>MOD-00001-ATT0001</v>
      </c>
      <c r="G2" s="37" t="str">
        <f>N2&amp;" " &amp;M2 &amp; " Attestation"</f>
        <v>2021 Q4 Attestation</v>
      </c>
      <c r="H2" s="37" t="s">
        <v>1182</v>
      </c>
      <c r="I2" s="37" t="s">
        <v>330</v>
      </c>
      <c r="J2" s="21">
        <v>44503</v>
      </c>
      <c r="K2" s="38">
        <f>J2+7</f>
        <v>44510</v>
      </c>
      <c r="L2" s="37" t="s">
        <v>146</v>
      </c>
      <c r="M2" s="37" t="s">
        <v>329</v>
      </c>
      <c r="N2" s="37">
        <f>YEAR(J2)</f>
        <v>2021</v>
      </c>
      <c r="O2" s="19" t="s">
        <v>138</v>
      </c>
      <c r="P2" s="7"/>
      <c r="Q2" s="7"/>
      <c r="R2" s="7"/>
      <c r="S2" s="7"/>
      <c r="T2" s="7"/>
      <c r="U2" s="7"/>
      <c r="V2" s="7"/>
      <c r="W2" s="7"/>
      <c r="X2" s="7"/>
      <c r="Y2" s="7"/>
      <c r="Z2" s="7"/>
      <c r="AA2" s="7"/>
      <c r="AB2" s="7"/>
      <c r="AC2" s="7"/>
      <c r="AD2" s="7"/>
      <c r="AE2" s="7"/>
      <c r="AF2" s="7"/>
      <c r="AG2" s="7"/>
      <c r="AH2" s="7"/>
      <c r="AI2" s="7"/>
      <c r="AJ2" s="7"/>
      <c r="AK2" s="7"/>
      <c r="AL2" s="7"/>
    </row>
    <row r="3" spans="1:38" ht="14" x14ac:dyDescent="0.15">
      <c r="A3" s="7"/>
      <c r="B3" s="20" t="s">
        <v>34</v>
      </c>
      <c r="C3" s="37" t="s">
        <v>146</v>
      </c>
      <c r="D3" s="19" t="s">
        <v>151</v>
      </c>
      <c r="E3" s="20" t="s">
        <v>34</v>
      </c>
      <c r="F3" s="37" t="str">
        <f t="shared" ref="F3:F25" si="0">D3&amp;"-ATT0001"</f>
        <v>MOD-00002-ATT0001</v>
      </c>
      <c r="G3" s="37" t="str">
        <f t="shared" ref="G3:G25" si="1">N3&amp;" " &amp;M3 &amp; " Attestation"</f>
        <v>2022 Q2 Attestation</v>
      </c>
      <c r="H3" s="37" t="s">
        <v>1182</v>
      </c>
      <c r="I3" s="37" t="s">
        <v>330</v>
      </c>
      <c r="J3" s="21">
        <v>44678</v>
      </c>
      <c r="K3" s="38">
        <f t="shared" ref="K3:K25" si="2">J3+7</f>
        <v>44685</v>
      </c>
      <c r="L3" s="37" t="s">
        <v>146</v>
      </c>
      <c r="M3" s="37" t="s">
        <v>327</v>
      </c>
      <c r="N3" s="37">
        <f t="shared" ref="N3:N25" si="3">YEAR(J3)</f>
        <v>2022</v>
      </c>
      <c r="O3" s="19" t="s">
        <v>151</v>
      </c>
      <c r="P3" s="7"/>
      <c r="Q3" s="7"/>
      <c r="R3" s="7"/>
      <c r="S3" s="7"/>
      <c r="T3" s="7"/>
      <c r="U3" s="7"/>
      <c r="V3" s="7"/>
      <c r="W3" s="7"/>
      <c r="X3" s="7"/>
      <c r="Y3" s="7"/>
      <c r="Z3" s="7"/>
      <c r="AA3" s="7"/>
      <c r="AB3" s="7"/>
      <c r="AC3" s="7"/>
      <c r="AD3" s="7"/>
      <c r="AE3" s="7"/>
      <c r="AF3" s="7"/>
      <c r="AG3" s="7"/>
      <c r="AH3" s="7"/>
      <c r="AI3" s="7"/>
      <c r="AJ3" s="7"/>
      <c r="AK3" s="7"/>
      <c r="AL3" s="7"/>
    </row>
    <row r="4" spans="1:38" ht="14" x14ac:dyDescent="0.15">
      <c r="A4" s="7"/>
      <c r="B4" s="25" t="s">
        <v>83</v>
      </c>
      <c r="C4" s="37" t="s">
        <v>146</v>
      </c>
      <c r="D4" s="19" t="s">
        <v>155</v>
      </c>
      <c r="E4" s="25" t="s">
        <v>83</v>
      </c>
      <c r="F4" s="37" t="str">
        <f t="shared" si="0"/>
        <v>MOD-00003-ATT0001</v>
      </c>
      <c r="G4" s="37" t="str">
        <f t="shared" si="1"/>
        <v>2021 Q2 Attestation</v>
      </c>
      <c r="H4" s="37" t="s">
        <v>1182</v>
      </c>
      <c r="I4" s="37" t="s">
        <v>330</v>
      </c>
      <c r="J4" s="21">
        <v>44356</v>
      </c>
      <c r="K4" s="38">
        <f t="shared" si="2"/>
        <v>44363</v>
      </c>
      <c r="L4" s="37" t="s">
        <v>146</v>
      </c>
      <c r="M4" s="37" t="s">
        <v>327</v>
      </c>
      <c r="N4" s="37">
        <f t="shared" si="3"/>
        <v>2021</v>
      </c>
      <c r="O4" s="19" t="s">
        <v>155</v>
      </c>
      <c r="P4" s="7"/>
      <c r="Q4" s="7"/>
      <c r="R4" s="7"/>
      <c r="S4" s="7"/>
      <c r="T4" s="7"/>
      <c r="U4" s="7"/>
      <c r="V4" s="7"/>
      <c r="W4" s="7"/>
      <c r="X4" s="7"/>
      <c r="Y4" s="7"/>
      <c r="Z4" s="7"/>
      <c r="AA4" s="7"/>
      <c r="AB4" s="7"/>
      <c r="AC4" s="7"/>
      <c r="AD4" s="7"/>
      <c r="AE4" s="7"/>
      <c r="AF4" s="7"/>
      <c r="AG4" s="7"/>
      <c r="AH4" s="7"/>
      <c r="AI4" s="7"/>
      <c r="AJ4" s="7"/>
      <c r="AK4" s="7"/>
      <c r="AL4" s="7"/>
    </row>
    <row r="5" spans="1:38" ht="28" x14ac:dyDescent="0.15">
      <c r="A5" s="7"/>
      <c r="B5" s="25" t="s">
        <v>83</v>
      </c>
      <c r="C5" s="37" t="s">
        <v>146</v>
      </c>
      <c r="D5" s="19" t="s">
        <v>158</v>
      </c>
      <c r="E5" s="25" t="s">
        <v>83</v>
      </c>
      <c r="F5" s="37" t="str">
        <f t="shared" si="0"/>
        <v>MOD-00004-ATT0001</v>
      </c>
      <c r="G5" s="37" t="str">
        <f t="shared" si="1"/>
        <v>2022 Q1 Attestation</v>
      </c>
      <c r="H5" s="37" t="s">
        <v>1182</v>
      </c>
      <c r="I5" s="37" t="s">
        <v>424</v>
      </c>
      <c r="J5" s="21">
        <v>44648</v>
      </c>
      <c r="K5" s="38">
        <f t="shared" si="2"/>
        <v>44655</v>
      </c>
      <c r="L5" s="37" t="s">
        <v>146</v>
      </c>
      <c r="M5" s="37" t="s">
        <v>326</v>
      </c>
      <c r="N5" s="37">
        <f t="shared" si="3"/>
        <v>2022</v>
      </c>
      <c r="O5" s="19" t="s">
        <v>158</v>
      </c>
      <c r="P5" s="7"/>
      <c r="Q5" s="7"/>
      <c r="R5" s="7"/>
      <c r="S5" s="7"/>
      <c r="T5" s="7"/>
      <c r="U5" s="7"/>
      <c r="V5" s="7"/>
      <c r="W5" s="7"/>
      <c r="X5" s="7"/>
      <c r="Y5" s="7"/>
      <c r="Z5" s="7"/>
      <c r="AA5" s="7"/>
      <c r="AB5" s="7"/>
      <c r="AC5" s="7"/>
      <c r="AD5" s="7"/>
      <c r="AE5" s="7"/>
      <c r="AF5" s="7"/>
      <c r="AG5" s="7"/>
      <c r="AH5" s="7"/>
      <c r="AI5" s="7"/>
      <c r="AJ5" s="7"/>
      <c r="AK5" s="7"/>
      <c r="AL5" s="7"/>
    </row>
    <row r="6" spans="1:38" ht="14" x14ac:dyDescent="0.15">
      <c r="A6" s="7"/>
      <c r="B6" s="20" t="s">
        <v>530</v>
      </c>
      <c r="C6" s="37" t="s">
        <v>146</v>
      </c>
      <c r="D6" s="19" t="s">
        <v>159</v>
      </c>
      <c r="E6" s="20" t="s">
        <v>530</v>
      </c>
      <c r="F6" s="37" t="str">
        <f t="shared" si="0"/>
        <v>MOD-00005-ATT0001</v>
      </c>
      <c r="G6" s="37" t="str">
        <f t="shared" si="1"/>
        <v>2022 Q2 Attestation</v>
      </c>
      <c r="H6" s="37" t="s">
        <v>1182</v>
      </c>
      <c r="I6" s="37" t="s">
        <v>331</v>
      </c>
      <c r="J6" s="21">
        <v>44685</v>
      </c>
      <c r="K6" s="38">
        <f t="shared" si="2"/>
        <v>44692</v>
      </c>
      <c r="L6" s="37" t="s">
        <v>146</v>
      </c>
      <c r="M6" s="37" t="s">
        <v>327</v>
      </c>
      <c r="N6" s="37">
        <f t="shared" si="3"/>
        <v>2022</v>
      </c>
      <c r="O6" s="19" t="s">
        <v>159</v>
      </c>
      <c r="P6" s="7"/>
      <c r="Q6" s="7"/>
      <c r="R6" s="7"/>
      <c r="S6" s="7"/>
      <c r="T6" s="7"/>
      <c r="U6" s="7"/>
      <c r="V6" s="7"/>
      <c r="W6" s="7"/>
      <c r="X6" s="7"/>
      <c r="Y6" s="7"/>
      <c r="Z6" s="7"/>
      <c r="AA6" s="7"/>
      <c r="AB6" s="7"/>
      <c r="AC6" s="7"/>
      <c r="AD6" s="7"/>
      <c r="AE6" s="7"/>
      <c r="AF6" s="7"/>
      <c r="AG6" s="7"/>
      <c r="AH6" s="7"/>
      <c r="AI6" s="7"/>
      <c r="AJ6" s="7"/>
      <c r="AK6" s="7"/>
      <c r="AL6" s="7"/>
    </row>
    <row r="7" spans="1:38" ht="14" x14ac:dyDescent="0.15">
      <c r="A7" s="7"/>
      <c r="B7" s="20" t="s">
        <v>83</v>
      </c>
      <c r="C7" s="37" t="s">
        <v>146</v>
      </c>
      <c r="D7" s="19" t="s">
        <v>542</v>
      </c>
      <c r="E7" s="20" t="s">
        <v>83</v>
      </c>
      <c r="F7" s="37" t="str">
        <f t="shared" si="0"/>
        <v>MOD-00006-ATT0001</v>
      </c>
      <c r="G7" s="37" t="str">
        <f t="shared" si="1"/>
        <v>2022 Q2 Attestation</v>
      </c>
      <c r="H7" s="37" t="s">
        <v>1182</v>
      </c>
      <c r="I7" s="37" t="s">
        <v>331</v>
      </c>
      <c r="J7" s="21">
        <v>44663</v>
      </c>
      <c r="K7" s="38">
        <f t="shared" si="2"/>
        <v>44670</v>
      </c>
      <c r="L7" s="37" t="s">
        <v>146</v>
      </c>
      <c r="M7" s="37" t="s">
        <v>327</v>
      </c>
      <c r="N7" s="37">
        <f t="shared" si="3"/>
        <v>2022</v>
      </c>
      <c r="O7" s="19" t="s">
        <v>542</v>
      </c>
      <c r="P7" s="7"/>
      <c r="Q7" s="7"/>
      <c r="R7" s="7"/>
      <c r="S7" s="7"/>
      <c r="T7" s="7"/>
      <c r="U7" s="7"/>
      <c r="V7" s="7"/>
      <c r="W7" s="7"/>
      <c r="X7" s="7"/>
      <c r="Y7" s="7"/>
      <c r="Z7" s="7"/>
      <c r="AA7" s="7"/>
      <c r="AB7" s="7"/>
      <c r="AC7" s="7"/>
      <c r="AD7" s="7"/>
      <c r="AE7" s="7"/>
      <c r="AF7" s="7"/>
      <c r="AG7" s="7"/>
      <c r="AH7" s="7"/>
      <c r="AI7" s="7"/>
      <c r="AJ7" s="7"/>
      <c r="AK7" s="7"/>
      <c r="AL7" s="7"/>
    </row>
    <row r="8" spans="1:38" ht="14" x14ac:dyDescent="0.15">
      <c r="A8" s="7"/>
      <c r="B8" s="20" t="s">
        <v>83</v>
      </c>
      <c r="C8" s="37" t="s">
        <v>146</v>
      </c>
      <c r="D8" s="19" t="s">
        <v>160</v>
      </c>
      <c r="E8" s="20" t="s">
        <v>83</v>
      </c>
      <c r="F8" s="37" t="str">
        <f t="shared" si="0"/>
        <v>MOD-00007-ATT0001</v>
      </c>
      <c r="G8" s="37" t="str">
        <f t="shared" si="1"/>
        <v>2022 Q2 Attestation</v>
      </c>
      <c r="H8" s="37" t="s">
        <v>1182</v>
      </c>
      <c r="I8" s="37" t="s">
        <v>330</v>
      </c>
      <c r="J8" s="21">
        <v>44672</v>
      </c>
      <c r="K8" s="38">
        <f t="shared" si="2"/>
        <v>44679</v>
      </c>
      <c r="L8" s="37" t="s">
        <v>146</v>
      </c>
      <c r="M8" s="37" t="s">
        <v>327</v>
      </c>
      <c r="N8" s="37">
        <f t="shared" si="3"/>
        <v>2022</v>
      </c>
      <c r="O8" s="19" t="s">
        <v>160</v>
      </c>
      <c r="P8" s="7"/>
      <c r="Q8" s="7"/>
      <c r="R8" s="7"/>
      <c r="S8" s="7"/>
      <c r="T8" s="7"/>
      <c r="U8" s="7"/>
      <c r="V8" s="7"/>
      <c r="W8" s="7"/>
      <c r="X8" s="7"/>
      <c r="Y8" s="7"/>
      <c r="Z8" s="7"/>
      <c r="AA8" s="7"/>
      <c r="AB8" s="7"/>
      <c r="AC8" s="7"/>
      <c r="AD8" s="7"/>
      <c r="AE8" s="7"/>
      <c r="AF8" s="7"/>
      <c r="AG8" s="7"/>
      <c r="AH8" s="7"/>
      <c r="AI8" s="7"/>
      <c r="AJ8" s="7"/>
      <c r="AK8" s="7"/>
      <c r="AL8" s="7"/>
    </row>
    <row r="9" spans="1:38" ht="14" x14ac:dyDescent="0.15">
      <c r="A9" s="7"/>
      <c r="B9" s="20" t="s">
        <v>34</v>
      </c>
      <c r="C9" s="37" t="s">
        <v>146</v>
      </c>
      <c r="D9" s="19" t="s">
        <v>162</v>
      </c>
      <c r="E9" s="20" t="s">
        <v>34</v>
      </c>
      <c r="F9" s="37" t="str">
        <f t="shared" si="0"/>
        <v>MOD-00008-ATT0001</v>
      </c>
      <c r="G9" s="37" t="str">
        <f t="shared" si="1"/>
        <v>2022 Q1 Attestation</v>
      </c>
      <c r="H9" s="37" t="s">
        <v>1182</v>
      </c>
      <c r="I9" s="37" t="s">
        <v>330</v>
      </c>
      <c r="J9" s="21">
        <v>44629</v>
      </c>
      <c r="K9" s="38">
        <f t="shared" si="2"/>
        <v>44636</v>
      </c>
      <c r="L9" s="37" t="s">
        <v>146</v>
      </c>
      <c r="M9" s="37" t="s">
        <v>326</v>
      </c>
      <c r="N9" s="37">
        <f t="shared" si="3"/>
        <v>2022</v>
      </c>
      <c r="O9" s="19" t="s">
        <v>162</v>
      </c>
      <c r="P9" s="7"/>
      <c r="Q9" s="7"/>
      <c r="R9" s="7"/>
      <c r="S9" s="7"/>
      <c r="T9" s="7"/>
      <c r="U9" s="7"/>
      <c r="V9" s="7"/>
      <c r="W9" s="7"/>
      <c r="X9" s="7"/>
      <c r="Y9" s="7"/>
      <c r="Z9" s="7"/>
      <c r="AA9" s="7"/>
      <c r="AB9" s="7"/>
      <c r="AC9" s="7"/>
      <c r="AD9" s="7"/>
      <c r="AE9" s="7"/>
      <c r="AF9" s="7"/>
      <c r="AG9" s="7"/>
      <c r="AH9" s="7"/>
      <c r="AI9" s="7"/>
      <c r="AJ9" s="7"/>
      <c r="AK9" s="7"/>
      <c r="AL9" s="7"/>
    </row>
    <row r="10" spans="1:38" ht="28" x14ac:dyDescent="0.15">
      <c r="A10" s="7"/>
      <c r="B10" s="20" t="s">
        <v>57</v>
      </c>
      <c r="C10" s="37" t="s">
        <v>146</v>
      </c>
      <c r="D10" s="19" t="s">
        <v>164</v>
      </c>
      <c r="E10" s="20" t="s">
        <v>57</v>
      </c>
      <c r="F10" s="37" t="str">
        <f t="shared" si="0"/>
        <v>MOD-00009-ATT0001</v>
      </c>
      <c r="G10" s="37" t="str">
        <f t="shared" si="1"/>
        <v>2022 Q2 Attestation</v>
      </c>
      <c r="H10" s="37" t="s">
        <v>1182</v>
      </c>
      <c r="I10" s="37" t="s">
        <v>424</v>
      </c>
      <c r="J10" s="21">
        <v>44655</v>
      </c>
      <c r="K10" s="38">
        <f t="shared" si="2"/>
        <v>44662</v>
      </c>
      <c r="L10" s="37" t="s">
        <v>146</v>
      </c>
      <c r="M10" s="37" t="s">
        <v>327</v>
      </c>
      <c r="N10" s="37">
        <f t="shared" si="3"/>
        <v>2022</v>
      </c>
      <c r="O10" s="19" t="s">
        <v>164</v>
      </c>
      <c r="P10" s="7"/>
      <c r="Q10" s="7"/>
      <c r="R10" s="7"/>
      <c r="S10" s="7"/>
      <c r="T10" s="7"/>
      <c r="U10" s="7"/>
      <c r="V10" s="7"/>
      <c r="W10" s="7"/>
      <c r="X10" s="7"/>
      <c r="Y10" s="7"/>
      <c r="Z10" s="7"/>
      <c r="AA10" s="7"/>
      <c r="AB10" s="7"/>
      <c r="AC10" s="7"/>
      <c r="AD10" s="7"/>
      <c r="AE10" s="7"/>
      <c r="AF10" s="7"/>
      <c r="AG10" s="7"/>
      <c r="AH10" s="7"/>
      <c r="AI10" s="7"/>
      <c r="AJ10" s="7"/>
      <c r="AK10" s="7"/>
      <c r="AL10" s="7"/>
    </row>
    <row r="11" spans="1:38" ht="14" x14ac:dyDescent="0.15">
      <c r="A11" s="7"/>
      <c r="B11" s="20" t="s">
        <v>83</v>
      </c>
      <c r="C11" s="37" t="s">
        <v>146</v>
      </c>
      <c r="D11" s="19" t="s">
        <v>172</v>
      </c>
      <c r="E11" s="20" t="s">
        <v>83</v>
      </c>
      <c r="F11" s="37" t="str">
        <f t="shared" si="0"/>
        <v>MOD-00010-ATT0001</v>
      </c>
      <c r="G11" s="37" t="str">
        <f t="shared" si="1"/>
        <v>2022 Q2 Attestation</v>
      </c>
      <c r="H11" s="37" t="s">
        <v>1182</v>
      </c>
      <c r="I11" s="37" t="s">
        <v>331</v>
      </c>
      <c r="J11" s="21">
        <v>44671</v>
      </c>
      <c r="K11" s="38">
        <f t="shared" si="2"/>
        <v>44678</v>
      </c>
      <c r="L11" s="37" t="s">
        <v>146</v>
      </c>
      <c r="M11" s="37" t="s">
        <v>327</v>
      </c>
      <c r="N11" s="37">
        <f t="shared" si="3"/>
        <v>2022</v>
      </c>
      <c r="O11" s="19" t="s">
        <v>172</v>
      </c>
      <c r="P11" s="7"/>
      <c r="Q11" s="7"/>
      <c r="R11" s="7"/>
      <c r="S11" s="7"/>
      <c r="T11" s="7"/>
      <c r="U11" s="7"/>
      <c r="V11" s="7"/>
      <c r="W11" s="7"/>
      <c r="X11" s="7"/>
      <c r="Y11" s="7"/>
      <c r="Z11" s="7"/>
      <c r="AA11" s="7"/>
      <c r="AB11" s="7"/>
      <c r="AC11" s="7"/>
      <c r="AD11" s="7"/>
      <c r="AE11" s="7"/>
      <c r="AF11" s="7"/>
      <c r="AG11" s="7"/>
      <c r="AH11" s="7"/>
      <c r="AI11" s="7"/>
      <c r="AJ11" s="7"/>
      <c r="AK11" s="7"/>
      <c r="AL11" s="7"/>
    </row>
    <row r="12" spans="1:38" ht="14" x14ac:dyDescent="0.15">
      <c r="A12" s="7"/>
      <c r="B12" s="20" t="s">
        <v>26</v>
      </c>
      <c r="C12" s="37" t="s">
        <v>146</v>
      </c>
      <c r="D12" s="19" t="s">
        <v>173</v>
      </c>
      <c r="E12" s="20" t="s">
        <v>26</v>
      </c>
      <c r="F12" s="37" t="str">
        <f t="shared" si="0"/>
        <v>MOD-00011-ATT0001</v>
      </c>
      <c r="G12" s="37" t="str">
        <f t="shared" si="1"/>
        <v>2022 Q2 Attestation</v>
      </c>
      <c r="H12" s="37" t="s">
        <v>1182</v>
      </c>
      <c r="I12" s="37" t="s">
        <v>331</v>
      </c>
      <c r="J12" s="21">
        <v>44667</v>
      </c>
      <c r="K12" s="38">
        <f t="shared" si="2"/>
        <v>44674</v>
      </c>
      <c r="L12" s="37" t="s">
        <v>146</v>
      </c>
      <c r="M12" s="37" t="s">
        <v>327</v>
      </c>
      <c r="N12" s="37">
        <f t="shared" si="3"/>
        <v>2022</v>
      </c>
      <c r="O12" s="19" t="s">
        <v>173</v>
      </c>
      <c r="P12" s="7"/>
      <c r="Q12" s="7"/>
      <c r="R12" s="7"/>
      <c r="S12" s="7"/>
      <c r="T12" s="7"/>
      <c r="U12" s="7"/>
      <c r="V12" s="7"/>
      <c r="W12" s="7"/>
      <c r="X12" s="7"/>
      <c r="Y12" s="7"/>
      <c r="Z12" s="7"/>
      <c r="AA12" s="7"/>
      <c r="AB12" s="7"/>
      <c r="AC12" s="7"/>
      <c r="AD12" s="7"/>
      <c r="AE12" s="7"/>
      <c r="AF12" s="7"/>
      <c r="AG12" s="7"/>
      <c r="AH12" s="7"/>
      <c r="AI12" s="7"/>
      <c r="AJ12" s="7"/>
      <c r="AK12" s="7"/>
      <c r="AL12" s="7"/>
    </row>
    <row r="13" spans="1:38" ht="14" x14ac:dyDescent="0.15">
      <c r="A13" s="7"/>
      <c r="B13" s="20" t="s">
        <v>57</v>
      </c>
      <c r="C13" s="37" t="s">
        <v>146</v>
      </c>
      <c r="D13" s="19" t="s">
        <v>179</v>
      </c>
      <c r="E13" s="20" t="s">
        <v>57</v>
      </c>
      <c r="F13" s="37" t="str">
        <f t="shared" si="0"/>
        <v>MOD-00012-ATT0001</v>
      </c>
      <c r="G13" s="37" t="str">
        <f t="shared" si="1"/>
        <v>2022 Q2 Attestation</v>
      </c>
      <c r="H13" s="37" t="s">
        <v>1182</v>
      </c>
      <c r="I13" s="37" t="s">
        <v>330</v>
      </c>
      <c r="J13" s="21">
        <v>44678</v>
      </c>
      <c r="K13" s="38">
        <f t="shared" si="2"/>
        <v>44685</v>
      </c>
      <c r="L13" s="37" t="s">
        <v>146</v>
      </c>
      <c r="M13" s="37" t="s">
        <v>327</v>
      </c>
      <c r="N13" s="37">
        <f t="shared" si="3"/>
        <v>2022</v>
      </c>
      <c r="O13" s="19" t="s">
        <v>179</v>
      </c>
      <c r="P13" s="7"/>
      <c r="Q13" s="7"/>
      <c r="R13" s="7"/>
      <c r="S13" s="7"/>
      <c r="T13" s="7"/>
      <c r="U13" s="7"/>
      <c r="V13" s="7"/>
      <c r="W13" s="7"/>
      <c r="X13" s="7"/>
      <c r="Y13" s="7"/>
      <c r="Z13" s="7"/>
      <c r="AA13" s="7"/>
      <c r="AB13" s="7"/>
      <c r="AC13" s="7"/>
      <c r="AD13" s="7"/>
      <c r="AE13" s="7"/>
      <c r="AF13" s="7"/>
      <c r="AG13" s="7"/>
      <c r="AH13" s="7"/>
      <c r="AI13" s="7"/>
      <c r="AJ13" s="7"/>
      <c r="AK13" s="7"/>
      <c r="AL13" s="7"/>
    </row>
    <row r="14" spans="1:38" ht="14" x14ac:dyDescent="0.15">
      <c r="A14" s="7"/>
      <c r="B14" s="20" t="s">
        <v>24</v>
      </c>
      <c r="C14" s="37" t="s">
        <v>146</v>
      </c>
      <c r="D14" s="19" t="s">
        <v>180</v>
      </c>
      <c r="E14" s="20" t="s">
        <v>24</v>
      </c>
      <c r="F14" s="37" t="str">
        <f t="shared" si="0"/>
        <v>MOD-00013-ATT0001</v>
      </c>
      <c r="G14" s="37" t="str">
        <f t="shared" si="1"/>
        <v>2022 Q1 Attestation</v>
      </c>
      <c r="H14" s="37" t="s">
        <v>1182</v>
      </c>
      <c r="I14" s="37" t="s">
        <v>330</v>
      </c>
      <c r="J14" s="21">
        <v>44600</v>
      </c>
      <c r="K14" s="38">
        <f t="shared" si="2"/>
        <v>44607</v>
      </c>
      <c r="L14" s="37" t="s">
        <v>146</v>
      </c>
      <c r="M14" s="37" t="s">
        <v>326</v>
      </c>
      <c r="N14" s="37">
        <f t="shared" si="3"/>
        <v>2022</v>
      </c>
      <c r="O14" s="19" t="s">
        <v>180</v>
      </c>
      <c r="P14" s="7"/>
      <c r="Q14" s="7"/>
      <c r="R14" s="7"/>
      <c r="S14" s="7"/>
      <c r="T14" s="7"/>
      <c r="U14" s="7"/>
      <c r="V14" s="7"/>
      <c r="W14" s="7"/>
      <c r="X14" s="7"/>
      <c r="Y14" s="7"/>
      <c r="Z14" s="7"/>
      <c r="AA14" s="7"/>
      <c r="AB14" s="7"/>
      <c r="AC14" s="7"/>
      <c r="AD14" s="7"/>
      <c r="AE14" s="7"/>
      <c r="AF14" s="7"/>
      <c r="AG14" s="7"/>
      <c r="AH14" s="7"/>
      <c r="AI14" s="7"/>
      <c r="AJ14" s="7"/>
      <c r="AK14" s="7"/>
      <c r="AL14" s="7"/>
    </row>
    <row r="15" spans="1:38" ht="14" x14ac:dyDescent="0.15">
      <c r="A15" s="7"/>
      <c r="B15" s="20" t="s">
        <v>57</v>
      </c>
      <c r="C15" s="37" t="s">
        <v>146</v>
      </c>
      <c r="D15" s="19" t="s">
        <v>181</v>
      </c>
      <c r="E15" s="20" t="s">
        <v>57</v>
      </c>
      <c r="F15" s="37" t="str">
        <f t="shared" si="0"/>
        <v>MOD-00014-ATT0001</v>
      </c>
      <c r="G15" s="37" t="str">
        <f t="shared" si="1"/>
        <v>2021 Q4 Attestation</v>
      </c>
      <c r="H15" s="37" t="s">
        <v>1182</v>
      </c>
      <c r="I15" s="37" t="s">
        <v>331</v>
      </c>
      <c r="J15" s="21">
        <v>44503</v>
      </c>
      <c r="K15" s="38">
        <f t="shared" si="2"/>
        <v>44510</v>
      </c>
      <c r="L15" s="37" t="s">
        <v>146</v>
      </c>
      <c r="M15" s="37" t="s">
        <v>329</v>
      </c>
      <c r="N15" s="37">
        <f t="shared" si="3"/>
        <v>2021</v>
      </c>
      <c r="O15" s="19" t="s">
        <v>181</v>
      </c>
      <c r="P15" s="7"/>
      <c r="Q15" s="7"/>
      <c r="R15" s="7"/>
      <c r="S15" s="7"/>
      <c r="T15" s="7"/>
      <c r="U15" s="7"/>
      <c r="V15" s="7"/>
      <c r="W15" s="7"/>
      <c r="X15" s="7"/>
      <c r="Y15" s="7"/>
      <c r="Z15" s="7"/>
      <c r="AA15" s="7"/>
      <c r="AB15" s="7"/>
      <c r="AC15" s="7"/>
      <c r="AD15" s="7"/>
      <c r="AE15" s="7"/>
      <c r="AF15" s="7"/>
      <c r="AG15" s="7"/>
      <c r="AH15" s="7"/>
      <c r="AI15" s="7"/>
      <c r="AJ15" s="7"/>
      <c r="AK15" s="7"/>
      <c r="AL15" s="7"/>
    </row>
    <row r="16" spans="1:38" ht="14" x14ac:dyDescent="0.15">
      <c r="A16" s="7"/>
      <c r="B16" s="20" t="s">
        <v>53</v>
      </c>
      <c r="C16" s="37" t="s">
        <v>146</v>
      </c>
      <c r="D16" s="19" t="s">
        <v>182</v>
      </c>
      <c r="E16" s="20" t="s">
        <v>53</v>
      </c>
      <c r="F16" s="37" t="str">
        <f t="shared" si="0"/>
        <v>MOD-00015-ATT0001</v>
      </c>
      <c r="G16" s="37" t="str">
        <f t="shared" si="1"/>
        <v>2021 Q3 Attestation</v>
      </c>
      <c r="H16" s="37" t="s">
        <v>1182</v>
      </c>
      <c r="I16" s="37" t="s">
        <v>330</v>
      </c>
      <c r="J16" s="21">
        <v>44378</v>
      </c>
      <c r="K16" s="38">
        <f t="shared" si="2"/>
        <v>44385</v>
      </c>
      <c r="L16" s="37" t="s">
        <v>146</v>
      </c>
      <c r="M16" s="37" t="s">
        <v>328</v>
      </c>
      <c r="N16" s="37">
        <f t="shared" si="3"/>
        <v>2021</v>
      </c>
      <c r="O16" s="19" t="s">
        <v>182</v>
      </c>
      <c r="P16" s="7"/>
      <c r="Q16" s="7"/>
      <c r="R16" s="7"/>
      <c r="S16" s="7"/>
      <c r="T16" s="7"/>
      <c r="U16" s="7"/>
      <c r="V16" s="7"/>
      <c r="W16" s="7"/>
      <c r="X16" s="7"/>
      <c r="Y16" s="7"/>
      <c r="Z16" s="7"/>
      <c r="AA16" s="7"/>
      <c r="AB16" s="7"/>
      <c r="AC16" s="7"/>
      <c r="AD16" s="7"/>
      <c r="AE16" s="7"/>
      <c r="AF16" s="7"/>
      <c r="AG16" s="7"/>
      <c r="AH16" s="7"/>
      <c r="AI16" s="7"/>
      <c r="AJ16" s="7"/>
      <c r="AK16" s="7"/>
      <c r="AL16" s="7"/>
    </row>
    <row r="17" spans="1:39" ht="28" x14ac:dyDescent="0.15">
      <c r="A17" s="7"/>
      <c r="B17" s="20" t="s">
        <v>57</v>
      </c>
      <c r="C17" s="37" t="s">
        <v>146</v>
      </c>
      <c r="D17" s="19" t="s">
        <v>183</v>
      </c>
      <c r="E17" s="20" t="s">
        <v>57</v>
      </c>
      <c r="F17" s="37" t="str">
        <f t="shared" si="0"/>
        <v>MOD-00016-ATT0001</v>
      </c>
      <c r="G17" s="37" t="str">
        <f t="shared" si="1"/>
        <v>2021 Q2 Attestation</v>
      </c>
      <c r="H17" s="37" t="s">
        <v>1182</v>
      </c>
      <c r="I17" s="37" t="s">
        <v>424</v>
      </c>
      <c r="J17" s="21">
        <v>44356</v>
      </c>
      <c r="K17" s="38">
        <f t="shared" si="2"/>
        <v>44363</v>
      </c>
      <c r="L17" s="37" t="s">
        <v>146</v>
      </c>
      <c r="M17" s="37" t="s">
        <v>327</v>
      </c>
      <c r="N17" s="37">
        <f t="shared" si="3"/>
        <v>2021</v>
      </c>
      <c r="O17" s="19" t="s">
        <v>183</v>
      </c>
      <c r="P17" s="7"/>
      <c r="Q17" s="7"/>
      <c r="R17" s="7"/>
      <c r="S17" s="7"/>
      <c r="T17" s="7"/>
      <c r="U17" s="7"/>
      <c r="V17" s="7"/>
      <c r="W17" s="7"/>
      <c r="X17" s="7"/>
      <c r="Y17" s="7"/>
      <c r="Z17" s="7"/>
      <c r="AA17" s="7"/>
      <c r="AB17" s="7"/>
      <c r="AC17" s="7"/>
      <c r="AD17" s="7"/>
      <c r="AE17" s="7"/>
      <c r="AF17" s="7"/>
      <c r="AG17" s="7"/>
      <c r="AH17" s="7"/>
      <c r="AI17" s="7"/>
      <c r="AJ17" s="7"/>
      <c r="AK17" s="7"/>
      <c r="AL17" s="7"/>
    </row>
    <row r="18" spans="1:39" ht="14" x14ac:dyDescent="0.15">
      <c r="A18" s="7"/>
      <c r="B18" s="20" t="s">
        <v>57</v>
      </c>
      <c r="C18" s="37" t="s">
        <v>146</v>
      </c>
      <c r="D18" s="19" t="s">
        <v>189</v>
      </c>
      <c r="E18" s="20" t="s">
        <v>57</v>
      </c>
      <c r="F18" s="37" t="str">
        <f t="shared" si="0"/>
        <v>MOD-00017-ATT0001</v>
      </c>
      <c r="G18" s="37" t="str">
        <f t="shared" si="1"/>
        <v>2022 Q1 Attestation</v>
      </c>
      <c r="H18" s="37" t="s">
        <v>1182</v>
      </c>
      <c r="I18" s="37" t="s">
        <v>330</v>
      </c>
      <c r="J18" s="21">
        <v>44598</v>
      </c>
      <c r="K18" s="38">
        <f t="shared" si="2"/>
        <v>44605</v>
      </c>
      <c r="L18" s="37" t="s">
        <v>146</v>
      </c>
      <c r="M18" s="37" t="s">
        <v>326</v>
      </c>
      <c r="N18" s="37">
        <f t="shared" si="3"/>
        <v>2022</v>
      </c>
      <c r="O18" s="19" t="s">
        <v>189</v>
      </c>
      <c r="P18" s="7"/>
      <c r="Q18" s="7"/>
      <c r="R18" s="7"/>
      <c r="S18" s="7"/>
      <c r="T18" s="7"/>
      <c r="U18" s="7"/>
      <c r="V18" s="7"/>
      <c r="W18" s="7"/>
      <c r="X18" s="7"/>
      <c r="Y18" s="7"/>
      <c r="Z18" s="7"/>
      <c r="AA18" s="7"/>
      <c r="AB18" s="7"/>
      <c r="AC18" s="7"/>
      <c r="AD18" s="7"/>
      <c r="AE18" s="7"/>
      <c r="AF18" s="7"/>
      <c r="AG18" s="7"/>
      <c r="AH18" s="7"/>
      <c r="AI18" s="7"/>
      <c r="AJ18" s="7"/>
      <c r="AK18" s="7"/>
      <c r="AL18" s="7"/>
    </row>
    <row r="19" spans="1:39" ht="14" x14ac:dyDescent="0.15">
      <c r="A19" s="7"/>
      <c r="B19" s="20" t="s">
        <v>48</v>
      </c>
      <c r="C19" s="37" t="s">
        <v>146</v>
      </c>
      <c r="D19" s="19" t="s">
        <v>190</v>
      </c>
      <c r="E19" s="20" t="s">
        <v>48</v>
      </c>
      <c r="F19" s="37" t="str">
        <f t="shared" si="0"/>
        <v>MOD-00018-ATT0001</v>
      </c>
      <c r="G19" s="37" t="str">
        <f t="shared" si="1"/>
        <v>2022 Q1 Attestation</v>
      </c>
      <c r="H19" s="37" t="s">
        <v>1182</v>
      </c>
      <c r="I19" s="37" t="s">
        <v>330</v>
      </c>
      <c r="J19" s="21">
        <v>44585</v>
      </c>
      <c r="K19" s="38">
        <f t="shared" si="2"/>
        <v>44592</v>
      </c>
      <c r="L19" s="37" t="s">
        <v>146</v>
      </c>
      <c r="M19" s="37" t="s">
        <v>326</v>
      </c>
      <c r="N19" s="37">
        <f t="shared" si="3"/>
        <v>2022</v>
      </c>
      <c r="O19" s="19" t="s">
        <v>190</v>
      </c>
      <c r="P19" s="7"/>
      <c r="Q19" s="7"/>
      <c r="R19" s="7"/>
      <c r="S19" s="7"/>
      <c r="T19" s="7"/>
      <c r="U19" s="7"/>
      <c r="V19" s="7"/>
      <c r="W19" s="7"/>
      <c r="X19" s="7"/>
      <c r="Y19" s="7"/>
      <c r="Z19" s="7"/>
      <c r="AA19" s="7"/>
      <c r="AB19" s="7"/>
      <c r="AC19" s="7"/>
      <c r="AD19" s="7"/>
      <c r="AE19" s="7"/>
      <c r="AF19" s="7"/>
      <c r="AG19" s="7"/>
      <c r="AH19" s="7"/>
      <c r="AI19" s="7"/>
      <c r="AJ19" s="7"/>
      <c r="AK19" s="7"/>
      <c r="AL19" s="7"/>
    </row>
    <row r="20" spans="1:39" ht="14" x14ac:dyDescent="0.15">
      <c r="A20" s="7"/>
      <c r="B20" s="20" t="s">
        <v>57</v>
      </c>
      <c r="C20" s="37" t="s">
        <v>146</v>
      </c>
      <c r="D20" s="19" t="s">
        <v>191</v>
      </c>
      <c r="E20" s="20" t="s">
        <v>57</v>
      </c>
      <c r="F20" s="37" t="str">
        <f t="shared" si="0"/>
        <v>MOD-00019-ATT0001</v>
      </c>
      <c r="G20" s="37" t="str">
        <f t="shared" si="1"/>
        <v>2022 Q1 Attestation</v>
      </c>
      <c r="H20" s="37" t="s">
        <v>1182</v>
      </c>
      <c r="I20" s="37" t="s">
        <v>331</v>
      </c>
      <c r="J20" s="21">
        <v>44563</v>
      </c>
      <c r="K20" s="38">
        <f t="shared" si="2"/>
        <v>44570</v>
      </c>
      <c r="L20" s="37" t="s">
        <v>146</v>
      </c>
      <c r="M20" s="37" t="s">
        <v>326</v>
      </c>
      <c r="N20" s="37">
        <f t="shared" si="3"/>
        <v>2022</v>
      </c>
      <c r="O20" s="19" t="s">
        <v>191</v>
      </c>
      <c r="P20" s="7"/>
      <c r="Q20" s="7"/>
      <c r="R20" s="7"/>
      <c r="S20" s="7"/>
      <c r="T20" s="7"/>
      <c r="U20" s="7"/>
      <c r="V20" s="7"/>
      <c r="W20" s="7"/>
      <c r="X20" s="7"/>
      <c r="Y20" s="7"/>
      <c r="Z20" s="7"/>
      <c r="AA20" s="7"/>
      <c r="AB20" s="7"/>
      <c r="AC20" s="7"/>
      <c r="AD20" s="7"/>
      <c r="AE20" s="7"/>
      <c r="AF20" s="7"/>
      <c r="AG20" s="7"/>
      <c r="AH20" s="7"/>
      <c r="AI20" s="7"/>
      <c r="AJ20" s="7"/>
      <c r="AK20" s="7"/>
      <c r="AL20" s="7"/>
    </row>
    <row r="21" spans="1:39" ht="14" x14ac:dyDescent="0.15">
      <c r="A21" s="7"/>
      <c r="B21" s="20" t="s">
        <v>51</v>
      </c>
      <c r="C21" s="37" t="s">
        <v>146</v>
      </c>
      <c r="D21" s="19" t="s">
        <v>192</v>
      </c>
      <c r="E21" s="20" t="s">
        <v>51</v>
      </c>
      <c r="F21" s="37" t="str">
        <f t="shared" si="0"/>
        <v>MOD-00020-ATT0001</v>
      </c>
      <c r="G21" s="37" t="str">
        <f t="shared" si="1"/>
        <v>2021 Q3 Attestation</v>
      </c>
      <c r="H21" s="37" t="s">
        <v>1182</v>
      </c>
      <c r="I21" s="37" t="s">
        <v>330</v>
      </c>
      <c r="J21" s="21">
        <v>44372</v>
      </c>
      <c r="K21" s="38">
        <f t="shared" si="2"/>
        <v>44379</v>
      </c>
      <c r="L21" s="37" t="s">
        <v>146</v>
      </c>
      <c r="M21" s="37" t="s">
        <v>328</v>
      </c>
      <c r="N21" s="37">
        <f t="shared" si="3"/>
        <v>2021</v>
      </c>
      <c r="O21" s="19" t="s">
        <v>192</v>
      </c>
      <c r="P21" s="7"/>
      <c r="Q21" s="7"/>
      <c r="R21" s="7"/>
      <c r="S21" s="7"/>
      <c r="T21" s="7"/>
      <c r="U21" s="7"/>
      <c r="V21" s="7"/>
      <c r="W21" s="7"/>
      <c r="X21" s="7"/>
      <c r="Y21" s="7"/>
      <c r="Z21" s="7"/>
      <c r="AA21" s="7"/>
      <c r="AB21" s="7"/>
      <c r="AC21" s="7"/>
      <c r="AD21" s="7"/>
      <c r="AE21" s="7"/>
      <c r="AF21" s="7"/>
      <c r="AG21" s="7"/>
      <c r="AH21" s="7"/>
      <c r="AI21" s="7"/>
      <c r="AJ21" s="7"/>
      <c r="AK21" s="7"/>
      <c r="AL21" s="7"/>
    </row>
    <row r="22" spans="1:39" ht="14" x14ac:dyDescent="0.15">
      <c r="A22" s="7"/>
      <c r="B22" s="20" t="s">
        <v>57</v>
      </c>
      <c r="C22" s="37" t="s">
        <v>146</v>
      </c>
      <c r="D22" s="19" t="s">
        <v>193</v>
      </c>
      <c r="E22" s="20" t="s">
        <v>57</v>
      </c>
      <c r="F22" s="37" t="str">
        <f t="shared" si="0"/>
        <v>MOD-00021-ATT0001</v>
      </c>
      <c r="G22" s="37" t="str">
        <f t="shared" si="1"/>
        <v>2020 Q4 Attestation</v>
      </c>
      <c r="H22" s="37" t="s">
        <v>1182</v>
      </c>
      <c r="I22" s="37" t="s">
        <v>331</v>
      </c>
      <c r="J22" s="21">
        <v>44175</v>
      </c>
      <c r="K22" s="38">
        <f t="shared" si="2"/>
        <v>44182</v>
      </c>
      <c r="L22" s="37" t="s">
        <v>146</v>
      </c>
      <c r="M22" s="37" t="s">
        <v>329</v>
      </c>
      <c r="N22" s="37">
        <f t="shared" si="3"/>
        <v>2020</v>
      </c>
      <c r="O22" s="19" t="s">
        <v>193</v>
      </c>
      <c r="P22" s="7"/>
      <c r="Q22" s="7"/>
      <c r="R22" s="7"/>
      <c r="S22" s="7"/>
      <c r="T22" s="7"/>
      <c r="U22" s="7"/>
      <c r="V22" s="7"/>
      <c r="W22" s="7"/>
      <c r="X22" s="7"/>
      <c r="Y22" s="7"/>
      <c r="Z22" s="7"/>
      <c r="AA22" s="7"/>
      <c r="AB22" s="7"/>
      <c r="AC22" s="7"/>
      <c r="AD22" s="7"/>
      <c r="AE22" s="7"/>
      <c r="AF22" s="7"/>
      <c r="AG22" s="7"/>
      <c r="AH22" s="7"/>
      <c r="AI22" s="7"/>
      <c r="AJ22" s="7"/>
      <c r="AK22" s="7"/>
      <c r="AL22" s="7"/>
    </row>
    <row r="23" spans="1:39" ht="14" x14ac:dyDescent="0.15">
      <c r="A23" s="7"/>
      <c r="B23" s="20" t="s">
        <v>53</v>
      </c>
      <c r="C23" s="37" t="s">
        <v>146</v>
      </c>
      <c r="D23" s="19" t="s">
        <v>194</v>
      </c>
      <c r="E23" s="20" t="s">
        <v>53</v>
      </c>
      <c r="F23" s="37" t="str">
        <f t="shared" si="0"/>
        <v>MOD-00022-ATT0001</v>
      </c>
      <c r="G23" s="37" t="str">
        <f t="shared" si="1"/>
        <v>2020 Q3 Attestation</v>
      </c>
      <c r="H23" s="37" t="s">
        <v>1182</v>
      </c>
      <c r="I23" s="37" t="s">
        <v>331</v>
      </c>
      <c r="J23" s="21">
        <v>44090</v>
      </c>
      <c r="K23" s="38">
        <f t="shared" si="2"/>
        <v>44097</v>
      </c>
      <c r="L23" s="37" t="s">
        <v>146</v>
      </c>
      <c r="M23" s="37" t="s">
        <v>328</v>
      </c>
      <c r="N23" s="37">
        <f t="shared" si="3"/>
        <v>2020</v>
      </c>
      <c r="O23" s="19" t="s">
        <v>194</v>
      </c>
      <c r="P23" s="7"/>
      <c r="Q23" s="7"/>
      <c r="R23" s="7"/>
      <c r="S23" s="7"/>
      <c r="T23" s="7"/>
      <c r="U23" s="7"/>
      <c r="V23" s="7"/>
      <c r="W23" s="7"/>
      <c r="X23" s="7"/>
      <c r="Y23" s="7"/>
      <c r="Z23" s="7"/>
      <c r="AA23" s="7"/>
      <c r="AB23" s="7"/>
      <c r="AC23" s="7"/>
      <c r="AD23" s="7"/>
      <c r="AE23" s="7"/>
      <c r="AF23" s="7"/>
      <c r="AG23" s="7"/>
      <c r="AH23" s="7"/>
      <c r="AI23" s="7"/>
      <c r="AJ23" s="7"/>
      <c r="AK23" s="7"/>
      <c r="AL23" s="7"/>
    </row>
    <row r="24" spans="1:39" ht="14" x14ac:dyDescent="0.15">
      <c r="A24" s="7"/>
      <c r="B24" s="20" t="s">
        <v>51</v>
      </c>
      <c r="C24" s="37" t="s">
        <v>146</v>
      </c>
      <c r="D24" s="19" t="s">
        <v>195</v>
      </c>
      <c r="E24" s="20" t="s">
        <v>51</v>
      </c>
      <c r="F24" s="37" t="str">
        <f t="shared" si="0"/>
        <v>MOD-00023-ATT0001</v>
      </c>
      <c r="G24" s="37" t="str">
        <f t="shared" si="1"/>
        <v>2022 Q1 Attestation</v>
      </c>
      <c r="H24" s="37" t="s">
        <v>1182</v>
      </c>
      <c r="I24" s="37" t="s">
        <v>330</v>
      </c>
      <c r="J24" s="21">
        <v>44614</v>
      </c>
      <c r="K24" s="38">
        <f t="shared" si="2"/>
        <v>44621</v>
      </c>
      <c r="L24" s="37" t="s">
        <v>146</v>
      </c>
      <c r="M24" s="37" t="s">
        <v>326</v>
      </c>
      <c r="N24" s="37">
        <f t="shared" si="3"/>
        <v>2022</v>
      </c>
      <c r="O24" s="19" t="s">
        <v>195</v>
      </c>
      <c r="P24" s="7"/>
      <c r="Q24" s="7"/>
      <c r="R24" s="7"/>
      <c r="S24" s="7"/>
      <c r="T24" s="7"/>
      <c r="U24" s="7"/>
      <c r="V24" s="7"/>
      <c r="W24" s="7"/>
      <c r="X24" s="7"/>
      <c r="Y24" s="7"/>
      <c r="Z24" s="7"/>
      <c r="AA24" s="7"/>
      <c r="AB24" s="7"/>
      <c r="AC24" s="7"/>
      <c r="AD24" s="7"/>
      <c r="AE24" s="7"/>
      <c r="AF24" s="7"/>
      <c r="AG24" s="7"/>
      <c r="AH24" s="7"/>
      <c r="AI24" s="7"/>
      <c r="AJ24" s="7"/>
      <c r="AK24" s="7"/>
      <c r="AL24" s="7"/>
    </row>
    <row r="25" spans="1:39" ht="14" x14ac:dyDescent="0.15">
      <c r="A25" s="7"/>
      <c r="B25" s="20" t="s">
        <v>57</v>
      </c>
      <c r="C25" s="37" t="s">
        <v>146</v>
      </c>
      <c r="D25" s="19" t="s">
        <v>201</v>
      </c>
      <c r="E25" s="20" t="s">
        <v>57</v>
      </c>
      <c r="F25" s="37" t="str">
        <f t="shared" si="0"/>
        <v>MOD-00024-ATT0001</v>
      </c>
      <c r="G25" s="37" t="str">
        <f t="shared" si="1"/>
        <v>2022 Q2 Attestation</v>
      </c>
      <c r="H25" s="37" t="s">
        <v>1182</v>
      </c>
      <c r="I25" s="37" t="s">
        <v>330</v>
      </c>
      <c r="J25" s="21">
        <v>44663</v>
      </c>
      <c r="K25" s="38">
        <f t="shared" si="2"/>
        <v>44670</v>
      </c>
      <c r="L25" s="37" t="s">
        <v>146</v>
      </c>
      <c r="M25" s="37" t="s">
        <v>327</v>
      </c>
      <c r="N25" s="37">
        <f t="shared" si="3"/>
        <v>2022</v>
      </c>
      <c r="O25" s="19" t="s">
        <v>201</v>
      </c>
      <c r="P25" s="7"/>
      <c r="Q25" s="7"/>
      <c r="R25" s="7"/>
      <c r="S25" s="7"/>
      <c r="T25" s="7"/>
      <c r="U25" s="7"/>
      <c r="V25" s="7"/>
      <c r="W25" s="7"/>
      <c r="X25" s="7"/>
      <c r="Y25" s="7"/>
      <c r="Z25" s="7"/>
      <c r="AA25" s="7"/>
      <c r="AB25" s="7"/>
      <c r="AC25" s="7"/>
      <c r="AD25" s="7"/>
      <c r="AE25" s="7"/>
      <c r="AF25" s="7"/>
      <c r="AG25" s="7"/>
      <c r="AH25" s="7"/>
      <c r="AI25" s="7"/>
      <c r="AJ25" s="7"/>
      <c r="AK25" s="7"/>
      <c r="AL25" s="7"/>
      <c r="AM25" s="36"/>
    </row>
  </sheetData>
  <autoFilter ref="I1:I25"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29"/>
  <sheetViews>
    <sheetView zoomScaleNormal="100" workbookViewId="0">
      <selection activeCell="F7" sqref="F7"/>
    </sheetView>
  </sheetViews>
  <sheetFormatPr baseColWidth="10" defaultColWidth="9.1640625" defaultRowHeight="12" x14ac:dyDescent="0.15"/>
  <cols>
    <col min="1" max="1" width="6.1640625" style="6" bestFit="1" customWidth="1"/>
    <col min="2" max="2" width="49.5" style="6" bestFit="1" customWidth="1"/>
    <col min="3" max="3" width="17.5" style="6" bestFit="1" customWidth="1"/>
    <col min="4" max="4" width="13.5" style="6" bestFit="1" customWidth="1"/>
    <col min="5" max="5" width="49.5" style="6" bestFit="1" customWidth="1"/>
    <col min="6" max="6" width="18.33203125" style="6" customWidth="1"/>
    <col min="7" max="7" width="30.1640625" style="6" customWidth="1"/>
    <col min="8" max="8" width="14.83203125" style="6" customWidth="1"/>
    <col min="9" max="9" width="11.33203125" style="6" bestFit="1" customWidth="1"/>
    <col min="10" max="12" width="21.5" style="6" bestFit="1" customWidth="1"/>
    <col min="13" max="15" width="20.83203125" style="6" bestFit="1" customWidth="1"/>
    <col min="16" max="18" width="22" style="6" bestFit="1" customWidth="1"/>
    <col min="19" max="21" width="21.1640625" style="6" bestFit="1" customWidth="1"/>
    <col min="22" max="22" width="17.33203125" style="6" bestFit="1" customWidth="1"/>
    <col min="23" max="23" width="17.1640625" style="6" bestFit="1" customWidth="1"/>
    <col min="24" max="24" width="17.5" style="6" bestFit="1" customWidth="1"/>
    <col min="25" max="25" width="16.83203125" style="6" bestFit="1" customWidth="1"/>
    <col min="26" max="26" width="15.1640625" style="6" bestFit="1" customWidth="1"/>
    <col min="27" max="27" width="10.6640625" style="6" bestFit="1" customWidth="1"/>
    <col min="28" max="28" width="8" style="6" bestFit="1" customWidth="1"/>
    <col min="29" max="29" width="8.5" style="6" bestFit="1" customWidth="1"/>
    <col min="30" max="30" width="9" style="6" bestFit="1" customWidth="1"/>
    <col min="31" max="16384" width="9.1640625" style="6"/>
  </cols>
  <sheetData>
    <row r="1" spans="1:30" ht="15" customHeight="1" x14ac:dyDescent="0.15">
      <c r="A1" s="7" t="s">
        <v>1</v>
      </c>
      <c r="B1" s="7" t="s">
        <v>2</v>
      </c>
      <c r="C1" s="7" t="s">
        <v>3</v>
      </c>
      <c r="D1" s="7" t="s">
        <v>4</v>
      </c>
      <c r="E1" s="7" t="s">
        <v>9</v>
      </c>
      <c r="F1" s="7" t="s">
        <v>10</v>
      </c>
      <c r="G1" s="7" t="s">
        <v>11</v>
      </c>
      <c r="H1" s="7" t="s">
        <v>117</v>
      </c>
      <c r="I1" s="7" t="s">
        <v>118</v>
      </c>
      <c r="J1" s="7" t="s">
        <v>340</v>
      </c>
      <c r="K1" s="7" t="s">
        <v>341</v>
      </c>
      <c r="L1" s="7" t="s">
        <v>342</v>
      </c>
      <c r="M1" s="7" t="s">
        <v>343</v>
      </c>
      <c r="N1" s="7" t="s">
        <v>344</v>
      </c>
      <c r="O1" s="7" t="s">
        <v>345</v>
      </c>
      <c r="P1" s="7" t="s">
        <v>346</v>
      </c>
      <c r="Q1" s="7" t="s">
        <v>347</v>
      </c>
      <c r="R1" s="7" t="s">
        <v>348</v>
      </c>
      <c r="S1" s="7" t="s">
        <v>349</v>
      </c>
      <c r="T1" s="7" t="s">
        <v>350</v>
      </c>
      <c r="U1" s="7" t="s">
        <v>351</v>
      </c>
      <c r="V1" s="100" t="s">
        <v>574</v>
      </c>
      <c r="W1" s="100" t="s">
        <v>575</v>
      </c>
      <c r="X1" s="100" t="s">
        <v>576</v>
      </c>
      <c r="Y1" s="100" t="s">
        <v>577</v>
      </c>
      <c r="Z1" s="100" t="s">
        <v>115</v>
      </c>
      <c r="AA1" s="100" t="s">
        <v>541</v>
      </c>
      <c r="AB1" s="7" t="s">
        <v>352</v>
      </c>
      <c r="AC1" s="7" t="s">
        <v>116</v>
      </c>
      <c r="AD1" s="7" t="s">
        <v>287</v>
      </c>
    </row>
    <row r="2" spans="1:30" ht="15" customHeight="1" x14ac:dyDescent="0.15">
      <c r="A2" s="7"/>
      <c r="B2" s="19" t="s">
        <v>15</v>
      </c>
      <c r="C2" s="29" t="s">
        <v>146</v>
      </c>
      <c r="D2" s="19" t="s">
        <v>138</v>
      </c>
      <c r="E2" s="19" t="s">
        <v>15</v>
      </c>
      <c r="F2" s="37" t="str">
        <f>D2&amp;"-MTS-001"</f>
        <v>MOD-00001-MTS-001</v>
      </c>
      <c r="G2" s="37" t="s">
        <v>573</v>
      </c>
      <c r="H2" s="37" t="s">
        <v>1182</v>
      </c>
      <c r="I2" s="21">
        <v>44485</v>
      </c>
      <c r="J2" s="29" t="s">
        <v>153</v>
      </c>
      <c r="K2" s="29" t="s">
        <v>153</v>
      </c>
      <c r="L2" s="29" t="s">
        <v>142</v>
      </c>
      <c r="M2" s="29">
        <v>0</v>
      </c>
      <c r="N2" s="32">
        <v>9</v>
      </c>
      <c r="O2" s="29">
        <v>2</v>
      </c>
      <c r="P2" s="32" t="s">
        <v>142</v>
      </c>
      <c r="Q2" s="32" t="s">
        <v>153</v>
      </c>
      <c r="R2" s="32" t="s">
        <v>142</v>
      </c>
      <c r="S2" s="32" t="s">
        <v>142</v>
      </c>
      <c r="T2" s="32" t="s">
        <v>142</v>
      </c>
      <c r="U2" s="32" t="s">
        <v>142</v>
      </c>
      <c r="V2" s="32">
        <f>(IF(J2="Yes",1,0)*Preferences!$M$2+IF(K2="Yes",1,0)*Preferences!$N$2+IF(L2="Yes",1,0)*Preferences!$O$2)*Preferences!$AK$2</f>
        <v>8</v>
      </c>
      <c r="W2" s="32">
        <f>(IF(M2&lt;=Preferences!$P$2,0,IF(M2&lt;=Preferences!$Q$2,1,IF(M2&lt;=Preferences!$R$2,2,IF(M2&lt;=Preferences!$S$2,3,4))))*Preferences!$T$2+IF(N2&lt;=Preferences!$U$2,0,IF(N2&lt;=Preferences!$V$2,1,IF(N2&lt;=Preferences!$W$2,2,IF(N2&lt;=Preferences!$X$2,3,4))))*Preferences!$Y$2+IF(O2&lt;=Preferences!$Z$2,0,IF(O2&lt;=Preferences!$AA$2,1,IF(O2&lt;=Preferences!$AB$2,2,IF(O2&lt;=Preferences!$AC$2,3,4))))*Preferences!$AD$2)*Preferences!$AL$2</f>
        <v>36</v>
      </c>
      <c r="X2" s="32">
        <f>(IF(P2="Yes",1,0)*Preferences!$AE$2+IF(Q2="Yes",1,0)*Preferences!$AF$2+IF(R2="Yes",1,0)*Preferences!$AG$2)*Preferences!$AM$2</f>
        <v>24</v>
      </c>
      <c r="Y2" s="32">
        <f>(IF(S2="Yes",1,0)*Preferences!$AH$2+IF(T2="Yes",1,0)*Preferences!$AI$2+IF(U2="Yes",1,0)*Preferences!$AJ$2)*Preferences!$AN$2</f>
        <v>45</v>
      </c>
      <c r="Z2" s="32">
        <f t="shared" ref="Z2:Z29" si="0">V2+W2+X2+Y2</f>
        <v>113</v>
      </c>
      <c r="AA2" s="32" t="str">
        <f>IF((Z2)&gt;=Preferences!$AO$2,"Tier 1",IF((Z2)&gt;=Preferences!$AP$2,"Tier 2","Tier 3"))</f>
        <v>Tier 1</v>
      </c>
      <c r="AB2" s="32" t="s">
        <v>153</v>
      </c>
      <c r="AC2" s="32" t="str">
        <f>IF(AB2="No",AA2)</f>
        <v>Tier 1</v>
      </c>
      <c r="AD2" s="32" t="s">
        <v>145</v>
      </c>
    </row>
    <row r="3" spans="1:30" s="39" customFormat="1" ht="15" customHeight="1" x14ac:dyDescent="0.15">
      <c r="A3" s="7"/>
      <c r="B3" s="20" t="s">
        <v>34</v>
      </c>
      <c r="C3" s="29" t="s">
        <v>146</v>
      </c>
      <c r="D3" s="19" t="s">
        <v>151</v>
      </c>
      <c r="E3" s="20" t="s">
        <v>34</v>
      </c>
      <c r="F3" s="37" t="str">
        <f>D3&amp;"-MTS-001"</f>
        <v>MOD-00002-MTS-001</v>
      </c>
      <c r="G3" s="37" t="s">
        <v>573</v>
      </c>
      <c r="H3" s="37" t="s">
        <v>1182</v>
      </c>
      <c r="I3" s="21">
        <f>I4-60</f>
        <v>44600</v>
      </c>
      <c r="J3" s="29" t="s">
        <v>142</v>
      </c>
      <c r="K3" s="29" t="s">
        <v>153</v>
      </c>
      <c r="L3" s="29" t="s">
        <v>142</v>
      </c>
      <c r="M3" s="29">
        <v>1</v>
      </c>
      <c r="N3" s="32">
        <v>4</v>
      </c>
      <c r="O3" s="29">
        <v>3</v>
      </c>
      <c r="P3" s="32" t="s">
        <v>153</v>
      </c>
      <c r="Q3" s="32" t="s">
        <v>153</v>
      </c>
      <c r="R3" s="32" t="s">
        <v>153</v>
      </c>
      <c r="S3" s="32" t="s">
        <v>153</v>
      </c>
      <c r="T3" s="32" t="s">
        <v>153</v>
      </c>
      <c r="U3" s="32" t="s">
        <v>153</v>
      </c>
      <c r="V3" s="32">
        <f>(IF(J3="Yes",1,0)*Preferences!$M$2+IF(K3="Yes",1,0)*Preferences!$N$2+IF(L3="Yes",1,0)*Preferences!$O$2)*Preferences!$AK$2</f>
        <v>12</v>
      </c>
      <c r="W3" s="32">
        <f>(IF(M3&lt;=Preferences!$P$2,0,IF(M3&lt;=Preferences!$Q$2,1,IF(M3&lt;=Preferences!$R$2,2,IF(M3&lt;=Preferences!$S$2,3,4))))*Preferences!$T$2+IF(N3&lt;=Preferences!$U$2,0,IF(N3&lt;=Preferences!$V$2,1,IF(N3&lt;=Preferences!$W$2,2,IF(N3&lt;=Preferences!$X$2,3,4))))*Preferences!$Y$2+IF(O3&lt;=Preferences!$Z$2,0,IF(O3&lt;=Preferences!$AA$2,1,IF(O3&lt;=Preferences!$AB$2,2,IF(O3&lt;=Preferences!$AC$2,3,4))))*Preferences!$AD$2)*Preferences!$AL$2</f>
        <v>21</v>
      </c>
      <c r="X3" s="32">
        <f>(IF(P3="Yes",1,0)*Preferences!$AE$2+IF(Q3="Yes",1,0)*Preferences!$AF$2+IF(R3="Yes",1,0)*Preferences!$AG$2)*Preferences!$AM$2</f>
        <v>0</v>
      </c>
      <c r="Y3" s="32">
        <f>(IF(S3="Yes",1,0)*Preferences!$AH$2+IF(T3="Yes",1,0)*Preferences!$AI$2+IF(U3="Yes",1,0)*Preferences!$AJ$2)*Preferences!$AN$2</f>
        <v>0</v>
      </c>
      <c r="Z3" s="32">
        <f t="shared" si="0"/>
        <v>33</v>
      </c>
      <c r="AA3" s="32" t="str">
        <f>IF((Z3)&gt;=Preferences!$AO$2,"Tier 1",IF((Z3)&gt;=Preferences!$AP$2,"Tier 2","Tier 3"))</f>
        <v>Tier 3</v>
      </c>
      <c r="AB3" s="32" t="s">
        <v>142</v>
      </c>
      <c r="AC3" s="32" t="s">
        <v>154</v>
      </c>
      <c r="AD3" s="32" t="s">
        <v>145</v>
      </c>
    </row>
    <row r="4" spans="1:30" ht="15" customHeight="1" x14ac:dyDescent="0.15">
      <c r="A4" s="7"/>
      <c r="B4" s="20" t="s">
        <v>34</v>
      </c>
      <c r="C4" s="29" t="s">
        <v>146</v>
      </c>
      <c r="D4" s="19" t="s">
        <v>151</v>
      </c>
      <c r="E4" s="20" t="s">
        <v>34</v>
      </c>
      <c r="F4" s="37" t="str">
        <f>D4&amp;"-MTS-002"</f>
        <v>MOD-00002-MTS-002</v>
      </c>
      <c r="G4" s="37" t="s">
        <v>573</v>
      </c>
      <c r="H4" s="37" t="s">
        <v>1182</v>
      </c>
      <c r="I4" s="21">
        <v>44660</v>
      </c>
      <c r="J4" s="29" t="s">
        <v>142</v>
      </c>
      <c r="K4" s="29" t="s">
        <v>153</v>
      </c>
      <c r="L4" s="29" t="s">
        <v>142</v>
      </c>
      <c r="M4" s="29">
        <v>1</v>
      </c>
      <c r="N4" s="32">
        <v>4</v>
      </c>
      <c r="O4" s="29">
        <v>3</v>
      </c>
      <c r="P4" s="32" t="s">
        <v>153</v>
      </c>
      <c r="Q4" s="32" t="s">
        <v>153</v>
      </c>
      <c r="R4" s="32" t="s">
        <v>153</v>
      </c>
      <c r="S4" s="32" t="s">
        <v>153</v>
      </c>
      <c r="T4" s="32" t="s">
        <v>153</v>
      </c>
      <c r="U4" s="32" t="s">
        <v>153</v>
      </c>
      <c r="V4" s="32">
        <f>(IF(J4="Yes",1,0)*Preferences!$M$2+IF(K4="Yes",1,0)*Preferences!$N$2+IF(L4="Yes",1,0)*Preferences!$O$2)*Preferences!$AK$2</f>
        <v>12</v>
      </c>
      <c r="W4" s="32">
        <f>(IF(M4&lt;=Preferences!$P$2,0,IF(M4&lt;=Preferences!$Q$2,1,IF(M4&lt;=Preferences!$R$2,2,IF(M4&lt;=Preferences!$S$2,3,4))))*Preferences!$T$2+IF(N4&lt;=Preferences!$U$2,0,IF(N4&lt;=Preferences!$V$2,1,IF(N4&lt;=Preferences!$W$2,2,IF(N4&lt;=Preferences!$X$2,3,4))))*Preferences!$Y$2+IF(O4&lt;=Preferences!$Z$2,0,IF(O4&lt;=Preferences!$AA$2,1,IF(O4&lt;=Preferences!$AB$2,2,IF(O4&lt;=Preferences!$AC$2,3,4))))*Preferences!$AD$2)*Preferences!$AL$2</f>
        <v>21</v>
      </c>
      <c r="X4" s="32">
        <f>(IF(P4="Yes",1,0)*Preferences!$AE$2+IF(Q4="Yes",1,0)*Preferences!$AF$2+IF(R4="Yes",1,0)*Preferences!$AG$2)*Preferences!$AM$2</f>
        <v>0</v>
      </c>
      <c r="Y4" s="32">
        <f>(IF(S4="Yes",1,0)*Preferences!$AH$2+IF(T4="Yes",1,0)*Preferences!$AI$2+IF(U4="Yes",1,0)*Preferences!$AJ$2)*Preferences!$AN$2</f>
        <v>0</v>
      </c>
      <c r="Z4" s="32">
        <f t="shared" si="0"/>
        <v>33</v>
      </c>
      <c r="AA4" s="32" t="str">
        <f>IF((Z4)&gt;=Preferences!$AO$2,"Tier 1",IF((Z4)&gt;=Preferences!$AP$2,"Tier 2","Tier 3"))</f>
        <v>Tier 3</v>
      </c>
      <c r="AB4" s="32" t="s">
        <v>142</v>
      </c>
      <c r="AC4" s="32" t="s">
        <v>154</v>
      </c>
      <c r="AD4" s="32" t="s">
        <v>145</v>
      </c>
    </row>
    <row r="5" spans="1:30" ht="15" customHeight="1" x14ac:dyDescent="0.15">
      <c r="A5" s="7"/>
      <c r="B5" s="25" t="s">
        <v>83</v>
      </c>
      <c r="C5" s="29" t="s">
        <v>146</v>
      </c>
      <c r="D5" s="19" t="s">
        <v>155</v>
      </c>
      <c r="E5" s="25" t="s">
        <v>83</v>
      </c>
      <c r="F5" s="37" t="str">
        <f t="shared" ref="F5:F29" si="1">D5&amp;"-MTS-001"</f>
        <v>MOD-00003-MTS-001</v>
      </c>
      <c r="G5" s="37" t="s">
        <v>573</v>
      </c>
      <c r="H5" s="37" t="s">
        <v>1182</v>
      </c>
      <c r="I5" s="21">
        <v>44338</v>
      </c>
      <c r="J5" s="29" t="s">
        <v>142</v>
      </c>
      <c r="K5" s="29" t="s">
        <v>142</v>
      </c>
      <c r="L5" s="29" t="s">
        <v>153</v>
      </c>
      <c r="M5" s="29">
        <v>2</v>
      </c>
      <c r="N5" s="29">
        <v>0</v>
      </c>
      <c r="O5" s="29">
        <v>4</v>
      </c>
      <c r="P5" s="32" t="s">
        <v>142</v>
      </c>
      <c r="Q5" s="32" t="s">
        <v>142</v>
      </c>
      <c r="R5" s="32" t="s">
        <v>153</v>
      </c>
      <c r="S5" s="32" t="s">
        <v>142</v>
      </c>
      <c r="T5" s="32" t="s">
        <v>142</v>
      </c>
      <c r="U5" s="32" t="s">
        <v>142</v>
      </c>
      <c r="V5" s="32">
        <f>(IF(J5="Yes",1,0)*Preferences!$M$2+IF(K5="Yes",1,0)*Preferences!$N$2+IF(L5="Yes",1,0)*Preferences!$O$2)*Preferences!$AK$2</f>
        <v>10</v>
      </c>
      <c r="W5" s="32">
        <f>(IF(M5&lt;=Preferences!$P$2,0,IF(M5&lt;=Preferences!$Q$2,1,IF(M5&lt;=Preferences!$R$2,2,IF(M5&lt;=Preferences!$S$2,3,4))))*Preferences!$T$2+IF(N5&lt;=Preferences!$U$2,0,IF(N5&lt;=Preferences!$V$2,1,IF(N5&lt;=Preferences!$W$2,2,IF(N5&lt;=Preferences!$X$2,3,4))))*Preferences!$Y$2+IF(O5&lt;=Preferences!$Z$2,0,IF(O5&lt;=Preferences!$AA$2,1,IF(O5&lt;=Preferences!$AB$2,2,IF(O5&lt;=Preferences!$AC$2,3,4))))*Preferences!$AD$2)*Preferences!$AL$2</f>
        <v>12</v>
      </c>
      <c r="X5" s="32">
        <f>(IF(P5="Yes",1,0)*Preferences!$AE$2+IF(Q5="Yes",1,0)*Preferences!$AF$2+IF(R5="Yes",1,0)*Preferences!$AG$2)*Preferences!$AM$2</f>
        <v>20</v>
      </c>
      <c r="Y5" s="32">
        <f>(IF(S5="Yes",1,0)*Preferences!$AH$2+IF(T5="Yes",1,0)*Preferences!$AI$2+IF(U5="Yes",1,0)*Preferences!$AJ$2)*Preferences!$AN$2</f>
        <v>45</v>
      </c>
      <c r="Z5" s="32">
        <f t="shared" si="0"/>
        <v>87</v>
      </c>
      <c r="AA5" s="32" t="str">
        <f>IF((Z5)&gt;=Preferences!$AO$2,"Tier 1",IF((Z5)&gt;=Preferences!$AP$2,"Tier 2","Tier 3"))</f>
        <v>Tier 2</v>
      </c>
      <c r="AB5" s="32" t="s">
        <v>153</v>
      </c>
      <c r="AC5" s="32" t="str">
        <f t="shared" ref="AC5:AC29" si="2">IF(AB5="No",AA5)</f>
        <v>Tier 2</v>
      </c>
      <c r="AD5" s="32" t="s">
        <v>145</v>
      </c>
    </row>
    <row r="6" spans="1:30" ht="15" customHeight="1" x14ac:dyDescent="0.15">
      <c r="A6" s="7"/>
      <c r="B6" s="25" t="s">
        <v>83</v>
      </c>
      <c r="C6" s="29" t="s">
        <v>146</v>
      </c>
      <c r="D6" s="19" t="s">
        <v>158</v>
      </c>
      <c r="E6" s="25" t="s">
        <v>83</v>
      </c>
      <c r="F6" s="37" t="str">
        <f t="shared" si="1"/>
        <v>MOD-00004-MTS-001</v>
      </c>
      <c r="G6" s="37" t="s">
        <v>573</v>
      </c>
      <c r="H6" s="37" t="s">
        <v>1182</v>
      </c>
      <c r="I6" s="21">
        <v>44630</v>
      </c>
      <c r="J6" s="29" t="s">
        <v>153</v>
      </c>
      <c r="K6" s="29" t="s">
        <v>142</v>
      </c>
      <c r="L6" s="29" t="s">
        <v>142</v>
      </c>
      <c r="M6" s="29">
        <v>3</v>
      </c>
      <c r="N6" s="29">
        <v>1</v>
      </c>
      <c r="O6" s="29">
        <v>5</v>
      </c>
      <c r="P6" s="32" t="s">
        <v>142</v>
      </c>
      <c r="Q6" s="32" t="s">
        <v>153</v>
      </c>
      <c r="R6" s="32" t="s">
        <v>142</v>
      </c>
      <c r="S6" s="32" t="s">
        <v>142</v>
      </c>
      <c r="T6" s="32" t="s">
        <v>142</v>
      </c>
      <c r="U6" s="32" t="s">
        <v>153</v>
      </c>
      <c r="V6" s="32">
        <f>(IF(J6="Yes",1,0)*Preferences!$M$2+IF(K6="Yes",1,0)*Preferences!$N$2+IF(L6="Yes",1,0)*Preferences!$O$2)*Preferences!$AK$2</f>
        <v>14</v>
      </c>
      <c r="W6" s="32">
        <f>(IF(M6&lt;=Preferences!$P$2,0,IF(M6&lt;=Preferences!$Q$2,1,IF(M6&lt;=Preferences!$R$2,2,IF(M6&lt;=Preferences!$S$2,3,4))))*Preferences!$T$2+IF(N6&lt;=Preferences!$U$2,0,IF(N6&lt;=Preferences!$V$2,1,IF(N6&lt;=Preferences!$W$2,2,IF(N6&lt;=Preferences!$X$2,3,4))))*Preferences!$Y$2+IF(O6&lt;=Preferences!$Z$2,0,IF(O6&lt;=Preferences!$AA$2,1,IF(O6&lt;=Preferences!$AB$2,2,IF(O6&lt;=Preferences!$AC$2,3,4))))*Preferences!$AD$2)*Preferences!$AL$2</f>
        <v>30</v>
      </c>
      <c r="X6" s="32">
        <f>(IF(P6="Yes",1,0)*Preferences!$AE$2+IF(Q6="Yes",1,0)*Preferences!$AF$2+IF(R6="Yes",1,0)*Preferences!$AG$2)*Preferences!$AM$2</f>
        <v>24</v>
      </c>
      <c r="Y6" s="32">
        <f>(IF(S6="Yes",1,0)*Preferences!$AH$2+IF(T6="Yes",1,0)*Preferences!$AI$2+IF(U6="Yes",1,0)*Preferences!$AJ$2)*Preferences!$AN$2</f>
        <v>25</v>
      </c>
      <c r="Z6" s="32">
        <f t="shared" si="0"/>
        <v>93</v>
      </c>
      <c r="AA6" s="32" t="str">
        <f>IF((Z6)&gt;=Preferences!$AO$2,"Tier 1",IF((Z6)&gt;=Preferences!$AP$2,"Tier 2","Tier 3"))</f>
        <v>Tier 2</v>
      </c>
      <c r="AB6" s="32" t="s">
        <v>142</v>
      </c>
      <c r="AC6" s="32" t="s">
        <v>148</v>
      </c>
      <c r="AD6" s="32" t="s">
        <v>145</v>
      </c>
    </row>
    <row r="7" spans="1:30" ht="15" customHeight="1" x14ac:dyDescent="0.15">
      <c r="A7" s="7"/>
      <c r="B7" s="20" t="s">
        <v>530</v>
      </c>
      <c r="C7" s="29" t="s">
        <v>146</v>
      </c>
      <c r="D7" s="19" t="s">
        <v>159</v>
      </c>
      <c r="E7" s="20" t="s">
        <v>530</v>
      </c>
      <c r="F7" s="37" t="str">
        <f t="shared" si="1"/>
        <v>MOD-00005-MTS-001</v>
      </c>
      <c r="G7" s="37" t="s">
        <v>573</v>
      </c>
      <c r="H7" s="37" t="s">
        <v>1182</v>
      </c>
      <c r="I7" s="21">
        <v>44667</v>
      </c>
      <c r="J7" s="29" t="s">
        <v>153</v>
      </c>
      <c r="K7" s="29" t="s">
        <v>142</v>
      </c>
      <c r="L7" s="29" t="s">
        <v>142</v>
      </c>
      <c r="M7" s="29">
        <v>4</v>
      </c>
      <c r="N7" s="29">
        <v>2</v>
      </c>
      <c r="O7" s="29">
        <v>6</v>
      </c>
      <c r="P7" s="32" t="s">
        <v>142</v>
      </c>
      <c r="Q7" s="32" t="s">
        <v>153</v>
      </c>
      <c r="R7" s="32" t="s">
        <v>142</v>
      </c>
      <c r="S7" s="32" t="s">
        <v>153</v>
      </c>
      <c r="T7" s="32" t="s">
        <v>142</v>
      </c>
      <c r="U7" s="32" t="s">
        <v>153</v>
      </c>
      <c r="V7" s="32">
        <f>(IF(J7="Yes",1,0)*Preferences!$M$2+IF(K7="Yes",1,0)*Preferences!$N$2+IF(L7="Yes",1,0)*Preferences!$O$2)*Preferences!$AK$2</f>
        <v>14</v>
      </c>
      <c r="W7" s="32">
        <f>(IF(M7&lt;=Preferences!$P$2,0,IF(M7&lt;=Preferences!$Q$2,1,IF(M7&lt;=Preferences!$R$2,2,IF(M7&lt;=Preferences!$S$2,3,4))))*Preferences!$T$2+IF(N7&lt;=Preferences!$U$2,0,IF(N7&lt;=Preferences!$V$2,1,IF(N7&lt;=Preferences!$W$2,2,IF(N7&lt;=Preferences!$X$2,3,4))))*Preferences!$Y$2+IF(O7&lt;=Preferences!$Z$2,0,IF(O7&lt;=Preferences!$AA$2,1,IF(O7&lt;=Preferences!$AB$2,2,IF(O7&lt;=Preferences!$AC$2,3,4))))*Preferences!$AD$2)*Preferences!$AL$2</f>
        <v>30</v>
      </c>
      <c r="X7" s="32">
        <f>(IF(P7="Yes",1,0)*Preferences!$AE$2+IF(Q7="Yes",1,0)*Preferences!$AF$2+IF(R7="Yes",1,0)*Preferences!$AG$2)*Preferences!$AM$2</f>
        <v>24</v>
      </c>
      <c r="Y7" s="32">
        <f>(IF(S7="Yes",1,0)*Preferences!$AH$2+IF(T7="Yes",1,0)*Preferences!$AI$2+IF(U7="Yes",1,0)*Preferences!$AJ$2)*Preferences!$AN$2</f>
        <v>15</v>
      </c>
      <c r="Z7" s="32">
        <f t="shared" si="0"/>
        <v>83</v>
      </c>
      <c r="AA7" s="32" t="str">
        <f>IF((Z7)&gt;=Preferences!$AO$2,"Tier 1",IF((Z7)&gt;=Preferences!$AP$2,"Tier 2","Tier 3"))</f>
        <v>Tier 2</v>
      </c>
      <c r="AB7" s="32" t="s">
        <v>142</v>
      </c>
      <c r="AC7" s="32" t="s">
        <v>156</v>
      </c>
      <c r="AD7" s="32" t="s">
        <v>145</v>
      </c>
    </row>
    <row r="8" spans="1:30" s="39" customFormat="1" ht="15" customHeight="1" x14ac:dyDescent="0.15">
      <c r="A8" s="7"/>
      <c r="B8" s="20" t="s">
        <v>83</v>
      </c>
      <c r="C8" s="29" t="s">
        <v>146</v>
      </c>
      <c r="D8" s="19" t="s">
        <v>542</v>
      </c>
      <c r="E8" s="20" t="s">
        <v>83</v>
      </c>
      <c r="F8" s="37" t="str">
        <f>D8&amp;"-MTS-001"</f>
        <v>MOD-00006-MTS-001</v>
      </c>
      <c r="G8" s="37" t="s">
        <v>573</v>
      </c>
      <c r="H8" s="37" t="s">
        <v>1182</v>
      </c>
      <c r="I8" s="21">
        <f>I9-60</f>
        <v>44585</v>
      </c>
      <c r="J8" s="29" t="s">
        <v>142</v>
      </c>
      <c r="K8" s="29" t="s">
        <v>142</v>
      </c>
      <c r="L8" s="29" t="s">
        <v>142</v>
      </c>
      <c r="M8" s="29">
        <v>5</v>
      </c>
      <c r="N8" s="29">
        <v>3</v>
      </c>
      <c r="O8" s="29">
        <v>7</v>
      </c>
      <c r="P8" s="32" t="s">
        <v>142</v>
      </c>
      <c r="Q8" s="32" t="s">
        <v>153</v>
      </c>
      <c r="R8" s="32" t="s">
        <v>142</v>
      </c>
      <c r="S8" s="32" t="s">
        <v>153</v>
      </c>
      <c r="T8" s="32" t="s">
        <v>153</v>
      </c>
      <c r="U8" s="32" t="s">
        <v>153</v>
      </c>
      <c r="V8" s="32">
        <f>(IF(J8="Yes",1,0)*Preferences!$M$2+IF(K8="Yes",1,0)*Preferences!$N$2+IF(L8="Yes",1,0)*Preferences!$O$2)*Preferences!$AK$2</f>
        <v>18</v>
      </c>
      <c r="W8" s="32">
        <f>(IF(M8&lt;=Preferences!$P$2,0,IF(M8&lt;=Preferences!$Q$2,1,IF(M8&lt;=Preferences!$R$2,2,IF(M8&lt;=Preferences!$S$2,3,4))))*Preferences!$T$2+IF(N8&lt;=Preferences!$U$2,0,IF(N8&lt;=Preferences!$V$2,1,IF(N8&lt;=Preferences!$W$2,2,IF(N8&lt;=Preferences!$X$2,3,4))))*Preferences!$Y$2+IF(O8&lt;=Preferences!$Z$2,0,IF(O8&lt;=Preferences!$AA$2,1,IF(O8&lt;=Preferences!$AB$2,2,IF(O8&lt;=Preferences!$AC$2,3,4))))*Preferences!$AD$2)*Preferences!$AL$2</f>
        <v>57</v>
      </c>
      <c r="X8" s="32">
        <f>(IF(P8="Yes",1,0)*Preferences!$AE$2+IF(Q8="Yes",1,0)*Preferences!$AF$2+IF(R8="Yes",1,0)*Preferences!$AG$2)*Preferences!$AM$2</f>
        <v>24</v>
      </c>
      <c r="Y8" s="32">
        <f>(IF(S8="Yes",1,0)*Preferences!$AH$2+IF(T8="Yes",1,0)*Preferences!$AI$2+IF(U8="Yes",1,0)*Preferences!$AJ$2)*Preferences!$AN$2</f>
        <v>0</v>
      </c>
      <c r="Z8" s="32">
        <f t="shared" si="0"/>
        <v>99</v>
      </c>
      <c r="AA8" s="32" t="str">
        <f>IF((Z8)&gt;=Preferences!$AO$2,"Tier 1",IF((Z8)&gt;=Preferences!$AP$2,"Tier 2","Tier 3"))</f>
        <v>Tier 2</v>
      </c>
      <c r="AB8" s="32" t="s">
        <v>153</v>
      </c>
      <c r="AC8" s="32" t="str">
        <f>IF(AB8="No",AA8)</f>
        <v>Tier 2</v>
      </c>
      <c r="AD8" s="32" t="s">
        <v>145</v>
      </c>
    </row>
    <row r="9" spans="1:30" ht="15" customHeight="1" x14ac:dyDescent="0.15">
      <c r="A9" s="7"/>
      <c r="B9" s="20" t="s">
        <v>83</v>
      </c>
      <c r="C9" s="29" t="s">
        <v>146</v>
      </c>
      <c r="D9" s="19" t="s">
        <v>542</v>
      </c>
      <c r="E9" s="20" t="s">
        <v>83</v>
      </c>
      <c r="F9" s="37" t="str">
        <f>D9&amp;"-MTS-002"</f>
        <v>MOD-00006-MTS-002</v>
      </c>
      <c r="G9" s="37" t="s">
        <v>573</v>
      </c>
      <c r="H9" s="37" t="s">
        <v>1182</v>
      </c>
      <c r="I9" s="21">
        <v>44645</v>
      </c>
      <c r="J9" s="29" t="s">
        <v>142</v>
      </c>
      <c r="K9" s="29" t="s">
        <v>142</v>
      </c>
      <c r="L9" s="29" t="s">
        <v>142</v>
      </c>
      <c r="M9" s="29">
        <v>5</v>
      </c>
      <c r="N9" s="29">
        <v>3</v>
      </c>
      <c r="O9" s="29">
        <v>7</v>
      </c>
      <c r="P9" s="32" t="s">
        <v>142</v>
      </c>
      <c r="Q9" s="32" t="s">
        <v>153</v>
      </c>
      <c r="R9" s="32" t="s">
        <v>142</v>
      </c>
      <c r="S9" s="32" t="s">
        <v>153</v>
      </c>
      <c r="T9" s="32" t="s">
        <v>153</v>
      </c>
      <c r="U9" s="32" t="s">
        <v>153</v>
      </c>
      <c r="V9" s="32">
        <f>(IF(J9="Yes",1,0)*Preferences!$M$2+IF(K9="Yes",1,0)*Preferences!$N$2+IF(L9="Yes",1,0)*Preferences!$O$2)*Preferences!$AK$2</f>
        <v>18</v>
      </c>
      <c r="W9" s="32">
        <f>(IF(M9&lt;=Preferences!$P$2,0,IF(M9&lt;=Preferences!$Q$2,1,IF(M9&lt;=Preferences!$R$2,2,IF(M9&lt;=Preferences!$S$2,3,4))))*Preferences!$T$2+IF(N9&lt;=Preferences!$U$2,0,IF(N9&lt;=Preferences!$V$2,1,IF(N9&lt;=Preferences!$W$2,2,IF(N9&lt;=Preferences!$X$2,3,4))))*Preferences!$Y$2+IF(O9&lt;=Preferences!$Z$2,0,IF(O9&lt;=Preferences!$AA$2,1,IF(O9&lt;=Preferences!$AB$2,2,IF(O9&lt;=Preferences!$AC$2,3,4))))*Preferences!$AD$2)*Preferences!$AL$2</f>
        <v>57</v>
      </c>
      <c r="X9" s="32">
        <f>(IF(P9="Yes",1,0)*Preferences!$AE$2+IF(Q9="Yes",1,0)*Preferences!$AF$2+IF(R9="Yes",1,0)*Preferences!$AG$2)*Preferences!$AM$2</f>
        <v>24</v>
      </c>
      <c r="Y9" s="32">
        <f>(IF(S9="Yes",1,0)*Preferences!$AH$2+IF(T9="Yes",1,0)*Preferences!$AI$2+IF(U9="Yes",1,0)*Preferences!$AJ$2)*Preferences!$AN$2</f>
        <v>0</v>
      </c>
      <c r="Z9" s="32">
        <f t="shared" si="0"/>
        <v>99</v>
      </c>
      <c r="AA9" s="32" t="str">
        <f>IF((Z9)&gt;=Preferences!$AO$2,"Tier 1",IF((Z9)&gt;=Preferences!$AP$2,"Tier 2","Tier 3"))</f>
        <v>Tier 2</v>
      </c>
      <c r="AB9" s="32" t="s">
        <v>153</v>
      </c>
      <c r="AC9" s="32" t="str">
        <f t="shared" si="2"/>
        <v>Tier 2</v>
      </c>
      <c r="AD9" s="32" t="s">
        <v>145</v>
      </c>
    </row>
    <row r="10" spans="1:30" ht="15" customHeight="1" x14ac:dyDescent="0.15">
      <c r="A10" s="7"/>
      <c r="B10" s="20" t="s">
        <v>83</v>
      </c>
      <c r="C10" s="29" t="s">
        <v>146</v>
      </c>
      <c r="D10" s="19" t="s">
        <v>160</v>
      </c>
      <c r="E10" s="20" t="s">
        <v>83</v>
      </c>
      <c r="F10" s="37" t="str">
        <f t="shared" si="1"/>
        <v>MOD-00007-MTS-001</v>
      </c>
      <c r="G10" s="37" t="s">
        <v>573</v>
      </c>
      <c r="H10" s="37" t="s">
        <v>1182</v>
      </c>
      <c r="I10" s="21">
        <v>44654</v>
      </c>
      <c r="J10" s="29" t="s">
        <v>153</v>
      </c>
      <c r="K10" s="29" t="s">
        <v>142</v>
      </c>
      <c r="L10" s="29" t="s">
        <v>142</v>
      </c>
      <c r="M10" s="29">
        <v>6</v>
      </c>
      <c r="N10" s="29">
        <v>4</v>
      </c>
      <c r="O10" s="29">
        <v>8</v>
      </c>
      <c r="P10" s="32" t="s">
        <v>142</v>
      </c>
      <c r="Q10" s="32" t="s">
        <v>153</v>
      </c>
      <c r="R10" s="32" t="s">
        <v>142</v>
      </c>
      <c r="S10" s="32" t="s">
        <v>153</v>
      </c>
      <c r="T10" s="32" t="s">
        <v>142</v>
      </c>
      <c r="U10" s="32" t="s">
        <v>153</v>
      </c>
      <c r="V10" s="32">
        <f>(IF(J10="Yes",1,0)*Preferences!$M$2+IF(K10="Yes",1,0)*Preferences!$N$2+IF(L10="Yes",1,0)*Preferences!$O$2)*Preferences!$AK$2</f>
        <v>14</v>
      </c>
      <c r="W10" s="32">
        <f>(IF(M10&lt;=Preferences!$P$2,0,IF(M10&lt;=Preferences!$Q$2,1,IF(M10&lt;=Preferences!$R$2,2,IF(M10&lt;=Preferences!$S$2,3,4))))*Preferences!$T$2+IF(N10&lt;=Preferences!$U$2,0,IF(N10&lt;=Preferences!$V$2,1,IF(N10&lt;=Preferences!$W$2,2,IF(N10&lt;=Preferences!$X$2,3,4))))*Preferences!$Y$2+IF(O10&lt;=Preferences!$Z$2,0,IF(O10&lt;=Preferences!$AA$2,1,IF(O10&lt;=Preferences!$AB$2,2,IF(O10&lt;=Preferences!$AC$2,3,4))))*Preferences!$AD$2)*Preferences!$AL$2</f>
        <v>57</v>
      </c>
      <c r="X10" s="32">
        <f>(IF(P10="Yes",1,0)*Preferences!$AE$2+IF(Q10="Yes",1,0)*Preferences!$AF$2+IF(R10="Yes",1,0)*Preferences!$AG$2)*Preferences!$AM$2</f>
        <v>24</v>
      </c>
      <c r="Y10" s="32">
        <f>(IF(S10="Yes",1,0)*Preferences!$AH$2+IF(T10="Yes",1,0)*Preferences!$AI$2+IF(U10="Yes",1,0)*Preferences!$AJ$2)*Preferences!$AN$2</f>
        <v>15</v>
      </c>
      <c r="Z10" s="32">
        <f t="shared" si="0"/>
        <v>110</v>
      </c>
      <c r="AA10" s="32" t="str">
        <f>IF((Z10)&gt;=Preferences!$AO$2,"Tier 1",IF((Z10)&gt;=Preferences!$AP$2,"Tier 2","Tier 3"))</f>
        <v>Tier 1</v>
      </c>
      <c r="AB10" s="32" t="s">
        <v>153</v>
      </c>
      <c r="AC10" s="32" t="str">
        <f t="shared" si="2"/>
        <v>Tier 1</v>
      </c>
      <c r="AD10" s="32" t="s">
        <v>145</v>
      </c>
    </row>
    <row r="11" spans="1:30" ht="15" customHeight="1" x14ac:dyDescent="0.15">
      <c r="A11" s="7"/>
      <c r="B11" s="20" t="s">
        <v>34</v>
      </c>
      <c r="C11" s="29" t="s">
        <v>146</v>
      </c>
      <c r="D11" s="19" t="s">
        <v>162</v>
      </c>
      <c r="E11" s="20" t="s">
        <v>34</v>
      </c>
      <c r="F11" s="37" t="str">
        <f t="shared" si="1"/>
        <v>MOD-00008-MTS-001</v>
      </c>
      <c r="G11" s="37" t="s">
        <v>573</v>
      </c>
      <c r="H11" s="37" t="s">
        <v>1182</v>
      </c>
      <c r="I11" s="21">
        <v>44611</v>
      </c>
      <c r="J11" s="29" t="s">
        <v>142</v>
      </c>
      <c r="K11" s="29" t="s">
        <v>153</v>
      </c>
      <c r="L11" s="29" t="s">
        <v>153</v>
      </c>
      <c r="M11" s="29">
        <v>7</v>
      </c>
      <c r="N11" s="29">
        <v>5</v>
      </c>
      <c r="O11" s="29">
        <v>9</v>
      </c>
      <c r="P11" s="32" t="s">
        <v>153</v>
      </c>
      <c r="Q11" s="32" t="s">
        <v>153</v>
      </c>
      <c r="R11" s="32" t="s">
        <v>142</v>
      </c>
      <c r="S11" s="32" t="s">
        <v>153</v>
      </c>
      <c r="T11" s="32" t="s">
        <v>153</v>
      </c>
      <c r="U11" s="32" t="s">
        <v>153</v>
      </c>
      <c r="V11" s="32">
        <f>(IF(J11="Yes",1,0)*Preferences!$M$2+IF(K11="Yes",1,0)*Preferences!$N$2+IF(L11="Yes",1,0)*Preferences!$O$2)*Preferences!$AK$2</f>
        <v>4</v>
      </c>
      <c r="W11" s="32">
        <f>(IF(M11&lt;=Preferences!$P$2,0,IF(M11&lt;=Preferences!$Q$2,1,IF(M11&lt;=Preferences!$R$2,2,IF(M11&lt;=Preferences!$S$2,3,4))))*Preferences!$T$2+IF(N11&lt;=Preferences!$U$2,0,IF(N11&lt;=Preferences!$V$2,1,IF(N11&lt;=Preferences!$W$2,2,IF(N11&lt;=Preferences!$X$2,3,4))))*Preferences!$Y$2+IF(O11&lt;=Preferences!$Z$2,0,IF(O11&lt;=Preferences!$AA$2,1,IF(O11&lt;=Preferences!$AB$2,2,IF(O11&lt;=Preferences!$AC$2,3,4))))*Preferences!$AD$2)*Preferences!$AL$2</f>
        <v>84</v>
      </c>
      <c r="X11" s="32">
        <f>(IF(P11="Yes",1,0)*Preferences!$AE$2+IF(Q11="Yes",1,0)*Preferences!$AF$2+IF(R11="Yes",1,0)*Preferences!$AG$2)*Preferences!$AM$2</f>
        <v>16</v>
      </c>
      <c r="Y11" s="32">
        <f>(IF(S11="Yes",1,0)*Preferences!$AH$2+IF(T11="Yes",1,0)*Preferences!$AI$2+IF(U11="Yes",1,0)*Preferences!$AJ$2)*Preferences!$AN$2</f>
        <v>0</v>
      </c>
      <c r="Z11" s="32">
        <f t="shared" si="0"/>
        <v>104</v>
      </c>
      <c r="AA11" s="32" t="str">
        <f>IF((Z11)&gt;=Preferences!$AO$2,"Tier 1",IF((Z11)&gt;=Preferences!$AP$2,"Tier 2","Tier 3"))</f>
        <v>Tier 1</v>
      </c>
      <c r="AB11" s="32" t="s">
        <v>153</v>
      </c>
      <c r="AC11" s="32" t="str">
        <f t="shared" si="2"/>
        <v>Tier 1</v>
      </c>
      <c r="AD11" s="32" t="s">
        <v>145</v>
      </c>
    </row>
    <row r="12" spans="1:30" s="39" customFormat="1" ht="15" customHeight="1" x14ac:dyDescent="0.15">
      <c r="A12" s="7"/>
      <c r="B12" s="20" t="s">
        <v>57</v>
      </c>
      <c r="C12" s="29" t="s">
        <v>146</v>
      </c>
      <c r="D12" s="19" t="s">
        <v>164</v>
      </c>
      <c r="E12" s="20" t="s">
        <v>57</v>
      </c>
      <c r="F12" s="37" t="str">
        <f>D12&amp;"-MTS-001"</f>
        <v>MOD-00009-MTS-001</v>
      </c>
      <c r="G12" s="37" t="s">
        <v>573</v>
      </c>
      <c r="H12" s="37" t="s">
        <v>1182</v>
      </c>
      <c r="I12" s="21">
        <f>I13-60</f>
        <v>44577</v>
      </c>
      <c r="J12" s="29" t="s">
        <v>142</v>
      </c>
      <c r="K12" s="29" t="s">
        <v>142</v>
      </c>
      <c r="L12" s="29" t="s">
        <v>142</v>
      </c>
      <c r="M12" s="29">
        <v>8</v>
      </c>
      <c r="N12" s="29">
        <v>6</v>
      </c>
      <c r="O12" s="29">
        <v>10</v>
      </c>
      <c r="P12" s="32" t="s">
        <v>153</v>
      </c>
      <c r="Q12" s="32" t="s">
        <v>153</v>
      </c>
      <c r="R12" s="32" t="s">
        <v>153</v>
      </c>
      <c r="S12" s="32" t="s">
        <v>142</v>
      </c>
      <c r="T12" s="32" t="s">
        <v>142</v>
      </c>
      <c r="U12" s="32" t="s">
        <v>142</v>
      </c>
      <c r="V12" s="32">
        <f>(IF(J12="Yes",1,0)*Preferences!$M$2+IF(K12="Yes",1,0)*Preferences!$N$2+IF(L12="Yes",1,0)*Preferences!$O$2)*Preferences!$AK$2</f>
        <v>18</v>
      </c>
      <c r="W12" s="32">
        <f>(IF(M12&lt;=Preferences!$P$2,0,IF(M12&lt;=Preferences!$Q$2,1,IF(M12&lt;=Preferences!$R$2,2,IF(M12&lt;=Preferences!$S$2,3,4))))*Preferences!$T$2+IF(N12&lt;=Preferences!$U$2,0,IF(N12&lt;=Preferences!$V$2,1,IF(N12&lt;=Preferences!$W$2,2,IF(N12&lt;=Preferences!$X$2,3,4))))*Preferences!$Y$2+IF(O12&lt;=Preferences!$Z$2,0,IF(O12&lt;=Preferences!$AA$2,1,IF(O12&lt;=Preferences!$AB$2,2,IF(O12&lt;=Preferences!$AC$2,3,4))))*Preferences!$AD$2)*Preferences!$AL$2</f>
        <v>84</v>
      </c>
      <c r="X12" s="32">
        <f>(IF(P12="Yes",1,0)*Preferences!$AE$2+IF(Q12="Yes",1,0)*Preferences!$AF$2+IF(R12="Yes",1,0)*Preferences!$AG$2)*Preferences!$AM$2</f>
        <v>0</v>
      </c>
      <c r="Y12" s="32">
        <f>(IF(S12="Yes",1,0)*Preferences!$AH$2+IF(T12="Yes",1,0)*Preferences!$AI$2+IF(U12="Yes",1,0)*Preferences!$AJ$2)*Preferences!$AN$2</f>
        <v>45</v>
      </c>
      <c r="Z12" s="32">
        <f t="shared" si="0"/>
        <v>147</v>
      </c>
      <c r="AA12" s="32" t="str">
        <f>IF((Z12)&gt;=Preferences!$AO$2,"Tier 1",IF((Z12)&gt;=Preferences!$AP$2,"Tier 2","Tier 3"))</f>
        <v>Tier 1</v>
      </c>
      <c r="AB12" s="32" t="s">
        <v>153</v>
      </c>
      <c r="AC12" s="32" t="str">
        <f>IF(AB12="No",AA12)</f>
        <v>Tier 1</v>
      </c>
      <c r="AD12" s="32" t="s">
        <v>145</v>
      </c>
    </row>
    <row r="13" spans="1:30" ht="15" customHeight="1" x14ac:dyDescent="0.15">
      <c r="A13" s="7"/>
      <c r="B13" s="20" t="s">
        <v>57</v>
      </c>
      <c r="C13" s="29" t="s">
        <v>146</v>
      </c>
      <c r="D13" s="19" t="s">
        <v>164</v>
      </c>
      <c r="E13" s="20" t="s">
        <v>57</v>
      </c>
      <c r="F13" s="37" t="str">
        <f>D13&amp;"-MTS-002"</f>
        <v>MOD-00009-MTS-002</v>
      </c>
      <c r="G13" s="37" t="s">
        <v>573</v>
      </c>
      <c r="H13" s="37" t="s">
        <v>1182</v>
      </c>
      <c r="I13" s="21">
        <v>44637</v>
      </c>
      <c r="J13" s="29" t="s">
        <v>142</v>
      </c>
      <c r="K13" s="29" t="s">
        <v>142</v>
      </c>
      <c r="L13" s="29" t="s">
        <v>142</v>
      </c>
      <c r="M13" s="29">
        <v>8</v>
      </c>
      <c r="N13" s="29">
        <v>6</v>
      </c>
      <c r="O13" s="29">
        <v>10</v>
      </c>
      <c r="P13" s="32" t="s">
        <v>153</v>
      </c>
      <c r="Q13" s="32" t="s">
        <v>153</v>
      </c>
      <c r="R13" s="32" t="s">
        <v>153</v>
      </c>
      <c r="S13" s="32" t="s">
        <v>142</v>
      </c>
      <c r="T13" s="32" t="s">
        <v>142</v>
      </c>
      <c r="U13" s="32" t="s">
        <v>142</v>
      </c>
      <c r="V13" s="32">
        <f>(IF(J13="Yes",1,0)*Preferences!$M$2+IF(K13="Yes",1,0)*Preferences!$N$2+IF(L13="Yes",1,0)*Preferences!$O$2)*Preferences!$AK$2</f>
        <v>18</v>
      </c>
      <c r="W13" s="32">
        <f>(IF(M13&lt;=Preferences!$P$2,0,IF(M13&lt;=Preferences!$Q$2,1,IF(M13&lt;=Preferences!$R$2,2,IF(M13&lt;=Preferences!$S$2,3,4))))*Preferences!$T$2+IF(N13&lt;=Preferences!$U$2,0,IF(N13&lt;=Preferences!$V$2,1,IF(N13&lt;=Preferences!$W$2,2,IF(N13&lt;=Preferences!$X$2,3,4))))*Preferences!$Y$2+IF(O13&lt;=Preferences!$Z$2,0,IF(O13&lt;=Preferences!$AA$2,1,IF(O13&lt;=Preferences!$AB$2,2,IF(O13&lt;=Preferences!$AC$2,3,4))))*Preferences!$AD$2)*Preferences!$AL$2</f>
        <v>84</v>
      </c>
      <c r="X13" s="32">
        <f>(IF(P13="Yes",1,0)*Preferences!$AE$2+IF(Q13="Yes",1,0)*Preferences!$AF$2+IF(R13="Yes",1,0)*Preferences!$AG$2)*Preferences!$AM$2</f>
        <v>0</v>
      </c>
      <c r="Y13" s="32">
        <f>(IF(S13="Yes",1,0)*Preferences!$AH$2+IF(T13="Yes",1,0)*Preferences!$AI$2+IF(U13="Yes",1,0)*Preferences!$AJ$2)*Preferences!$AN$2</f>
        <v>45</v>
      </c>
      <c r="Z13" s="32">
        <f t="shared" si="0"/>
        <v>147</v>
      </c>
      <c r="AA13" s="32" t="str">
        <f>IF((Z13)&gt;=Preferences!$AO$2,"Tier 1",IF((Z13)&gt;=Preferences!$AP$2,"Tier 2","Tier 3"))</f>
        <v>Tier 1</v>
      </c>
      <c r="AB13" s="32" t="s">
        <v>153</v>
      </c>
      <c r="AC13" s="32" t="str">
        <f t="shared" si="2"/>
        <v>Tier 1</v>
      </c>
      <c r="AD13" s="32" t="s">
        <v>145</v>
      </c>
    </row>
    <row r="14" spans="1:30" ht="15" customHeight="1" x14ac:dyDescent="0.15">
      <c r="A14" s="7"/>
      <c r="B14" s="20" t="s">
        <v>83</v>
      </c>
      <c r="C14" s="29" t="s">
        <v>146</v>
      </c>
      <c r="D14" s="19" t="s">
        <v>172</v>
      </c>
      <c r="E14" s="20" t="s">
        <v>83</v>
      </c>
      <c r="F14" s="37" t="str">
        <f t="shared" si="1"/>
        <v>MOD-00010-MTS-001</v>
      </c>
      <c r="G14" s="37" t="s">
        <v>573</v>
      </c>
      <c r="H14" s="37" t="s">
        <v>1182</v>
      </c>
      <c r="I14" s="21">
        <v>44653</v>
      </c>
      <c r="J14" s="29" t="s">
        <v>142</v>
      </c>
      <c r="K14" s="29" t="s">
        <v>142</v>
      </c>
      <c r="L14" s="29" t="s">
        <v>153</v>
      </c>
      <c r="M14" s="29">
        <v>9</v>
      </c>
      <c r="N14" s="29">
        <v>7</v>
      </c>
      <c r="O14" s="29">
        <v>0</v>
      </c>
      <c r="P14" s="32" t="s">
        <v>142</v>
      </c>
      <c r="Q14" s="32" t="s">
        <v>142</v>
      </c>
      <c r="R14" s="32" t="s">
        <v>153</v>
      </c>
      <c r="S14" s="32" t="s">
        <v>142</v>
      </c>
      <c r="T14" s="32" t="s">
        <v>153</v>
      </c>
      <c r="U14" s="32" t="s">
        <v>142</v>
      </c>
      <c r="V14" s="32">
        <f>(IF(J14="Yes",1,0)*Preferences!$M$2+IF(K14="Yes",1,0)*Preferences!$N$2+IF(L14="Yes",1,0)*Preferences!$O$2)*Preferences!$AK$2</f>
        <v>10</v>
      </c>
      <c r="W14" s="32">
        <f>(IF(M14&lt;=Preferences!$P$2,0,IF(M14&lt;=Preferences!$Q$2,1,IF(M14&lt;=Preferences!$R$2,2,IF(M14&lt;=Preferences!$S$2,3,4))))*Preferences!$T$2+IF(N14&lt;=Preferences!$U$2,0,IF(N14&lt;=Preferences!$V$2,1,IF(N14&lt;=Preferences!$W$2,2,IF(N14&lt;=Preferences!$X$2,3,4))))*Preferences!$Y$2+IF(O14&lt;=Preferences!$Z$2,0,IF(O14&lt;=Preferences!$AA$2,1,IF(O14&lt;=Preferences!$AB$2,2,IF(O14&lt;=Preferences!$AC$2,3,4))))*Preferences!$AD$2)*Preferences!$AL$2</f>
        <v>51</v>
      </c>
      <c r="X14" s="32">
        <f>(IF(P14="Yes",1,0)*Preferences!$AE$2+IF(Q14="Yes",1,0)*Preferences!$AF$2+IF(R14="Yes",1,0)*Preferences!$AG$2)*Preferences!$AM$2</f>
        <v>20</v>
      </c>
      <c r="Y14" s="32">
        <f>(IF(S14="Yes",1,0)*Preferences!$AH$2+IF(T14="Yes",1,0)*Preferences!$AI$2+IF(U14="Yes",1,0)*Preferences!$AJ$2)*Preferences!$AN$2</f>
        <v>30</v>
      </c>
      <c r="Z14" s="32">
        <f t="shared" si="0"/>
        <v>111</v>
      </c>
      <c r="AA14" s="32" t="str">
        <f>IF((Z14)&gt;=Preferences!$AO$2,"Tier 1",IF((Z14)&gt;=Preferences!$AP$2,"Tier 2","Tier 3"))</f>
        <v>Tier 1</v>
      </c>
      <c r="AB14" s="32" t="s">
        <v>153</v>
      </c>
      <c r="AC14" s="32" t="str">
        <f t="shared" si="2"/>
        <v>Tier 1</v>
      </c>
      <c r="AD14" s="32" t="s">
        <v>145</v>
      </c>
    </row>
    <row r="15" spans="1:30" ht="15" customHeight="1" x14ac:dyDescent="0.15">
      <c r="A15" s="7"/>
      <c r="B15" s="20" t="s">
        <v>26</v>
      </c>
      <c r="C15" s="29" t="s">
        <v>146</v>
      </c>
      <c r="D15" s="19" t="s">
        <v>173</v>
      </c>
      <c r="E15" s="20" t="s">
        <v>26</v>
      </c>
      <c r="F15" s="37" t="str">
        <f t="shared" si="1"/>
        <v>MOD-00011-MTS-001</v>
      </c>
      <c r="G15" s="37" t="s">
        <v>573</v>
      </c>
      <c r="H15" s="37" t="s">
        <v>1182</v>
      </c>
      <c r="I15" s="21">
        <v>44649</v>
      </c>
      <c r="J15" s="29" t="s">
        <v>153</v>
      </c>
      <c r="K15" s="29" t="s">
        <v>142</v>
      </c>
      <c r="L15" s="29" t="s">
        <v>142</v>
      </c>
      <c r="M15" s="29">
        <v>3</v>
      </c>
      <c r="N15" s="29">
        <v>8</v>
      </c>
      <c r="O15" s="29">
        <v>1</v>
      </c>
      <c r="P15" s="32" t="s">
        <v>142</v>
      </c>
      <c r="Q15" s="32" t="s">
        <v>153</v>
      </c>
      <c r="R15" s="32" t="s">
        <v>153</v>
      </c>
      <c r="S15" s="32" t="s">
        <v>142</v>
      </c>
      <c r="T15" s="32" t="s">
        <v>142</v>
      </c>
      <c r="U15" s="32" t="s">
        <v>142</v>
      </c>
      <c r="V15" s="32">
        <f>(IF(J15="Yes",1,0)*Preferences!$M$2+IF(K15="Yes",1,0)*Preferences!$N$2+IF(L15="Yes",1,0)*Preferences!$O$2)*Preferences!$AK$2</f>
        <v>14</v>
      </c>
      <c r="W15" s="32">
        <f>(IF(M15&lt;=Preferences!$P$2,0,IF(M15&lt;=Preferences!$Q$2,1,IF(M15&lt;=Preferences!$R$2,2,IF(M15&lt;=Preferences!$S$2,3,4))))*Preferences!$T$2+IF(N15&lt;=Preferences!$U$2,0,IF(N15&lt;=Preferences!$V$2,1,IF(N15&lt;=Preferences!$W$2,2,IF(N15&lt;=Preferences!$X$2,3,4))))*Preferences!$Y$2+IF(O15&lt;=Preferences!$Z$2,0,IF(O15&lt;=Preferences!$AA$2,1,IF(O15&lt;=Preferences!$AB$2,2,IF(O15&lt;=Preferences!$AC$2,3,4))))*Preferences!$AD$2)*Preferences!$AL$2</f>
        <v>33</v>
      </c>
      <c r="X15" s="32">
        <f>(IF(P15="Yes",1,0)*Preferences!$AE$2+IF(Q15="Yes",1,0)*Preferences!$AF$2+IF(R15="Yes",1,0)*Preferences!$AG$2)*Preferences!$AM$2</f>
        <v>8</v>
      </c>
      <c r="Y15" s="32">
        <f>(IF(S15="Yes",1,0)*Preferences!$AH$2+IF(T15="Yes",1,0)*Preferences!$AI$2+IF(U15="Yes",1,0)*Preferences!$AJ$2)*Preferences!$AN$2</f>
        <v>45</v>
      </c>
      <c r="Z15" s="32">
        <f t="shared" si="0"/>
        <v>100</v>
      </c>
      <c r="AA15" s="32" t="str">
        <f>IF((Z15)&gt;=Preferences!$AO$2,"Tier 1",IF((Z15)&gt;=Preferences!$AP$2,"Tier 2","Tier 3"))</f>
        <v>Tier 1</v>
      </c>
      <c r="AB15" s="32" t="s">
        <v>142</v>
      </c>
      <c r="AC15" s="32" t="s">
        <v>154</v>
      </c>
      <c r="AD15" s="32" t="s">
        <v>145</v>
      </c>
    </row>
    <row r="16" spans="1:30" ht="15" customHeight="1" x14ac:dyDescent="0.15">
      <c r="A16" s="7"/>
      <c r="B16" s="20" t="s">
        <v>57</v>
      </c>
      <c r="C16" s="29" t="s">
        <v>146</v>
      </c>
      <c r="D16" s="19" t="s">
        <v>179</v>
      </c>
      <c r="E16" s="20" t="s">
        <v>57</v>
      </c>
      <c r="F16" s="37" t="str">
        <f t="shared" si="1"/>
        <v>MOD-00012-MTS-001</v>
      </c>
      <c r="G16" s="37" t="s">
        <v>573</v>
      </c>
      <c r="H16" s="37" t="s">
        <v>1182</v>
      </c>
      <c r="I16" s="21">
        <v>44660</v>
      </c>
      <c r="J16" s="29" t="s">
        <v>142</v>
      </c>
      <c r="K16" s="29" t="s">
        <v>153</v>
      </c>
      <c r="L16" s="29" t="s">
        <v>142</v>
      </c>
      <c r="M16" s="29">
        <v>0</v>
      </c>
      <c r="N16" s="29">
        <v>9</v>
      </c>
      <c r="O16" s="29">
        <v>2</v>
      </c>
      <c r="P16" s="32" t="s">
        <v>153</v>
      </c>
      <c r="Q16" s="32" t="s">
        <v>153</v>
      </c>
      <c r="R16" s="32" t="s">
        <v>153</v>
      </c>
      <c r="S16" s="32" t="s">
        <v>142</v>
      </c>
      <c r="T16" s="32" t="s">
        <v>153</v>
      </c>
      <c r="U16" s="32" t="s">
        <v>153</v>
      </c>
      <c r="V16" s="32">
        <f>(IF(J16="Yes",1,0)*Preferences!$M$2+IF(K16="Yes",1,0)*Preferences!$N$2+IF(L16="Yes",1,0)*Preferences!$O$2)*Preferences!$AK$2</f>
        <v>12</v>
      </c>
      <c r="W16" s="32">
        <f>(IF(M16&lt;=Preferences!$P$2,0,IF(M16&lt;=Preferences!$Q$2,1,IF(M16&lt;=Preferences!$R$2,2,IF(M16&lt;=Preferences!$S$2,3,4))))*Preferences!$T$2+IF(N16&lt;=Preferences!$U$2,0,IF(N16&lt;=Preferences!$V$2,1,IF(N16&lt;=Preferences!$W$2,2,IF(N16&lt;=Preferences!$X$2,3,4))))*Preferences!$Y$2+IF(O16&lt;=Preferences!$Z$2,0,IF(O16&lt;=Preferences!$AA$2,1,IF(O16&lt;=Preferences!$AB$2,2,IF(O16&lt;=Preferences!$AC$2,3,4))))*Preferences!$AD$2)*Preferences!$AL$2</f>
        <v>36</v>
      </c>
      <c r="X16" s="32">
        <f>(IF(P16="Yes",1,0)*Preferences!$AE$2+IF(Q16="Yes",1,0)*Preferences!$AF$2+IF(R16="Yes",1,0)*Preferences!$AG$2)*Preferences!$AM$2</f>
        <v>0</v>
      </c>
      <c r="Y16" s="32">
        <f>(IF(S16="Yes",1,0)*Preferences!$AH$2+IF(T16="Yes",1,0)*Preferences!$AI$2+IF(U16="Yes",1,0)*Preferences!$AJ$2)*Preferences!$AN$2</f>
        <v>10</v>
      </c>
      <c r="Z16" s="32">
        <f t="shared" si="0"/>
        <v>58</v>
      </c>
      <c r="AA16" s="32" t="str">
        <f>IF((Z16)&gt;=Preferences!$AO$2,"Tier 1",IF((Z16)&gt;=Preferences!$AP$2,"Tier 2","Tier 3"))</f>
        <v>Tier 2</v>
      </c>
      <c r="AB16" s="32" t="s">
        <v>153</v>
      </c>
      <c r="AC16" s="32" t="str">
        <f t="shared" si="2"/>
        <v>Tier 2</v>
      </c>
      <c r="AD16" s="32" t="s">
        <v>145</v>
      </c>
    </row>
    <row r="17" spans="1:30" ht="15" customHeight="1" x14ac:dyDescent="0.15">
      <c r="A17" s="7"/>
      <c r="B17" s="20" t="s">
        <v>24</v>
      </c>
      <c r="C17" s="29" t="s">
        <v>146</v>
      </c>
      <c r="D17" s="19" t="s">
        <v>180</v>
      </c>
      <c r="E17" s="20" t="s">
        <v>24</v>
      </c>
      <c r="F17" s="37" t="str">
        <f t="shared" si="1"/>
        <v>MOD-00013-MTS-001</v>
      </c>
      <c r="G17" s="37" t="s">
        <v>573</v>
      </c>
      <c r="H17" s="37" t="s">
        <v>1182</v>
      </c>
      <c r="I17" s="21">
        <v>44582</v>
      </c>
      <c r="J17" s="29" t="s">
        <v>153</v>
      </c>
      <c r="K17" s="29" t="s">
        <v>153</v>
      </c>
      <c r="L17" s="29" t="s">
        <v>142</v>
      </c>
      <c r="M17" s="29">
        <v>1</v>
      </c>
      <c r="N17" s="29">
        <v>10</v>
      </c>
      <c r="O17" s="29">
        <v>3</v>
      </c>
      <c r="P17" s="32" t="s">
        <v>153</v>
      </c>
      <c r="Q17" s="32" t="s">
        <v>142</v>
      </c>
      <c r="R17" s="32" t="s">
        <v>153</v>
      </c>
      <c r="S17" s="32" t="s">
        <v>142</v>
      </c>
      <c r="T17" s="32" t="s">
        <v>142</v>
      </c>
      <c r="U17" s="32" t="s">
        <v>142</v>
      </c>
      <c r="V17" s="32">
        <f>(IF(J17="Yes",1,0)*Preferences!$M$2+IF(K17="Yes",1,0)*Preferences!$N$2+IF(L17="Yes",1,0)*Preferences!$O$2)*Preferences!$AK$2</f>
        <v>8</v>
      </c>
      <c r="W17" s="32">
        <f>(IF(M17&lt;=Preferences!$P$2,0,IF(M17&lt;=Preferences!$Q$2,1,IF(M17&lt;=Preferences!$R$2,2,IF(M17&lt;=Preferences!$S$2,3,4))))*Preferences!$T$2+IF(N17&lt;=Preferences!$U$2,0,IF(N17&lt;=Preferences!$V$2,1,IF(N17&lt;=Preferences!$W$2,2,IF(N17&lt;=Preferences!$X$2,3,4))))*Preferences!$Y$2+IF(O17&lt;=Preferences!$Z$2,0,IF(O17&lt;=Preferences!$AA$2,1,IF(O17&lt;=Preferences!$AB$2,2,IF(O17&lt;=Preferences!$AC$2,3,4))))*Preferences!$AD$2)*Preferences!$AL$2</f>
        <v>48</v>
      </c>
      <c r="X17" s="32">
        <f>(IF(P17="Yes",1,0)*Preferences!$AE$2+IF(Q17="Yes",1,0)*Preferences!$AF$2+IF(R17="Yes",1,0)*Preferences!$AG$2)*Preferences!$AM$2</f>
        <v>12</v>
      </c>
      <c r="Y17" s="32">
        <f>(IF(S17="Yes",1,0)*Preferences!$AH$2+IF(T17="Yes",1,0)*Preferences!$AI$2+IF(U17="Yes",1,0)*Preferences!$AJ$2)*Preferences!$AN$2</f>
        <v>45</v>
      </c>
      <c r="Z17" s="32">
        <f t="shared" si="0"/>
        <v>113</v>
      </c>
      <c r="AA17" s="32" t="str">
        <f>IF((Z17)&gt;=Preferences!$AO$2,"Tier 1",IF((Z17)&gt;=Preferences!$AP$2,"Tier 2","Tier 3"))</f>
        <v>Tier 1</v>
      </c>
      <c r="AB17" s="32" t="s">
        <v>153</v>
      </c>
      <c r="AC17" s="32" t="str">
        <f t="shared" si="2"/>
        <v>Tier 1</v>
      </c>
      <c r="AD17" s="32" t="s">
        <v>145</v>
      </c>
    </row>
    <row r="18" spans="1:30" ht="15" customHeight="1" x14ac:dyDescent="0.15">
      <c r="A18" s="7"/>
      <c r="B18" s="20" t="s">
        <v>57</v>
      </c>
      <c r="C18" s="29" t="s">
        <v>146</v>
      </c>
      <c r="D18" s="19" t="s">
        <v>181</v>
      </c>
      <c r="E18" s="20" t="s">
        <v>57</v>
      </c>
      <c r="F18" s="37" t="str">
        <f t="shared" si="1"/>
        <v>MOD-00014-MTS-001</v>
      </c>
      <c r="G18" s="37" t="s">
        <v>573</v>
      </c>
      <c r="H18" s="37" t="s">
        <v>1182</v>
      </c>
      <c r="I18" s="21">
        <v>44485</v>
      </c>
      <c r="J18" s="29" t="s">
        <v>153</v>
      </c>
      <c r="K18" s="29" t="s">
        <v>142</v>
      </c>
      <c r="L18" s="29" t="s">
        <v>153</v>
      </c>
      <c r="M18" s="29">
        <v>2</v>
      </c>
      <c r="N18" s="29">
        <v>0</v>
      </c>
      <c r="O18" s="29">
        <v>4</v>
      </c>
      <c r="P18" s="32" t="s">
        <v>153</v>
      </c>
      <c r="Q18" s="32" t="s">
        <v>142</v>
      </c>
      <c r="R18" s="32" t="s">
        <v>153</v>
      </c>
      <c r="S18" s="32" t="s">
        <v>142</v>
      </c>
      <c r="T18" s="32" t="s">
        <v>153</v>
      </c>
      <c r="U18" s="32" t="s">
        <v>153</v>
      </c>
      <c r="V18" s="32">
        <f>(IF(J18="Yes",1,0)*Preferences!$M$2+IF(K18="Yes",1,0)*Preferences!$N$2+IF(L18="Yes",1,0)*Preferences!$O$2)*Preferences!$AK$2</f>
        <v>6</v>
      </c>
      <c r="W18" s="32">
        <f>(IF(M18&lt;=Preferences!$P$2,0,IF(M18&lt;=Preferences!$Q$2,1,IF(M18&lt;=Preferences!$R$2,2,IF(M18&lt;=Preferences!$S$2,3,4))))*Preferences!$T$2+IF(N18&lt;=Preferences!$U$2,0,IF(N18&lt;=Preferences!$V$2,1,IF(N18&lt;=Preferences!$W$2,2,IF(N18&lt;=Preferences!$X$2,3,4))))*Preferences!$Y$2+IF(O18&lt;=Preferences!$Z$2,0,IF(O18&lt;=Preferences!$AA$2,1,IF(O18&lt;=Preferences!$AB$2,2,IF(O18&lt;=Preferences!$AC$2,3,4))))*Preferences!$AD$2)*Preferences!$AL$2</f>
        <v>12</v>
      </c>
      <c r="X18" s="32">
        <f>(IF(P18="Yes",1,0)*Preferences!$AE$2+IF(Q18="Yes",1,0)*Preferences!$AF$2+IF(R18="Yes",1,0)*Preferences!$AG$2)*Preferences!$AM$2</f>
        <v>12</v>
      </c>
      <c r="Y18" s="32">
        <f>(IF(S18="Yes",1,0)*Preferences!$AH$2+IF(T18="Yes",1,0)*Preferences!$AI$2+IF(U18="Yes",1,0)*Preferences!$AJ$2)*Preferences!$AN$2</f>
        <v>10</v>
      </c>
      <c r="Z18" s="32">
        <f t="shared" si="0"/>
        <v>40</v>
      </c>
      <c r="AA18" s="32" t="str">
        <f>IF((Z18)&gt;=Preferences!$AO$2,"Tier 1",IF((Z18)&gt;=Preferences!$AP$2,"Tier 2","Tier 3"))</f>
        <v>Tier 3</v>
      </c>
      <c r="AB18" s="32" t="s">
        <v>153</v>
      </c>
      <c r="AC18" s="32" t="str">
        <f t="shared" si="2"/>
        <v>Tier 3</v>
      </c>
      <c r="AD18" s="32" t="s">
        <v>145</v>
      </c>
    </row>
    <row r="19" spans="1:30" ht="15" customHeight="1" x14ac:dyDescent="0.15">
      <c r="A19" s="7"/>
      <c r="B19" s="20" t="s">
        <v>53</v>
      </c>
      <c r="C19" s="29" t="s">
        <v>146</v>
      </c>
      <c r="D19" s="19" t="s">
        <v>182</v>
      </c>
      <c r="E19" s="20" t="s">
        <v>53</v>
      </c>
      <c r="F19" s="37" t="str">
        <f t="shared" si="1"/>
        <v>MOD-00015-MTS-001</v>
      </c>
      <c r="G19" s="37" t="s">
        <v>573</v>
      </c>
      <c r="H19" s="37" t="s">
        <v>1182</v>
      </c>
      <c r="I19" s="21">
        <v>44360</v>
      </c>
      <c r="J19" s="29" t="s">
        <v>153</v>
      </c>
      <c r="K19" s="29" t="s">
        <v>153</v>
      </c>
      <c r="L19" s="29" t="s">
        <v>153</v>
      </c>
      <c r="M19" s="29">
        <v>3</v>
      </c>
      <c r="N19" s="29">
        <v>1</v>
      </c>
      <c r="O19" s="29">
        <v>5</v>
      </c>
      <c r="P19" s="32" t="s">
        <v>153</v>
      </c>
      <c r="Q19" s="32" t="s">
        <v>153</v>
      </c>
      <c r="R19" s="32" t="s">
        <v>153</v>
      </c>
      <c r="S19" s="32" t="s">
        <v>153</v>
      </c>
      <c r="T19" s="32" t="s">
        <v>153</v>
      </c>
      <c r="U19" s="32" t="s">
        <v>153</v>
      </c>
      <c r="V19" s="32">
        <f>(IF(J19="Yes",1,0)*Preferences!$M$2+IF(K19="Yes",1,0)*Preferences!$N$2+IF(L19="Yes",1,0)*Preferences!$O$2)*Preferences!$AK$2</f>
        <v>0</v>
      </c>
      <c r="W19" s="32">
        <f>(IF(M19&lt;=Preferences!$P$2,0,IF(M19&lt;=Preferences!$Q$2,1,IF(M19&lt;=Preferences!$R$2,2,IF(M19&lt;=Preferences!$S$2,3,4))))*Preferences!$T$2+IF(N19&lt;=Preferences!$U$2,0,IF(N19&lt;=Preferences!$V$2,1,IF(N19&lt;=Preferences!$W$2,2,IF(N19&lt;=Preferences!$X$2,3,4))))*Preferences!$Y$2+IF(O19&lt;=Preferences!$Z$2,0,IF(O19&lt;=Preferences!$AA$2,1,IF(O19&lt;=Preferences!$AB$2,2,IF(O19&lt;=Preferences!$AC$2,3,4))))*Preferences!$AD$2)*Preferences!$AL$2</f>
        <v>30</v>
      </c>
      <c r="X19" s="32">
        <f>(IF(P19="Yes",1,0)*Preferences!$AE$2+IF(Q19="Yes",1,0)*Preferences!$AF$2+IF(R19="Yes",1,0)*Preferences!$AG$2)*Preferences!$AM$2</f>
        <v>0</v>
      </c>
      <c r="Y19" s="32">
        <f>(IF(S19="Yes",1,0)*Preferences!$AH$2+IF(T19="Yes",1,0)*Preferences!$AI$2+IF(U19="Yes",1,0)*Preferences!$AJ$2)*Preferences!$AN$2</f>
        <v>0</v>
      </c>
      <c r="Z19" s="32">
        <f t="shared" si="0"/>
        <v>30</v>
      </c>
      <c r="AA19" s="32" t="str">
        <f>IF((Z19)&gt;=Preferences!$AO$2,"Tier 1",IF((Z19)&gt;=Preferences!$AP$2,"Tier 2","Tier 3"))</f>
        <v>Tier 3</v>
      </c>
      <c r="AB19" s="32" t="s">
        <v>153</v>
      </c>
      <c r="AC19" s="32" t="str">
        <f t="shared" si="2"/>
        <v>Tier 3</v>
      </c>
      <c r="AD19" s="32" t="s">
        <v>145</v>
      </c>
    </row>
    <row r="20" spans="1:30" s="39" customFormat="1" ht="15" customHeight="1" x14ac:dyDescent="0.15">
      <c r="A20" s="7"/>
      <c r="B20" s="20" t="s">
        <v>57</v>
      </c>
      <c r="C20" s="29" t="s">
        <v>146</v>
      </c>
      <c r="D20" s="19" t="s">
        <v>183</v>
      </c>
      <c r="E20" s="20" t="s">
        <v>57</v>
      </c>
      <c r="F20" s="37" t="str">
        <f>D20&amp;"-MTS-001"</f>
        <v>MOD-00016-MTS-001</v>
      </c>
      <c r="G20" s="37" t="s">
        <v>573</v>
      </c>
      <c r="H20" s="37" t="s">
        <v>1182</v>
      </c>
      <c r="I20" s="21">
        <f>I21-60</f>
        <v>44278</v>
      </c>
      <c r="J20" s="29" t="s">
        <v>153</v>
      </c>
      <c r="K20" s="29" t="s">
        <v>153</v>
      </c>
      <c r="L20" s="29" t="s">
        <v>142</v>
      </c>
      <c r="M20" s="29">
        <v>4</v>
      </c>
      <c r="N20" s="29">
        <v>2</v>
      </c>
      <c r="O20" s="29">
        <v>6</v>
      </c>
      <c r="P20" s="32" t="s">
        <v>142</v>
      </c>
      <c r="Q20" s="32" t="s">
        <v>153</v>
      </c>
      <c r="R20" s="32" t="s">
        <v>142</v>
      </c>
      <c r="S20" s="32" t="s">
        <v>142</v>
      </c>
      <c r="T20" s="32" t="s">
        <v>142</v>
      </c>
      <c r="U20" s="32" t="s">
        <v>142</v>
      </c>
      <c r="V20" s="32">
        <f>(IF(J20="Yes",1,0)*Preferences!$M$2+IF(K20="Yes",1,0)*Preferences!$N$2+IF(L20="Yes",1,0)*Preferences!$O$2)*Preferences!$AK$2</f>
        <v>8</v>
      </c>
      <c r="W20" s="32">
        <f>(IF(M20&lt;=Preferences!$P$2,0,IF(M20&lt;=Preferences!$Q$2,1,IF(M20&lt;=Preferences!$R$2,2,IF(M20&lt;=Preferences!$S$2,3,4))))*Preferences!$T$2+IF(N20&lt;=Preferences!$U$2,0,IF(N20&lt;=Preferences!$V$2,1,IF(N20&lt;=Preferences!$W$2,2,IF(N20&lt;=Preferences!$X$2,3,4))))*Preferences!$Y$2+IF(O20&lt;=Preferences!$Z$2,0,IF(O20&lt;=Preferences!$AA$2,1,IF(O20&lt;=Preferences!$AB$2,2,IF(O20&lt;=Preferences!$AC$2,3,4))))*Preferences!$AD$2)*Preferences!$AL$2</f>
        <v>30</v>
      </c>
      <c r="X20" s="32">
        <f>(IF(P20="Yes",1,0)*Preferences!$AE$2+IF(Q20="Yes",1,0)*Preferences!$AF$2+IF(R20="Yes",1,0)*Preferences!$AG$2)*Preferences!$AM$2</f>
        <v>24</v>
      </c>
      <c r="Y20" s="32">
        <f>(IF(S20="Yes",1,0)*Preferences!$AH$2+IF(T20="Yes",1,0)*Preferences!$AI$2+IF(U20="Yes",1,0)*Preferences!$AJ$2)*Preferences!$AN$2</f>
        <v>45</v>
      </c>
      <c r="Z20" s="32">
        <f t="shared" si="0"/>
        <v>107</v>
      </c>
      <c r="AA20" s="32" t="str">
        <f>IF((Z20)&gt;=Preferences!$AO$2,"Tier 1",IF((Z20)&gt;=Preferences!$AP$2,"Tier 2","Tier 3"))</f>
        <v>Tier 1</v>
      </c>
      <c r="AB20" s="32" t="s">
        <v>153</v>
      </c>
      <c r="AC20" s="32" t="str">
        <f>IF(AB20="No",AA20)</f>
        <v>Tier 1</v>
      </c>
      <c r="AD20" s="32" t="s">
        <v>145</v>
      </c>
    </row>
    <row r="21" spans="1:30" ht="15" customHeight="1" x14ac:dyDescent="0.15">
      <c r="A21" s="7"/>
      <c r="B21" s="20" t="s">
        <v>57</v>
      </c>
      <c r="C21" s="29" t="s">
        <v>146</v>
      </c>
      <c r="D21" s="19" t="s">
        <v>183</v>
      </c>
      <c r="E21" s="20" t="s">
        <v>57</v>
      </c>
      <c r="F21" s="37" t="str">
        <f>D21&amp;"-MTS-002"</f>
        <v>MOD-00016-MTS-002</v>
      </c>
      <c r="G21" s="37" t="s">
        <v>573</v>
      </c>
      <c r="H21" s="37" t="s">
        <v>1182</v>
      </c>
      <c r="I21" s="21">
        <v>44338</v>
      </c>
      <c r="J21" s="29" t="s">
        <v>153</v>
      </c>
      <c r="K21" s="29" t="s">
        <v>153</v>
      </c>
      <c r="L21" s="29" t="s">
        <v>142</v>
      </c>
      <c r="M21" s="29">
        <v>4</v>
      </c>
      <c r="N21" s="29">
        <v>2</v>
      </c>
      <c r="O21" s="29">
        <v>6</v>
      </c>
      <c r="P21" s="32" t="s">
        <v>142</v>
      </c>
      <c r="Q21" s="32" t="s">
        <v>153</v>
      </c>
      <c r="R21" s="32" t="s">
        <v>142</v>
      </c>
      <c r="S21" s="32" t="s">
        <v>142</v>
      </c>
      <c r="T21" s="32" t="s">
        <v>142</v>
      </c>
      <c r="U21" s="32" t="s">
        <v>142</v>
      </c>
      <c r="V21" s="32">
        <f>(IF(J21="Yes",1,0)*Preferences!$M$2+IF(K21="Yes",1,0)*Preferences!$N$2+IF(L21="Yes",1,0)*Preferences!$O$2)*Preferences!$AK$2</f>
        <v>8</v>
      </c>
      <c r="W21" s="32">
        <f>(IF(M21&lt;=Preferences!$P$2,0,IF(M21&lt;=Preferences!$Q$2,1,IF(M21&lt;=Preferences!$R$2,2,IF(M21&lt;=Preferences!$S$2,3,4))))*Preferences!$T$2+IF(N21&lt;=Preferences!$U$2,0,IF(N21&lt;=Preferences!$V$2,1,IF(N21&lt;=Preferences!$W$2,2,IF(N21&lt;=Preferences!$X$2,3,4))))*Preferences!$Y$2+IF(O21&lt;=Preferences!$Z$2,0,IF(O21&lt;=Preferences!$AA$2,1,IF(O21&lt;=Preferences!$AB$2,2,IF(O21&lt;=Preferences!$AC$2,3,4))))*Preferences!$AD$2)*Preferences!$AL$2</f>
        <v>30</v>
      </c>
      <c r="X21" s="32">
        <f>(IF(P21="Yes",1,0)*Preferences!$AE$2+IF(Q21="Yes",1,0)*Preferences!$AF$2+IF(R21="Yes",1,0)*Preferences!$AG$2)*Preferences!$AM$2</f>
        <v>24</v>
      </c>
      <c r="Y21" s="32">
        <f>(IF(S21="Yes",1,0)*Preferences!$AH$2+IF(T21="Yes",1,0)*Preferences!$AI$2+IF(U21="Yes",1,0)*Preferences!$AJ$2)*Preferences!$AN$2</f>
        <v>45</v>
      </c>
      <c r="Z21" s="32">
        <f t="shared" si="0"/>
        <v>107</v>
      </c>
      <c r="AA21" s="32" t="str">
        <f>IF((Z21)&gt;=Preferences!$AO$2,"Tier 1",IF((Z21)&gt;=Preferences!$AP$2,"Tier 2","Tier 3"))</f>
        <v>Tier 1</v>
      </c>
      <c r="AB21" s="32" t="s">
        <v>153</v>
      </c>
      <c r="AC21" s="32" t="str">
        <f t="shared" si="2"/>
        <v>Tier 1</v>
      </c>
      <c r="AD21" s="32" t="s">
        <v>145</v>
      </c>
    </row>
    <row r="22" spans="1:30" ht="15" customHeight="1" x14ac:dyDescent="0.15">
      <c r="A22" s="7"/>
      <c r="B22" s="20" t="s">
        <v>57</v>
      </c>
      <c r="C22" s="29" t="s">
        <v>146</v>
      </c>
      <c r="D22" s="19" t="s">
        <v>189</v>
      </c>
      <c r="E22" s="20" t="s">
        <v>57</v>
      </c>
      <c r="F22" s="37" t="str">
        <f t="shared" si="1"/>
        <v>MOD-00017-MTS-001</v>
      </c>
      <c r="G22" s="37" t="s">
        <v>573</v>
      </c>
      <c r="H22" s="37" t="s">
        <v>1182</v>
      </c>
      <c r="I22" s="21">
        <v>44580</v>
      </c>
      <c r="J22" s="29" t="s">
        <v>153</v>
      </c>
      <c r="K22" s="29" t="s">
        <v>142</v>
      </c>
      <c r="L22" s="29" t="s">
        <v>142</v>
      </c>
      <c r="M22" s="29">
        <v>7</v>
      </c>
      <c r="N22" s="29">
        <v>6</v>
      </c>
      <c r="O22" s="29">
        <v>3</v>
      </c>
      <c r="P22" s="32" t="s">
        <v>153</v>
      </c>
      <c r="Q22" s="32" t="s">
        <v>153</v>
      </c>
      <c r="R22" s="32" t="s">
        <v>142</v>
      </c>
      <c r="S22" s="32" t="s">
        <v>142</v>
      </c>
      <c r="T22" s="32" t="s">
        <v>142</v>
      </c>
      <c r="U22" s="32" t="s">
        <v>142</v>
      </c>
      <c r="V22" s="32">
        <f>(IF(J22="Yes",1,0)*Preferences!$M$2+IF(K22="Yes",1,0)*Preferences!$N$2+IF(L22="Yes",1,0)*Preferences!$O$2)*Preferences!$AK$2</f>
        <v>14</v>
      </c>
      <c r="W22" s="32">
        <f>(IF(M22&lt;=Preferences!$P$2,0,IF(M22&lt;=Preferences!$Q$2,1,IF(M22&lt;=Preferences!$R$2,2,IF(M22&lt;=Preferences!$S$2,3,4))))*Preferences!$T$2+IF(N22&lt;=Preferences!$U$2,0,IF(N22&lt;=Preferences!$V$2,1,IF(N22&lt;=Preferences!$W$2,2,IF(N22&lt;=Preferences!$X$2,3,4))))*Preferences!$Y$2+IF(O22&lt;=Preferences!$Z$2,0,IF(O22&lt;=Preferences!$AA$2,1,IF(O22&lt;=Preferences!$AB$2,2,IF(O22&lt;=Preferences!$AC$2,3,4))))*Preferences!$AD$2)*Preferences!$AL$2</f>
        <v>48</v>
      </c>
      <c r="X22" s="32">
        <f>(IF(P22="Yes",1,0)*Preferences!$AE$2+IF(Q22="Yes",1,0)*Preferences!$AF$2+IF(R22="Yes",1,0)*Preferences!$AG$2)*Preferences!$AM$2</f>
        <v>16</v>
      </c>
      <c r="Y22" s="32">
        <f>(IF(S22="Yes",1,0)*Preferences!$AH$2+IF(T22="Yes",1,0)*Preferences!$AI$2+IF(U22="Yes",1,0)*Preferences!$AJ$2)*Preferences!$AN$2</f>
        <v>45</v>
      </c>
      <c r="Z22" s="32">
        <f t="shared" si="0"/>
        <v>123</v>
      </c>
      <c r="AA22" s="32" t="str">
        <f>IF((Z22)&gt;=Preferences!$AO$2,"Tier 1",IF((Z22)&gt;=Preferences!$AP$2,"Tier 2","Tier 3"))</f>
        <v>Tier 1</v>
      </c>
      <c r="AB22" s="32" t="s">
        <v>142</v>
      </c>
      <c r="AC22" s="32" t="s">
        <v>154</v>
      </c>
      <c r="AD22" s="32" t="s">
        <v>145</v>
      </c>
    </row>
    <row r="23" spans="1:30" ht="15" customHeight="1" x14ac:dyDescent="0.15">
      <c r="A23" s="7"/>
      <c r="B23" s="20" t="s">
        <v>48</v>
      </c>
      <c r="C23" s="29" t="s">
        <v>146</v>
      </c>
      <c r="D23" s="19" t="s">
        <v>190</v>
      </c>
      <c r="E23" s="20" t="s">
        <v>48</v>
      </c>
      <c r="F23" s="37" t="str">
        <f t="shared" si="1"/>
        <v>MOD-00018-MTS-001</v>
      </c>
      <c r="G23" s="37" t="s">
        <v>573</v>
      </c>
      <c r="H23" s="37" t="s">
        <v>1182</v>
      </c>
      <c r="I23" s="21">
        <v>44567</v>
      </c>
      <c r="J23" s="29" t="s">
        <v>153</v>
      </c>
      <c r="K23" s="29" t="s">
        <v>142</v>
      </c>
      <c r="L23" s="29" t="s">
        <v>142</v>
      </c>
      <c r="M23" s="29">
        <v>8</v>
      </c>
      <c r="N23" s="29">
        <v>7</v>
      </c>
      <c r="O23" s="29">
        <v>4</v>
      </c>
      <c r="P23" s="32" t="s">
        <v>153</v>
      </c>
      <c r="Q23" s="32" t="s">
        <v>153</v>
      </c>
      <c r="R23" s="32" t="s">
        <v>153</v>
      </c>
      <c r="S23" s="32" t="s">
        <v>142</v>
      </c>
      <c r="T23" s="32" t="s">
        <v>142</v>
      </c>
      <c r="U23" s="32" t="s">
        <v>142</v>
      </c>
      <c r="V23" s="32">
        <f>(IF(J23="Yes",1,0)*Preferences!$M$2+IF(K23="Yes",1,0)*Preferences!$N$2+IF(L23="Yes",1,0)*Preferences!$O$2)*Preferences!$AK$2</f>
        <v>14</v>
      </c>
      <c r="W23" s="32">
        <f>(IF(M23&lt;=Preferences!$P$2,0,IF(M23&lt;=Preferences!$Q$2,1,IF(M23&lt;=Preferences!$R$2,2,IF(M23&lt;=Preferences!$S$2,3,4))))*Preferences!$T$2+IF(N23&lt;=Preferences!$U$2,0,IF(N23&lt;=Preferences!$V$2,1,IF(N23&lt;=Preferences!$W$2,2,IF(N23&lt;=Preferences!$X$2,3,4))))*Preferences!$Y$2+IF(O23&lt;=Preferences!$Z$2,0,IF(O23&lt;=Preferences!$AA$2,1,IF(O23&lt;=Preferences!$AB$2,2,IF(O23&lt;=Preferences!$AC$2,3,4))))*Preferences!$AD$2)*Preferences!$AL$2</f>
        <v>57</v>
      </c>
      <c r="X23" s="32">
        <f>(IF(P23="Yes",1,0)*Preferences!$AE$2+IF(Q23="Yes",1,0)*Preferences!$AF$2+IF(R23="Yes",1,0)*Preferences!$AG$2)*Preferences!$AM$2</f>
        <v>0</v>
      </c>
      <c r="Y23" s="32">
        <f>(IF(S23="Yes",1,0)*Preferences!$AH$2+IF(T23="Yes",1,0)*Preferences!$AI$2+IF(U23="Yes",1,0)*Preferences!$AJ$2)*Preferences!$AN$2</f>
        <v>45</v>
      </c>
      <c r="Z23" s="32">
        <f t="shared" si="0"/>
        <v>116</v>
      </c>
      <c r="AA23" s="32" t="str">
        <f>IF((Z23)&gt;=Preferences!$AO$2,"Tier 1",IF((Z23)&gt;=Preferences!$AP$2,"Tier 2","Tier 3"))</f>
        <v>Tier 1</v>
      </c>
      <c r="AB23" s="32" t="s">
        <v>153</v>
      </c>
      <c r="AC23" s="32" t="str">
        <f t="shared" si="2"/>
        <v>Tier 1</v>
      </c>
      <c r="AD23" s="32" t="s">
        <v>145</v>
      </c>
    </row>
    <row r="24" spans="1:30" ht="15" customHeight="1" x14ac:dyDescent="0.15">
      <c r="A24" s="7"/>
      <c r="B24" s="20" t="s">
        <v>57</v>
      </c>
      <c r="C24" s="29" t="s">
        <v>146</v>
      </c>
      <c r="D24" s="19" t="s">
        <v>191</v>
      </c>
      <c r="E24" s="20" t="s">
        <v>57</v>
      </c>
      <c r="F24" s="37" t="str">
        <f t="shared" si="1"/>
        <v>MOD-00019-MTS-001</v>
      </c>
      <c r="G24" s="37" t="s">
        <v>573</v>
      </c>
      <c r="H24" s="37" t="s">
        <v>1182</v>
      </c>
      <c r="I24" s="21">
        <v>44545</v>
      </c>
      <c r="J24" s="29" t="s">
        <v>153</v>
      </c>
      <c r="K24" s="29" t="s">
        <v>153</v>
      </c>
      <c r="L24" s="29" t="s">
        <v>142</v>
      </c>
      <c r="M24" s="29">
        <v>1</v>
      </c>
      <c r="N24" s="29">
        <v>8</v>
      </c>
      <c r="O24" s="29">
        <v>5</v>
      </c>
      <c r="P24" s="32" t="s">
        <v>153</v>
      </c>
      <c r="Q24" s="32" t="s">
        <v>153</v>
      </c>
      <c r="R24" s="32" t="s">
        <v>142</v>
      </c>
      <c r="S24" s="32" t="s">
        <v>142</v>
      </c>
      <c r="T24" s="32" t="s">
        <v>142</v>
      </c>
      <c r="U24" s="32" t="s">
        <v>142</v>
      </c>
      <c r="V24" s="32">
        <f>(IF(J24="Yes",1,0)*Preferences!$M$2+IF(K24="Yes",1,0)*Preferences!$N$2+IF(L24="Yes",1,0)*Preferences!$O$2)*Preferences!$AK$2</f>
        <v>8</v>
      </c>
      <c r="W24" s="32">
        <f>(IF(M24&lt;=Preferences!$P$2,0,IF(M24&lt;=Preferences!$Q$2,1,IF(M24&lt;=Preferences!$R$2,2,IF(M24&lt;=Preferences!$S$2,3,4))))*Preferences!$T$2+IF(N24&lt;=Preferences!$U$2,0,IF(N24&lt;=Preferences!$V$2,1,IF(N24&lt;=Preferences!$W$2,2,IF(N24&lt;=Preferences!$X$2,3,4))))*Preferences!$Y$2+IF(O24&lt;=Preferences!$Z$2,0,IF(O24&lt;=Preferences!$AA$2,1,IF(O24&lt;=Preferences!$AB$2,2,IF(O24&lt;=Preferences!$AC$2,3,4))))*Preferences!$AD$2)*Preferences!$AL$2</f>
        <v>51</v>
      </c>
      <c r="X24" s="32">
        <f>(IF(P24="Yes",1,0)*Preferences!$AE$2+IF(Q24="Yes",1,0)*Preferences!$AF$2+IF(R24="Yes",1,0)*Preferences!$AG$2)*Preferences!$AM$2</f>
        <v>16</v>
      </c>
      <c r="Y24" s="32">
        <f>(IF(S24="Yes",1,0)*Preferences!$AH$2+IF(T24="Yes",1,0)*Preferences!$AI$2+IF(U24="Yes",1,0)*Preferences!$AJ$2)*Preferences!$AN$2</f>
        <v>45</v>
      </c>
      <c r="Z24" s="32">
        <f t="shared" si="0"/>
        <v>120</v>
      </c>
      <c r="AA24" s="32" t="str">
        <f>IF((Z24)&gt;=Preferences!$AO$2,"Tier 1",IF((Z24)&gt;=Preferences!$AP$2,"Tier 2","Tier 3"))</f>
        <v>Tier 1</v>
      </c>
      <c r="AB24" s="32" t="s">
        <v>153</v>
      </c>
      <c r="AC24" s="32" t="str">
        <f t="shared" si="2"/>
        <v>Tier 1</v>
      </c>
      <c r="AD24" s="32" t="s">
        <v>145</v>
      </c>
    </row>
    <row r="25" spans="1:30" ht="15" customHeight="1" x14ac:dyDescent="0.15">
      <c r="A25" s="7"/>
      <c r="B25" s="20" t="s">
        <v>51</v>
      </c>
      <c r="C25" s="29" t="s">
        <v>146</v>
      </c>
      <c r="D25" s="19" t="s">
        <v>192</v>
      </c>
      <c r="E25" s="20" t="s">
        <v>51</v>
      </c>
      <c r="F25" s="37" t="str">
        <f t="shared" si="1"/>
        <v>MOD-00020-MTS-001</v>
      </c>
      <c r="G25" s="37" t="s">
        <v>573</v>
      </c>
      <c r="H25" s="37" t="s">
        <v>1182</v>
      </c>
      <c r="I25" s="21">
        <v>44354</v>
      </c>
      <c r="J25" s="29" t="s">
        <v>153</v>
      </c>
      <c r="K25" s="29" t="s">
        <v>142</v>
      </c>
      <c r="L25" s="29" t="s">
        <v>142</v>
      </c>
      <c r="M25" s="29">
        <v>1</v>
      </c>
      <c r="N25" s="29">
        <v>2</v>
      </c>
      <c r="O25" s="29">
        <v>6</v>
      </c>
      <c r="P25" s="32" t="s">
        <v>153</v>
      </c>
      <c r="Q25" s="32" t="s">
        <v>153</v>
      </c>
      <c r="R25" s="32" t="s">
        <v>142</v>
      </c>
      <c r="S25" s="32" t="s">
        <v>142</v>
      </c>
      <c r="T25" s="32" t="s">
        <v>142</v>
      </c>
      <c r="U25" s="32" t="s">
        <v>142</v>
      </c>
      <c r="V25" s="32">
        <f>(IF(J25="Yes",1,0)*Preferences!$M$2+IF(K25="Yes",1,0)*Preferences!$N$2+IF(L25="Yes",1,0)*Preferences!$O$2)*Preferences!$AK$2</f>
        <v>14</v>
      </c>
      <c r="W25" s="32">
        <f>(IF(M25&lt;=Preferences!$P$2,0,IF(M25&lt;=Preferences!$Q$2,1,IF(M25&lt;=Preferences!$R$2,2,IF(M25&lt;=Preferences!$S$2,3,4))))*Preferences!$T$2+IF(N25&lt;=Preferences!$U$2,0,IF(N25&lt;=Preferences!$V$2,1,IF(N25&lt;=Preferences!$W$2,2,IF(N25&lt;=Preferences!$X$2,3,4))))*Preferences!$Y$2+IF(O25&lt;=Preferences!$Z$2,0,IF(O25&lt;=Preferences!$AA$2,1,IF(O25&lt;=Preferences!$AB$2,2,IF(O25&lt;=Preferences!$AC$2,3,4))))*Preferences!$AD$2)*Preferences!$AL$2</f>
        <v>24</v>
      </c>
      <c r="X25" s="32">
        <f>(IF(P25="Yes",1,0)*Preferences!$AE$2+IF(Q25="Yes",1,0)*Preferences!$AF$2+IF(R25="Yes",1,0)*Preferences!$AG$2)*Preferences!$AM$2</f>
        <v>16</v>
      </c>
      <c r="Y25" s="32">
        <f>(IF(S25="Yes",1,0)*Preferences!$AH$2+IF(T25="Yes",1,0)*Preferences!$AI$2+IF(U25="Yes",1,0)*Preferences!$AJ$2)*Preferences!$AN$2</f>
        <v>45</v>
      </c>
      <c r="Z25" s="32">
        <f t="shared" si="0"/>
        <v>99</v>
      </c>
      <c r="AA25" s="32" t="str">
        <f>IF((Z25)&gt;=Preferences!$AO$2,"Tier 1",IF((Z25)&gt;=Preferences!$AP$2,"Tier 2","Tier 3"))</f>
        <v>Tier 2</v>
      </c>
      <c r="AB25" s="32" t="s">
        <v>153</v>
      </c>
      <c r="AC25" s="32" t="str">
        <f t="shared" si="2"/>
        <v>Tier 2</v>
      </c>
      <c r="AD25" s="32" t="s">
        <v>145</v>
      </c>
    </row>
    <row r="26" spans="1:30" ht="15" customHeight="1" x14ac:dyDescent="0.15">
      <c r="A26" s="7"/>
      <c r="B26" s="20" t="s">
        <v>57</v>
      </c>
      <c r="C26" s="29" t="s">
        <v>146</v>
      </c>
      <c r="D26" s="19" t="s">
        <v>193</v>
      </c>
      <c r="E26" s="20" t="s">
        <v>57</v>
      </c>
      <c r="F26" s="37" t="str">
        <f t="shared" si="1"/>
        <v>MOD-00021-MTS-001</v>
      </c>
      <c r="G26" s="37" t="s">
        <v>573</v>
      </c>
      <c r="H26" s="37" t="s">
        <v>1182</v>
      </c>
      <c r="I26" s="21">
        <v>44157</v>
      </c>
      <c r="J26" s="29" t="s">
        <v>153</v>
      </c>
      <c r="K26" s="29" t="s">
        <v>153</v>
      </c>
      <c r="L26" s="29" t="s">
        <v>142</v>
      </c>
      <c r="M26" s="29">
        <v>2</v>
      </c>
      <c r="N26" s="29">
        <v>3</v>
      </c>
      <c r="O26" s="29">
        <v>7</v>
      </c>
      <c r="P26" s="32" t="s">
        <v>153</v>
      </c>
      <c r="Q26" s="32" t="s">
        <v>153</v>
      </c>
      <c r="R26" s="32" t="s">
        <v>142</v>
      </c>
      <c r="S26" s="32" t="s">
        <v>142</v>
      </c>
      <c r="T26" s="32" t="s">
        <v>142</v>
      </c>
      <c r="U26" s="32" t="s">
        <v>142</v>
      </c>
      <c r="V26" s="32">
        <f>(IF(J26="Yes",1,0)*Preferences!$M$2+IF(K26="Yes",1,0)*Preferences!$N$2+IF(L26="Yes",1,0)*Preferences!$O$2)*Preferences!$AK$2</f>
        <v>8</v>
      </c>
      <c r="W26" s="32">
        <f>(IF(M26&lt;=Preferences!$P$2,0,IF(M26&lt;=Preferences!$Q$2,1,IF(M26&lt;=Preferences!$R$2,2,IF(M26&lt;=Preferences!$S$2,3,4))))*Preferences!$T$2+IF(N26&lt;=Preferences!$U$2,0,IF(N26&lt;=Preferences!$V$2,1,IF(N26&lt;=Preferences!$W$2,2,IF(N26&lt;=Preferences!$X$2,3,4))))*Preferences!$Y$2+IF(O26&lt;=Preferences!$Z$2,0,IF(O26&lt;=Preferences!$AA$2,1,IF(O26&lt;=Preferences!$AB$2,2,IF(O26&lt;=Preferences!$AC$2,3,4))))*Preferences!$AD$2)*Preferences!$AL$2</f>
        <v>45</v>
      </c>
      <c r="X26" s="32">
        <f>(IF(P26="Yes",1,0)*Preferences!$AE$2+IF(Q26="Yes",1,0)*Preferences!$AF$2+IF(R26="Yes",1,0)*Preferences!$AG$2)*Preferences!$AM$2</f>
        <v>16</v>
      </c>
      <c r="Y26" s="32">
        <f>(IF(S26="Yes",1,0)*Preferences!$AH$2+IF(T26="Yes",1,0)*Preferences!$AI$2+IF(U26="Yes",1,0)*Preferences!$AJ$2)*Preferences!$AN$2</f>
        <v>45</v>
      </c>
      <c r="Z26" s="32">
        <f t="shared" si="0"/>
        <v>114</v>
      </c>
      <c r="AA26" s="32" t="str">
        <f>IF((Z26)&gt;=Preferences!$AO$2,"Tier 1",IF((Z26)&gt;=Preferences!$AP$2,"Tier 2","Tier 3"))</f>
        <v>Tier 1</v>
      </c>
      <c r="AB26" s="32" t="s">
        <v>142</v>
      </c>
      <c r="AC26" s="32" t="s">
        <v>154</v>
      </c>
      <c r="AD26" s="32" t="s">
        <v>145</v>
      </c>
    </row>
    <row r="27" spans="1:30" ht="15" customHeight="1" x14ac:dyDescent="0.15">
      <c r="A27" s="7"/>
      <c r="B27" s="20" t="s">
        <v>53</v>
      </c>
      <c r="C27" s="29" t="s">
        <v>146</v>
      </c>
      <c r="D27" s="19" t="s">
        <v>194</v>
      </c>
      <c r="E27" s="20" t="s">
        <v>53</v>
      </c>
      <c r="F27" s="37" t="str">
        <f t="shared" si="1"/>
        <v>MOD-00022-MTS-001</v>
      </c>
      <c r="G27" s="37" t="s">
        <v>573</v>
      </c>
      <c r="H27" s="37" t="s">
        <v>1182</v>
      </c>
      <c r="I27" s="21">
        <v>44072</v>
      </c>
      <c r="J27" s="29" t="s">
        <v>153</v>
      </c>
      <c r="K27" s="29" t="s">
        <v>142</v>
      </c>
      <c r="L27" s="29" t="s">
        <v>142</v>
      </c>
      <c r="M27" s="29">
        <v>3</v>
      </c>
      <c r="N27" s="29">
        <v>4</v>
      </c>
      <c r="O27" s="29">
        <v>8</v>
      </c>
      <c r="P27" s="32" t="s">
        <v>153</v>
      </c>
      <c r="Q27" s="32" t="s">
        <v>153</v>
      </c>
      <c r="R27" s="32" t="s">
        <v>142</v>
      </c>
      <c r="S27" s="32" t="s">
        <v>142</v>
      </c>
      <c r="T27" s="32" t="s">
        <v>142</v>
      </c>
      <c r="U27" s="32" t="s">
        <v>142</v>
      </c>
      <c r="V27" s="32">
        <f>(IF(J27="Yes",1,0)*Preferences!$M$2+IF(K27="Yes",1,0)*Preferences!$N$2+IF(L27="Yes",1,0)*Preferences!$O$2)*Preferences!$AK$2</f>
        <v>14</v>
      </c>
      <c r="W27" s="32">
        <f>(IF(M27&lt;=Preferences!$P$2,0,IF(M27&lt;=Preferences!$Q$2,1,IF(M27&lt;=Preferences!$R$2,2,IF(M27&lt;=Preferences!$S$2,3,4))))*Preferences!$T$2+IF(N27&lt;=Preferences!$U$2,0,IF(N27&lt;=Preferences!$V$2,1,IF(N27&lt;=Preferences!$W$2,2,IF(N27&lt;=Preferences!$X$2,3,4))))*Preferences!$Y$2+IF(O27&lt;=Preferences!$Z$2,0,IF(O27&lt;=Preferences!$AA$2,1,IF(O27&lt;=Preferences!$AB$2,2,IF(O27&lt;=Preferences!$AC$2,3,4))))*Preferences!$AD$2)*Preferences!$AL$2</f>
        <v>51</v>
      </c>
      <c r="X27" s="32">
        <f>(IF(P27="Yes",1,0)*Preferences!$AE$2+IF(Q27="Yes",1,0)*Preferences!$AF$2+IF(R27="Yes",1,0)*Preferences!$AG$2)*Preferences!$AM$2</f>
        <v>16</v>
      </c>
      <c r="Y27" s="32">
        <f>(IF(S27="Yes",1,0)*Preferences!$AH$2+IF(T27="Yes",1,0)*Preferences!$AI$2+IF(U27="Yes",1,0)*Preferences!$AJ$2)*Preferences!$AN$2</f>
        <v>45</v>
      </c>
      <c r="Z27" s="32">
        <f t="shared" si="0"/>
        <v>126</v>
      </c>
      <c r="AA27" s="32" t="str">
        <f>IF((Z27)&gt;=Preferences!$AO$2,"Tier 1",IF((Z27)&gt;=Preferences!$AP$2,"Tier 2","Tier 3"))</f>
        <v>Tier 1</v>
      </c>
      <c r="AB27" s="32" t="s">
        <v>153</v>
      </c>
      <c r="AC27" s="32" t="str">
        <f t="shared" si="2"/>
        <v>Tier 1</v>
      </c>
      <c r="AD27" s="32" t="s">
        <v>145</v>
      </c>
    </row>
    <row r="28" spans="1:30" ht="15" customHeight="1" x14ac:dyDescent="0.15">
      <c r="A28" s="7"/>
      <c r="B28" s="20" t="s">
        <v>51</v>
      </c>
      <c r="C28" s="29" t="s">
        <v>146</v>
      </c>
      <c r="D28" s="19" t="s">
        <v>195</v>
      </c>
      <c r="E28" s="20" t="s">
        <v>51</v>
      </c>
      <c r="F28" s="37" t="str">
        <f t="shared" si="1"/>
        <v>MOD-00023-MTS-001</v>
      </c>
      <c r="G28" s="37" t="s">
        <v>573</v>
      </c>
      <c r="H28" s="37" t="s">
        <v>1182</v>
      </c>
      <c r="I28" s="21">
        <v>44596</v>
      </c>
      <c r="J28" s="29" t="s">
        <v>153</v>
      </c>
      <c r="K28" s="29" t="s">
        <v>142</v>
      </c>
      <c r="L28" s="29" t="s">
        <v>142</v>
      </c>
      <c r="M28" s="29">
        <v>4</v>
      </c>
      <c r="N28" s="29">
        <v>5</v>
      </c>
      <c r="O28" s="29">
        <v>2</v>
      </c>
      <c r="P28" s="32" t="s">
        <v>153</v>
      </c>
      <c r="Q28" s="32" t="s">
        <v>153</v>
      </c>
      <c r="R28" s="32" t="s">
        <v>142</v>
      </c>
      <c r="S28" s="32" t="s">
        <v>142</v>
      </c>
      <c r="T28" s="32" t="s">
        <v>142</v>
      </c>
      <c r="U28" s="32" t="s">
        <v>142</v>
      </c>
      <c r="V28" s="32">
        <f>(IF(J28="Yes",1,0)*Preferences!$M$2+IF(K28="Yes",1,0)*Preferences!$N$2+IF(L28="Yes",1,0)*Preferences!$O$2)*Preferences!$AK$2</f>
        <v>14</v>
      </c>
      <c r="W28" s="32">
        <f>(IF(M28&lt;=Preferences!$P$2,0,IF(M28&lt;=Preferences!$Q$2,1,IF(M28&lt;=Preferences!$R$2,2,IF(M28&lt;=Preferences!$S$2,3,4))))*Preferences!$T$2+IF(N28&lt;=Preferences!$U$2,0,IF(N28&lt;=Preferences!$V$2,1,IF(N28&lt;=Preferences!$W$2,2,IF(N28&lt;=Preferences!$X$2,3,4))))*Preferences!$Y$2+IF(O28&lt;=Preferences!$Z$2,0,IF(O28&lt;=Preferences!$AA$2,1,IF(O28&lt;=Preferences!$AB$2,2,IF(O28&lt;=Preferences!$AC$2,3,4))))*Preferences!$AD$2)*Preferences!$AL$2</f>
        <v>24</v>
      </c>
      <c r="X28" s="32">
        <f>(IF(P28="Yes",1,0)*Preferences!$AE$2+IF(Q28="Yes",1,0)*Preferences!$AF$2+IF(R28="Yes",1,0)*Preferences!$AG$2)*Preferences!$AM$2</f>
        <v>16</v>
      </c>
      <c r="Y28" s="32">
        <f>(IF(S28="Yes",1,0)*Preferences!$AH$2+IF(T28="Yes",1,0)*Preferences!$AI$2+IF(U28="Yes",1,0)*Preferences!$AJ$2)*Preferences!$AN$2</f>
        <v>45</v>
      </c>
      <c r="Z28" s="32">
        <f t="shared" si="0"/>
        <v>99</v>
      </c>
      <c r="AA28" s="32" t="str">
        <f>IF((Z28)&gt;=Preferences!$AO$2,"Tier 1",IF((Z28)&gt;=Preferences!$AP$2,"Tier 2","Tier 3"))</f>
        <v>Tier 2</v>
      </c>
      <c r="AB28" s="32" t="s">
        <v>153</v>
      </c>
      <c r="AC28" s="32" t="str">
        <f t="shared" si="2"/>
        <v>Tier 2</v>
      </c>
      <c r="AD28" s="32" t="s">
        <v>145</v>
      </c>
    </row>
    <row r="29" spans="1:30" ht="15" customHeight="1" x14ac:dyDescent="0.15">
      <c r="A29" s="7"/>
      <c r="B29" s="20" t="s">
        <v>57</v>
      </c>
      <c r="C29" s="29" t="s">
        <v>146</v>
      </c>
      <c r="D29" s="19" t="s">
        <v>201</v>
      </c>
      <c r="E29" s="20" t="s">
        <v>57</v>
      </c>
      <c r="F29" s="37" t="str">
        <f t="shared" si="1"/>
        <v>MOD-00024-MTS-001</v>
      </c>
      <c r="G29" s="37" t="s">
        <v>573</v>
      </c>
      <c r="H29" s="37" t="s">
        <v>1182</v>
      </c>
      <c r="I29" s="21">
        <v>44645</v>
      </c>
      <c r="J29" s="29" t="s">
        <v>153</v>
      </c>
      <c r="K29" s="29" t="s">
        <v>142</v>
      </c>
      <c r="L29" s="29" t="s">
        <v>142</v>
      </c>
      <c r="M29" s="29">
        <v>5</v>
      </c>
      <c r="N29" s="29">
        <v>6</v>
      </c>
      <c r="O29" s="29">
        <v>3</v>
      </c>
      <c r="P29" s="32" t="s">
        <v>153</v>
      </c>
      <c r="Q29" s="32" t="s">
        <v>153</v>
      </c>
      <c r="R29" s="32" t="s">
        <v>142</v>
      </c>
      <c r="S29" s="32" t="s">
        <v>142</v>
      </c>
      <c r="T29" s="32" t="s">
        <v>142</v>
      </c>
      <c r="U29" s="32" t="s">
        <v>142</v>
      </c>
      <c r="V29" s="32">
        <f>(IF(J29="Yes",1,0)*Preferences!$M$2+IF(K29="Yes",1,0)*Preferences!$N$2+IF(L29="Yes",1,0)*Preferences!$O$2)*Preferences!$AK$2</f>
        <v>14</v>
      </c>
      <c r="W29" s="32">
        <f>(IF(M29&lt;=Preferences!$P$2,0,IF(M29&lt;=Preferences!$Q$2,1,IF(M29&lt;=Preferences!$R$2,2,IF(M29&lt;=Preferences!$S$2,3,4))))*Preferences!$T$2+IF(N29&lt;=Preferences!$U$2,0,IF(N29&lt;=Preferences!$V$2,1,IF(N29&lt;=Preferences!$W$2,2,IF(N29&lt;=Preferences!$X$2,3,4))))*Preferences!$Y$2+IF(O29&lt;=Preferences!$Z$2,0,IF(O29&lt;=Preferences!$AA$2,1,IF(O29&lt;=Preferences!$AB$2,2,IF(O29&lt;=Preferences!$AC$2,3,4))))*Preferences!$AD$2)*Preferences!$AL$2</f>
        <v>42</v>
      </c>
      <c r="X29" s="32">
        <f>(IF(P29="Yes",1,0)*Preferences!$AE$2+IF(Q29="Yes",1,0)*Preferences!$AF$2+IF(R29="Yes",1,0)*Preferences!$AG$2)*Preferences!$AM$2</f>
        <v>16</v>
      </c>
      <c r="Y29" s="32">
        <f>(IF(S29="Yes",1,0)*Preferences!$AH$2+IF(T29="Yes",1,0)*Preferences!$AI$2+IF(U29="Yes",1,0)*Preferences!$AJ$2)*Preferences!$AN$2</f>
        <v>45</v>
      </c>
      <c r="Z29" s="32">
        <f t="shared" si="0"/>
        <v>117</v>
      </c>
      <c r="AA29" s="32" t="str">
        <f>IF((Z29)&gt;=Preferences!$AO$2,"Tier 1",IF((Z29)&gt;=Preferences!$AP$2,"Tier 2","Tier 3"))</f>
        <v>Tier 1</v>
      </c>
      <c r="AB29" s="32" t="s">
        <v>153</v>
      </c>
      <c r="AC29" s="32" t="str">
        <f t="shared" si="2"/>
        <v>Tier 1</v>
      </c>
      <c r="AD29" s="32" t="s">
        <v>145</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2"/>
  <sheetViews>
    <sheetView workbookViewId="0">
      <selection activeCell="E42" sqref="B34:E42"/>
    </sheetView>
  </sheetViews>
  <sheetFormatPr baseColWidth="10" defaultColWidth="8.83203125" defaultRowHeight="15" x14ac:dyDescent="0.2"/>
  <cols>
    <col min="1" max="1" width="6.83203125" bestFit="1" customWidth="1"/>
    <col min="2" max="2" width="50" customWidth="1"/>
    <col min="3" max="3" width="19.5" bestFit="1" customWidth="1"/>
    <col min="4" max="4" width="14.5" bestFit="1" customWidth="1"/>
    <col min="5" max="5" width="51.6640625" customWidth="1"/>
    <col min="6" max="6" width="10" bestFit="1" customWidth="1"/>
    <col min="7" max="7" width="30" customWidth="1"/>
    <col min="8" max="8" width="21.5" bestFit="1" customWidth="1"/>
    <col min="9" max="9" width="39.1640625" customWidth="1"/>
    <col min="10" max="10" width="29.83203125" customWidth="1"/>
    <col min="11" max="11" width="27.33203125" customWidth="1"/>
    <col min="12" max="14" width="23.5" bestFit="1" customWidth="1"/>
    <col min="15" max="15" width="20.5" bestFit="1" customWidth="1"/>
    <col min="16" max="16" width="10.5" bestFit="1" customWidth="1"/>
    <col min="17" max="17" width="10" customWidth="1"/>
  </cols>
  <sheetData>
    <row r="1" spans="1:16" x14ac:dyDescent="0.2">
      <c r="A1" s="1" t="s">
        <v>1</v>
      </c>
      <c r="B1" s="1" t="s">
        <v>2</v>
      </c>
      <c r="C1" s="1" t="s">
        <v>3</v>
      </c>
      <c r="D1" s="1" t="s">
        <v>4</v>
      </c>
      <c r="E1" s="1" t="s">
        <v>9</v>
      </c>
      <c r="F1" s="1" t="s">
        <v>10</v>
      </c>
      <c r="G1" s="1" t="s">
        <v>11</v>
      </c>
      <c r="H1" s="1" t="s">
        <v>95</v>
      </c>
      <c r="I1" s="1" t="s">
        <v>245</v>
      </c>
      <c r="J1" s="1" t="s">
        <v>246</v>
      </c>
      <c r="K1" s="1" t="s">
        <v>247</v>
      </c>
      <c r="L1" s="1" t="s">
        <v>248</v>
      </c>
      <c r="M1" s="1" t="s">
        <v>249</v>
      </c>
      <c r="N1" s="1" t="s">
        <v>250</v>
      </c>
      <c r="O1" s="1" t="s">
        <v>251</v>
      </c>
      <c r="P1" s="1" t="s">
        <v>252</v>
      </c>
    </row>
    <row r="2" spans="1:16" x14ac:dyDescent="0.2">
      <c r="A2" s="1"/>
      <c r="B2" s="20" t="s">
        <v>34</v>
      </c>
      <c r="C2" s="14" t="s">
        <v>146</v>
      </c>
      <c r="D2" s="19" t="s">
        <v>151</v>
      </c>
      <c r="E2" s="20" t="s">
        <v>34</v>
      </c>
      <c r="F2" s="14" t="s">
        <v>253</v>
      </c>
      <c r="G2" s="33" t="s">
        <v>590</v>
      </c>
      <c r="H2" s="1"/>
      <c r="I2" s="14" t="s">
        <v>257</v>
      </c>
      <c r="J2" s="14" t="s">
        <v>255</v>
      </c>
      <c r="K2" s="14" t="s">
        <v>588</v>
      </c>
      <c r="L2" s="14" t="s">
        <v>1182</v>
      </c>
      <c r="M2" s="14" t="s">
        <v>1182</v>
      </c>
      <c r="N2" s="40">
        <v>44667</v>
      </c>
      <c r="O2" s="40">
        <f>N2+1</f>
        <v>44668</v>
      </c>
      <c r="P2" s="14"/>
    </row>
    <row r="3" spans="1:16" x14ac:dyDescent="0.2">
      <c r="A3" s="1"/>
      <c r="B3" s="20" t="s">
        <v>34</v>
      </c>
      <c r="C3" s="14" t="s">
        <v>146</v>
      </c>
      <c r="D3" s="19" t="s">
        <v>151</v>
      </c>
      <c r="E3" s="20" t="s">
        <v>34</v>
      </c>
      <c r="F3" s="14" t="s">
        <v>256</v>
      </c>
      <c r="G3" s="33" t="s">
        <v>599</v>
      </c>
      <c r="H3" s="1"/>
      <c r="I3" s="14" t="s">
        <v>257</v>
      </c>
      <c r="J3" s="14" t="s">
        <v>581</v>
      </c>
      <c r="K3" s="14" t="s">
        <v>588</v>
      </c>
      <c r="L3" s="14" t="s">
        <v>1182</v>
      </c>
      <c r="M3" s="14" t="s">
        <v>1182</v>
      </c>
      <c r="N3" s="40">
        <v>44669</v>
      </c>
      <c r="O3" s="40">
        <f t="shared" ref="O3:O30" si="0">N3+1</f>
        <v>44670</v>
      </c>
      <c r="P3" s="14"/>
    </row>
    <row r="4" spans="1:16" x14ac:dyDescent="0.2">
      <c r="A4" s="1"/>
      <c r="B4" s="20" t="s">
        <v>34</v>
      </c>
      <c r="C4" s="14" t="s">
        <v>146</v>
      </c>
      <c r="D4" s="19" t="s">
        <v>151</v>
      </c>
      <c r="E4" s="20" t="s">
        <v>34</v>
      </c>
      <c r="F4" s="14" t="s">
        <v>258</v>
      </c>
      <c r="G4" s="33" t="s">
        <v>598</v>
      </c>
      <c r="H4" s="1"/>
      <c r="I4" s="14" t="s">
        <v>243</v>
      </c>
      <c r="J4" s="14" t="s">
        <v>255</v>
      </c>
      <c r="K4" s="14"/>
      <c r="L4" s="14" t="s">
        <v>1182</v>
      </c>
      <c r="M4" s="14" t="s">
        <v>1182</v>
      </c>
      <c r="N4" s="40"/>
      <c r="O4" s="40"/>
      <c r="P4" s="14"/>
    </row>
    <row r="5" spans="1:16" x14ac:dyDescent="0.2">
      <c r="A5" s="1"/>
      <c r="B5" s="25" t="s">
        <v>83</v>
      </c>
      <c r="C5" s="14" t="s">
        <v>146</v>
      </c>
      <c r="D5" s="19" t="s">
        <v>155</v>
      </c>
      <c r="E5" s="25" t="s">
        <v>83</v>
      </c>
      <c r="F5" s="14" t="s">
        <v>259</v>
      </c>
      <c r="G5" s="33" t="s">
        <v>600</v>
      </c>
      <c r="H5" s="1"/>
      <c r="I5" s="14" t="s">
        <v>586</v>
      </c>
      <c r="J5" s="14" t="s">
        <v>582</v>
      </c>
      <c r="K5" s="14" t="s">
        <v>587</v>
      </c>
      <c r="L5" s="14" t="s">
        <v>1182</v>
      </c>
      <c r="M5" s="14" t="s">
        <v>1182</v>
      </c>
      <c r="N5" s="40">
        <v>44345</v>
      </c>
      <c r="O5" s="40"/>
      <c r="P5" s="14"/>
    </row>
    <row r="6" spans="1:16" x14ac:dyDescent="0.2">
      <c r="A6" s="1"/>
      <c r="B6" s="25" t="s">
        <v>83</v>
      </c>
      <c r="C6" s="14" t="s">
        <v>146</v>
      </c>
      <c r="D6" s="19" t="s">
        <v>158</v>
      </c>
      <c r="E6" s="25" t="s">
        <v>83</v>
      </c>
      <c r="F6" s="14" t="s">
        <v>260</v>
      </c>
      <c r="G6" s="33" t="s">
        <v>601</v>
      </c>
      <c r="H6" s="1"/>
      <c r="I6" s="14" t="s">
        <v>257</v>
      </c>
      <c r="J6" s="14" t="s">
        <v>583</v>
      </c>
      <c r="K6" s="14" t="s">
        <v>588</v>
      </c>
      <c r="L6" s="14" t="s">
        <v>1182</v>
      </c>
      <c r="M6" s="14" t="s">
        <v>1182</v>
      </c>
      <c r="N6" s="40">
        <v>44637</v>
      </c>
      <c r="O6" s="40">
        <f t="shared" si="0"/>
        <v>44638</v>
      </c>
      <c r="P6" s="14"/>
    </row>
    <row r="7" spans="1:16" x14ac:dyDescent="0.2">
      <c r="A7" s="1"/>
      <c r="B7" s="20" t="s">
        <v>530</v>
      </c>
      <c r="C7" s="14" t="s">
        <v>146</v>
      </c>
      <c r="D7" s="19" t="s">
        <v>159</v>
      </c>
      <c r="E7" s="20" t="s">
        <v>530</v>
      </c>
      <c r="F7" s="14" t="s">
        <v>261</v>
      </c>
      <c r="G7" s="33" t="s">
        <v>590</v>
      </c>
      <c r="H7" s="1"/>
      <c r="I7" s="14" t="s">
        <v>257</v>
      </c>
      <c r="J7" s="14" t="s">
        <v>255</v>
      </c>
      <c r="K7" s="14" t="s">
        <v>587</v>
      </c>
      <c r="L7" s="14" t="s">
        <v>1182</v>
      </c>
      <c r="M7" s="14" t="s">
        <v>1182</v>
      </c>
      <c r="N7" s="40">
        <v>44674</v>
      </c>
      <c r="O7" s="40">
        <f t="shared" si="0"/>
        <v>44675</v>
      </c>
      <c r="P7" s="14"/>
    </row>
    <row r="8" spans="1:16" x14ac:dyDescent="0.2">
      <c r="A8" s="1"/>
      <c r="B8" s="20" t="s">
        <v>83</v>
      </c>
      <c r="C8" s="14" t="s">
        <v>146</v>
      </c>
      <c r="D8" s="19" t="s">
        <v>542</v>
      </c>
      <c r="E8" s="20" t="s">
        <v>83</v>
      </c>
      <c r="F8" s="14" t="s">
        <v>262</v>
      </c>
      <c r="G8" s="33" t="s">
        <v>599</v>
      </c>
      <c r="H8" s="1"/>
      <c r="I8" s="14" t="s">
        <v>586</v>
      </c>
      <c r="J8" s="14" t="s">
        <v>581</v>
      </c>
      <c r="K8" s="14" t="s">
        <v>588</v>
      </c>
      <c r="L8" s="14" t="s">
        <v>1182</v>
      </c>
      <c r="M8" s="14" t="s">
        <v>1182</v>
      </c>
      <c r="N8" s="40">
        <v>44652</v>
      </c>
      <c r="O8" s="40"/>
      <c r="P8" s="14"/>
    </row>
    <row r="9" spans="1:16" x14ac:dyDescent="0.2">
      <c r="A9" s="1"/>
      <c r="B9" s="20" t="s">
        <v>83</v>
      </c>
      <c r="C9" s="14" t="s">
        <v>146</v>
      </c>
      <c r="D9" s="19" t="s">
        <v>160</v>
      </c>
      <c r="E9" s="20" t="s">
        <v>83</v>
      </c>
      <c r="F9" s="14" t="s">
        <v>263</v>
      </c>
      <c r="G9" s="33" t="s">
        <v>590</v>
      </c>
      <c r="H9" s="1"/>
      <c r="I9" s="14" t="s">
        <v>589</v>
      </c>
      <c r="J9" s="14" t="s">
        <v>255</v>
      </c>
      <c r="K9" s="14"/>
      <c r="L9" s="14" t="s">
        <v>1182</v>
      </c>
      <c r="M9" s="14" t="s">
        <v>1182</v>
      </c>
      <c r="N9" s="40">
        <v>44661</v>
      </c>
      <c r="O9" s="40"/>
      <c r="P9" s="14"/>
    </row>
    <row r="10" spans="1:16" x14ac:dyDescent="0.2">
      <c r="A10" s="1"/>
      <c r="B10" s="20" t="s">
        <v>83</v>
      </c>
      <c r="C10" s="14" t="s">
        <v>146</v>
      </c>
      <c r="D10" s="19" t="s">
        <v>160</v>
      </c>
      <c r="E10" s="20" t="s">
        <v>83</v>
      </c>
      <c r="F10" s="14" t="s">
        <v>264</v>
      </c>
      <c r="G10" s="33" t="s">
        <v>602</v>
      </c>
      <c r="H10" s="1"/>
      <c r="I10" s="14" t="s">
        <v>257</v>
      </c>
      <c r="J10" s="14" t="s">
        <v>584</v>
      </c>
      <c r="K10" s="14" t="s">
        <v>588</v>
      </c>
      <c r="L10" s="14" t="s">
        <v>1182</v>
      </c>
      <c r="M10" s="14" t="s">
        <v>1182</v>
      </c>
      <c r="N10" s="40">
        <v>44666</v>
      </c>
      <c r="O10" s="40">
        <f t="shared" si="0"/>
        <v>44667</v>
      </c>
      <c r="P10" s="14"/>
    </row>
    <row r="11" spans="1:16" x14ac:dyDescent="0.2">
      <c r="A11" s="1"/>
      <c r="B11" s="20" t="s">
        <v>83</v>
      </c>
      <c r="C11" s="14" t="s">
        <v>146</v>
      </c>
      <c r="D11" s="19" t="s">
        <v>160</v>
      </c>
      <c r="E11" s="20" t="s">
        <v>83</v>
      </c>
      <c r="F11" s="14" t="s">
        <v>265</v>
      </c>
      <c r="G11" s="33" t="s">
        <v>603</v>
      </c>
      <c r="H11" s="1"/>
      <c r="I11" s="14" t="s">
        <v>254</v>
      </c>
      <c r="J11" s="14" t="s">
        <v>582</v>
      </c>
      <c r="K11" s="14" t="s">
        <v>587</v>
      </c>
      <c r="L11" s="14" t="s">
        <v>1182</v>
      </c>
      <c r="M11" s="14" t="s">
        <v>1182</v>
      </c>
      <c r="N11" s="40"/>
      <c r="O11" s="40"/>
      <c r="P11" s="14"/>
    </row>
    <row r="12" spans="1:16" x14ac:dyDescent="0.2">
      <c r="A12" s="1"/>
      <c r="B12" s="20" t="s">
        <v>34</v>
      </c>
      <c r="C12" s="14" t="s">
        <v>146</v>
      </c>
      <c r="D12" s="19" t="s">
        <v>162</v>
      </c>
      <c r="E12" s="20" t="s">
        <v>34</v>
      </c>
      <c r="F12" s="14" t="s">
        <v>266</v>
      </c>
      <c r="G12" s="33" t="s">
        <v>593</v>
      </c>
      <c r="H12" s="1"/>
      <c r="I12" s="14" t="s">
        <v>257</v>
      </c>
      <c r="J12" s="14" t="s">
        <v>255</v>
      </c>
      <c r="K12" s="14" t="s">
        <v>588</v>
      </c>
      <c r="L12" s="14" t="s">
        <v>1182</v>
      </c>
      <c r="M12" s="14" t="s">
        <v>1182</v>
      </c>
      <c r="N12" s="40">
        <v>44618</v>
      </c>
      <c r="O12" s="40">
        <f t="shared" si="0"/>
        <v>44619</v>
      </c>
      <c r="P12" s="14"/>
    </row>
    <row r="13" spans="1:16" x14ac:dyDescent="0.2">
      <c r="A13" s="1"/>
      <c r="B13" s="20" t="s">
        <v>57</v>
      </c>
      <c r="C13" s="14" t="s">
        <v>146</v>
      </c>
      <c r="D13" s="19" t="s">
        <v>164</v>
      </c>
      <c r="E13" s="20" t="s">
        <v>57</v>
      </c>
      <c r="F13" s="14" t="s">
        <v>267</v>
      </c>
      <c r="G13" s="33" t="s">
        <v>592</v>
      </c>
      <c r="H13" s="1"/>
      <c r="I13" s="14" t="s">
        <v>257</v>
      </c>
      <c r="J13" s="14" t="s">
        <v>255</v>
      </c>
      <c r="K13" s="14" t="s">
        <v>587</v>
      </c>
      <c r="L13" s="14" t="s">
        <v>1182</v>
      </c>
      <c r="M13" s="14" t="s">
        <v>1182</v>
      </c>
      <c r="N13" s="40">
        <v>44644</v>
      </c>
      <c r="O13" s="40">
        <f t="shared" si="0"/>
        <v>44645</v>
      </c>
      <c r="P13" s="14"/>
    </row>
    <row r="14" spans="1:16" x14ac:dyDescent="0.2">
      <c r="A14" s="1"/>
      <c r="B14" s="20" t="s">
        <v>83</v>
      </c>
      <c r="C14" s="14" t="s">
        <v>146</v>
      </c>
      <c r="D14" s="19" t="s">
        <v>172</v>
      </c>
      <c r="E14" s="20" t="s">
        <v>83</v>
      </c>
      <c r="F14" s="14" t="s">
        <v>268</v>
      </c>
      <c r="G14" s="33" t="s">
        <v>599</v>
      </c>
      <c r="H14" s="1"/>
      <c r="I14" s="14" t="s">
        <v>257</v>
      </c>
      <c r="J14" s="14" t="s">
        <v>581</v>
      </c>
      <c r="K14" s="14" t="s">
        <v>588</v>
      </c>
      <c r="L14" s="14" t="s">
        <v>1182</v>
      </c>
      <c r="M14" s="14" t="s">
        <v>1182</v>
      </c>
      <c r="N14" s="40">
        <v>44660</v>
      </c>
      <c r="O14" s="40">
        <f t="shared" si="0"/>
        <v>44661</v>
      </c>
      <c r="P14" s="14"/>
    </row>
    <row r="15" spans="1:16" x14ac:dyDescent="0.2">
      <c r="A15" s="1"/>
      <c r="B15" s="20" t="s">
        <v>83</v>
      </c>
      <c r="C15" s="14" t="s">
        <v>146</v>
      </c>
      <c r="D15" s="19" t="s">
        <v>172</v>
      </c>
      <c r="E15" s="20" t="s">
        <v>83</v>
      </c>
      <c r="F15" s="14" t="s">
        <v>269</v>
      </c>
      <c r="G15" s="33" t="s">
        <v>604</v>
      </c>
      <c r="H15" s="1"/>
      <c r="I15" s="14" t="s">
        <v>257</v>
      </c>
      <c r="J15" s="14" t="s">
        <v>583</v>
      </c>
      <c r="K15" s="14" t="s">
        <v>588</v>
      </c>
      <c r="L15" s="14" t="s">
        <v>1182</v>
      </c>
      <c r="M15" s="14" t="s">
        <v>1182</v>
      </c>
      <c r="N15" s="40">
        <v>44660</v>
      </c>
      <c r="O15" s="40">
        <f t="shared" si="0"/>
        <v>44661</v>
      </c>
      <c r="P15" s="14"/>
    </row>
    <row r="16" spans="1:16" x14ac:dyDescent="0.2">
      <c r="A16" s="1"/>
      <c r="B16" s="20" t="s">
        <v>83</v>
      </c>
      <c r="C16" s="14" t="s">
        <v>146</v>
      </c>
      <c r="D16" s="19" t="s">
        <v>172</v>
      </c>
      <c r="E16" s="20" t="s">
        <v>83</v>
      </c>
      <c r="F16" s="14" t="s">
        <v>270</v>
      </c>
      <c r="G16" s="33" t="s">
        <v>598</v>
      </c>
      <c r="H16" s="1"/>
      <c r="I16" s="14" t="s">
        <v>254</v>
      </c>
      <c r="J16" s="14" t="s">
        <v>255</v>
      </c>
      <c r="K16" s="14" t="s">
        <v>588</v>
      </c>
      <c r="L16" s="14" t="s">
        <v>1182</v>
      </c>
      <c r="M16" s="14" t="s">
        <v>1182</v>
      </c>
      <c r="N16" s="40"/>
      <c r="O16" s="40"/>
      <c r="P16" s="14"/>
    </row>
    <row r="17" spans="1:16" x14ac:dyDescent="0.2">
      <c r="A17" s="1"/>
      <c r="B17" s="20" t="s">
        <v>26</v>
      </c>
      <c r="C17" s="14" t="s">
        <v>146</v>
      </c>
      <c r="D17" s="19" t="s">
        <v>173</v>
      </c>
      <c r="E17" s="20" t="s">
        <v>26</v>
      </c>
      <c r="F17" s="14" t="s">
        <v>271</v>
      </c>
      <c r="G17" s="33" t="s">
        <v>605</v>
      </c>
      <c r="H17" s="1"/>
      <c r="I17" s="14" t="s">
        <v>257</v>
      </c>
      <c r="J17" s="14" t="s">
        <v>585</v>
      </c>
      <c r="K17" s="14" t="s">
        <v>587</v>
      </c>
      <c r="L17" s="14" t="s">
        <v>1182</v>
      </c>
      <c r="M17" s="14" t="s">
        <v>1182</v>
      </c>
      <c r="N17" s="40">
        <v>44656</v>
      </c>
      <c r="O17" s="40">
        <f t="shared" si="0"/>
        <v>44657</v>
      </c>
      <c r="P17" s="14"/>
    </row>
    <row r="18" spans="1:16" x14ac:dyDescent="0.2">
      <c r="A18" s="1"/>
      <c r="B18" s="20" t="s">
        <v>57</v>
      </c>
      <c r="C18" s="14" t="s">
        <v>146</v>
      </c>
      <c r="D18" s="19" t="s">
        <v>179</v>
      </c>
      <c r="E18" s="20" t="s">
        <v>57</v>
      </c>
      <c r="F18" s="14" t="s">
        <v>272</v>
      </c>
      <c r="G18" s="33" t="s">
        <v>606</v>
      </c>
      <c r="H18" s="1"/>
      <c r="I18" s="14" t="s">
        <v>257</v>
      </c>
      <c r="J18" s="14" t="s">
        <v>582</v>
      </c>
      <c r="K18" s="14" t="s">
        <v>588</v>
      </c>
      <c r="L18" s="14" t="s">
        <v>1182</v>
      </c>
      <c r="M18" s="14" t="s">
        <v>1182</v>
      </c>
      <c r="N18" s="40">
        <v>44667</v>
      </c>
      <c r="O18" s="40">
        <f t="shared" si="0"/>
        <v>44668</v>
      </c>
      <c r="P18" s="14"/>
    </row>
    <row r="19" spans="1:16" x14ac:dyDescent="0.2">
      <c r="A19" s="1"/>
      <c r="B19" s="20" t="s">
        <v>24</v>
      </c>
      <c r="C19" s="14" t="s">
        <v>146</v>
      </c>
      <c r="D19" s="19" t="s">
        <v>180</v>
      </c>
      <c r="E19" s="20" t="s">
        <v>24</v>
      </c>
      <c r="F19" s="14" t="s">
        <v>273</v>
      </c>
      <c r="G19" s="33" t="s">
        <v>594</v>
      </c>
      <c r="H19" s="1"/>
      <c r="I19" s="14" t="s">
        <v>586</v>
      </c>
      <c r="J19" s="14" t="s">
        <v>255</v>
      </c>
      <c r="K19" s="14" t="s">
        <v>588</v>
      </c>
      <c r="L19" s="14" t="s">
        <v>1182</v>
      </c>
      <c r="M19" s="14" t="s">
        <v>1182</v>
      </c>
      <c r="N19" s="40">
        <v>44589</v>
      </c>
      <c r="O19" s="40"/>
      <c r="P19" s="14"/>
    </row>
    <row r="20" spans="1:16" x14ac:dyDescent="0.2">
      <c r="A20" s="1"/>
      <c r="B20" s="20" t="s">
        <v>57</v>
      </c>
      <c r="C20" s="14" t="s">
        <v>146</v>
      </c>
      <c r="D20" s="19" t="s">
        <v>181</v>
      </c>
      <c r="E20" s="20" t="s">
        <v>57</v>
      </c>
      <c r="F20" s="14" t="s">
        <v>274</v>
      </c>
      <c r="G20" s="33" t="s">
        <v>595</v>
      </c>
      <c r="H20" s="1"/>
      <c r="I20" s="14" t="s">
        <v>257</v>
      </c>
      <c r="J20" s="14" t="s">
        <v>255</v>
      </c>
      <c r="K20" s="14" t="s">
        <v>588</v>
      </c>
      <c r="L20" s="14" t="s">
        <v>1182</v>
      </c>
      <c r="M20" s="14" t="s">
        <v>1182</v>
      </c>
      <c r="N20" s="40">
        <v>44492</v>
      </c>
      <c r="O20" s="40">
        <f t="shared" si="0"/>
        <v>44493</v>
      </c>
      <c r="P20" s="14"/>
    </row>
    <row r="21" spans="1:16" x14ac:dyDescent="0.2">
      <c r="A21" s="1"/>
      <c r="B21" s="20" t="s">
        <v>57</v>
      </c>
      <c r="C21" s="14" t="s">
        <v>146</v>
      </c>
      <c r="D21" s="19" t="s">
        <v>181</v>
      </c>
      <c r="E21" s="20" t="s">
        <v>57</v>
      </c>
      <c r="F21" s="14" t="s">
        <v>275</v>
      </c>
      <c r="G21" s="33" t="s">
        <v>607</v>
      </c>
      <c r="H21" s="1"/>
      <c r="I21" s="14" t="s">
        <v>243</v>
      </c>
      <c r="J21" s="14" t="s">
        <v>583</v>
      </c>
      <c r="K21" s="14"/>
      <c r="L21" s="14" t="s">
        <v>1182</v>
      </c>
      <c r="M21" s="14" t="s">
        <v>1182</v>
      </c>
      <c r="N21" s="40"/>
      <c r="O21" s="40"/>
      <c r="P21" s="14"/>
    </row>
    <row r="22" spans="1:16" x14ac:dyDescent="0.2">
      <c r="A22" s="1"/>
      <c r="B22" s="20" t="s">
        <v>53</v>
      </c>
      <c r="C22" s="14" t="s">
        <v>146</v>
      </c>
      <c r="D22" s="19" t="s">
        <v>182</v>
      </c>
      <c r="E22" s="20" t="s">
        <v>53</v>
      </c>
      <c r="F22" s="14" t="s">
        <v>276</v>
      </c>
      <c r="G22" s="33" t="s">
        <v>608</v>
      </c>
      <c r="H22" s="1"/>
      <c r="I22" s="14" t="s">
        <v>257</v>
      </c>
      <c r="J22" s="14" t="s">
        <v>584</v>
      </c>
      <c r="K22" s="14" t="s">
        <v>587</v>
      </c>
      <c r="L22" s="14" t="s">
        <v>1182</v>
      </c>
      <c r="M22" s="14" t="s">
        <v>1182</v>
      </c>
      <c r="N22" s="40">
        <v>44367</v>
      </c>
      <c r="O22" s="40">
        <f t="shared" si="0"/>
        <v>44368</v>
      </c>
      <c r="P22" s="14"/>
    </row>
    <row r="23" spans="1:16" x14ac:dyDescent="0.2">
      <c r="A23" s="1"/>
      <c r="B23" s="20" t="s">
        <v>57</v>
      </c>
      <c r="C23" s="14" t="s">
        <v>146</v>
      </c>
      <c r="D23" s="19" t="s">
        <v>183</v>
      </c>
      <c r="E23" s="20" t="s">
        <v>57</v>
      </c>
      <c r="F23" s="14" t="s">
        <v>277</v>
      </c>
      <c r="G23" s="33" t="s">
        <v>591</v>
      </c>
      <c r="H23" s="1"/>
      <c r="I23" s="14" t="s">
        <v>257</v>
      </c>
      <c r="J23" s="14" t="s">
        <v>255</v>
      </c>
      <c r="K23" s="14" t="s">
        <v>588</v>
      </c>
      <c r="L23" s="14" t="s">
        <v>1182</v>
      </c>
      <c r="M23" s="14" t="s">
        <v>1182</v>
      </c>
      <c r="N23" s="40">
        <v>44345</v>
      </c>
      <c r="O23" s="40">
        <f t="shared" si="0"/>
        <v>44346</v>
      </c>
      <c r="P23" s="14"/>
    </row>
    <row r="24" spans="1:16" x14ac:dyDescent="0.2">
      <c r="A24" s="1"/>
      <c r="B24" s="20" t="s">
        <v>57</v>
      </c>
      <c r="C24" s="14" t="s">
        <v>146</v>
      </c>
      <c r="D24" s="19" t="s">
        <v>189</v>
      </c>
      <c r="E24" s="20" t="s">
        <v>57</v>
      </c>
      <c r="F24" s="14" t="s">
        <v>278</v>
      </c>
      <c r="G24" s="33" t="s">
        <v>609</v>
      </c>
      <c r="H24" s="1"/>
      <c r="I24" s="14" t="s">
        <v>257</v>
      </c>
      <c r="J24" s="14" t="s">
        <v>581</v>
      </c>
      <c r="K24" s="14" t="s">
        <v>588</v>
      </c>
      <c r="L24" s="14" t="s">
        <v>1182</v>
      </c>
      <c r="M24" s="14" t="s">
        <v>1182</v>
      </c>
      <c r="N24" s="40">
        <v>44587</v>
      </c>
      <c r="O24" s="40">
        <f t="shared" si="0"/>
        <v>44588</v>
      </c>
      <c r="P24" s="14"/>
    </row>
    <row r="25" spans="1:16" x14ac:dyDescent="0.2">
      <c r="A25" s="1"/>
      <c r="B25" s="20" t="s">
        <v>48</v>
      </c>
      <c r="C25" s="14" t="s">
        <v>146</v>
      </c>
      <c r="D25" s="19" t="s">
        <v>190</v>
      </c>
      <c r="E25" s="20" t="s">
        <v>48</v>
      </c>
      <c r="F25" s="14" t="s">
        <v>279</v>
      </c>
      <c r="G25" s="33" t="s">
        <v>609</v>
      </c>
      <c r="H25" s="1"/>
      <c r="I25" s="14" t="s">
        <v>257</v>
      </c>
      <c r="J25" s="14" t="s">
        <v>581</v>
      </c>
      <c r="K25" s="14" t="s">
        <v>588</v>
      </c>
      <c r="L25" s="14" t="s">
        <v>1182</v>
      </c>
      <c r="M25" s="14" t="s">
        <v>1182</v>
      </c>
      <c r="N25" s="40">
        <v>44574</v>
      </c>
      <c r="O25" s="40">
        <f t="shared" si="0"/>
        <v>44575</v>
      </c>
      <c r="P25" s="14"/>
    </row>
    <row r="26" spans="1:16" x14ac:dyDescent="0.2">
      <c r="A26" s="1"/>
      <c r="B26" s="20" t="s">
        <v>57</v>
      </c>
      <c r="C26" s="14" t="s">
        <v>146</v>
      </c>
      <c r="D26" s="19" t="s">
        <v>191</v>
      </c>
      <c r="E26" s="20" t="s">
        <v>57</v>
      </c>
      <c r="F26" s="14" t="s">
        <v>280</v>
      </c>
      <c r="G26" s="33" t="s">
        <v>597</v>
      </c>
      <c r="H26" s="1"/>
      <c r="I26" s="14" t="s">
        <v>257</v>
      </c>
      <c r="J26" s="14" t="s">
        <v>255</v>
      </c>
      <c r="K26" s="14" t="s">
        <v>587</v>
      </c>
      <c r="L26" s="14" t="s">
        <v>1182</v>
      </c>
      <c r="M26" s="14" t="s">
        <v>1182</v>
      </c>
      <c r="N26" s="40">
        <v>44552</v>
      </c>
      <c r="O26" s="40">
        <f t="shared" si="0"/>
        <v>44553</v>
      </c>
      <c r="P26" s="14"/>
    </row>
    <row r="27" spans="1:16" x14ac:dyDescent="0.2">
      <c r="A27" s="1"/>
      <c r="B27" s="20" t="s">
        <v>57</v>
      </c>
      <c r="C27" s="14" t="s">
        <v>146</v>
      </c>
      <c r="D27" s="19" t="s">
        <v>191</v>
      </c>
      <c r="E27" s="20" t="s">
        <v>57</v>
      </c>
      <c r="F27" s="14" t="s">
        <v>281</v>
      </c>
      <c r="G27" s="33" t="s">
        <v>610</v>
      </c>
      <c r="H27" s="1"/>
      <c r="I27" s="14" t="s">
        <v>243</v>
      </c>
      <c r="J27" s="14" t="s">
        <v>582</v>
      </c>
      <c r="K27" s="14"/>
      <c r="L27" s="14" t="s">
        <v>1182</v>
      </c>
      <c r="M27" s="14" t="s">
        <v>1182</v>
      </c>
      <c r="N27" s="40"/>
      <c r="O27" s="40"/>
      <c r="P27" s="14"/>
    </row>
    <row r="28" spans="1:16" x14ac:dyDescent="0.2">
      <c r="A28" s="1"/>
      <c r="B28" s="20" t="s">
        <v>57</v>
      </c>
      <c r="C28" s="14" t="s">
        <v>146</v>
      </c>
      <c r="D28" s="19" t="s">
        <v>191</v>
      </c>
      <c r="E28" s="20" t="s">
        <v>57</v>
      </c>
      <c r="F28" s="14" t="s">
        <v>282</v>
      </c>
      <c r="G28" s="33" t="s">
        <v>593</v>
      </c>
      <c r="H28" s="1"/>
      <c r="I28" s="14" t="s">
        <v>254</v>
      </c>
      <c r="J28" s="14" t="s">
        <v>255</v>
      </c>
      <c r="K28" s="14"/>
      <c r="L28" s="14" t="s">
        <v>1182</v>
      </c>
      <c r="M28" s="14" t="s">
        <v>1182</v>
      </c>
      <c r="N28" s="40"/>
      <c r="O28" s="40"/>
      <c r="P28" s="14"/>
    </row>
    <row r="29" spans="1:16" x14ac:dyDescent="0.2">
      <c r="A29" s="1"/>
      <c r="B29" s="20" t="s">
        <v>51</v>
      </c>
      <c r="C29" s="14" t="s">
        <v>146</v>
      </c>
      <c r="D29" s="19" t="s">
        <v>192</v>
      </c>
      <c r="E29" s="20" t="s">
        <v>51</v>
      </c>
      <c r="F29" s="14" t="s">
        <v>283</v>
      </c>
      <c r="G29" s="33" t="s">
        <v>596</v>
      </c>
      <c r="H29" s="1"/>
      <c r="I29" s="14" t="s">
        <v>586</v>
      </c>
      <c r="J29" s="14" t="s">
        <v>255</v>
      </c>
      <c r="K29" s="14" t="s">
        <v>588</v>
      </c>
      <c r="L29" s="14" t="s">
        <v>1182</v>
      </c>
      <c r="M29" s="14" t="s">
        <v>1182</v>
      </c>
      <c r="N29" s="40">
        <v>44361</v>
      </c>
      <c r="O29" s="40"/>
      <c r="P29" s="14"/>
    </row>
    <row r="30" spans="1:16" x14ac:dyDescent="0.2">
      <c r="A30" s="31"/>
      <c r="B30" s="20" t="s">
        <v>57</v>
      </c>
      <c r="C30" s="14" t="s">
        <v>146</v>
      </c>
      <c r="D30" s="19" t="s">
        <v>193</v>
      </c>
      <c r="E30" s="20" t="s">
        <v>57</v>
      </c>
      <c r="F30" s="14" t="s">
        <v>284</v>
      </c>
      <c r="G30" s="33" t="s">
        <v>611</v>
      </c>
      <c r="H30" s="1"/>
      <c r="I30" s="14" t="s">
        <v>257</v>
      </c>
      <c r="J30" s="14" t="s">
        <v>584</v>
      </c>
      <c r="K30" s="14" t="s">
        <v>588</v>
      </c>
      <c r="L30" s="14" t="s">
        <v>1182</v>
      </c>
      <c r="M30" s="14" t="s">
        <v>1182</v>
      </c>
      <c r="N30" s="40">
        <v>44164</v>
      </c>
      <c r="O30" s="40">
        <f t="shared" si="0"/>
        <v>44165</v>
      </c>
      <c r="P30" s="14"/>
    </row>
    <row r="31" spans="1:16" x14ac:dyDescent="0.2">
      <c r="A31" s="10"/>
      <c r="B31" s="20" t="s">
        <v>53</v>
      </c>
      <c r="C31" s="14" t="s">
        <v>146</v>
      </c>
      <c r="D31" s="19" t="s">
        <v>194</v>
      </c>
      <c r="E31" s="20" t="s">
        <v>53</v>
      </c>
      <c r="F31" s="14" t="s">
        <v>1160</v>
      </c>
      <c r="G31" s="33" t="s">
        <v>594</v>
      </c>
      <c r="H31" s="1"/>
      <c r="I31" s="14" t="s">
        <v>586</v>
      </c>
      <c r="J31" s="14" t="s">
        <v>255</v>
      </c>
      <c r="K31" s="14" t="s">
        <v>588</v>
      </c>
      <c r="L31" s="14" t="s">
        <v>1182</v>
      </c>
      <c r="M31" s="14" t="s">
        <v>1182</v>
      </c>
      <c r="N31" s="40">
        <v>44589</v>
      </c>
      <c r="O31" s="40"/>
      <c r="P31" s="14"/>
    </row>
    <row r="32" spans="1:16" x14ac:dyDescent="0.2">
      <c r="A32" s="10"/>
      <c r="B32" s="20" t="s">
        <v>51</v>
      </c>
      <c r="C32" s="14" t="s">
        <v>146</v>
      </c>
      <c r="D32" s="19" t="s">
        <v>195</v>
      </c>
      <c r="E32" s="20" t="s">
        <v>51</v>
      </c>
      <c r="F32" s="14" t="s">
        <v>1161</v>
      </c>
      <c r="G32" s="33" t="s">
        <v>595</v>
      </c>
      <c r="H32" s="1"/>
      <c r="I32" s="14" t="s">
        <v>257</v>
      </c>
      <c r="J32" s="14" t="s">
        <v>255</v>
      </c>
      <c r="K32" s="14" t="s">
        <v>588</v>
      </c>
      <c r="L32" s="14" t="s">
        <v>1182</v>
      </c>
      <c r="M32" s="14" t="s">
        <v>1182</v>
      </c>
      <c r="N32" s="40">
        <v>44492</v>
      </c>
      <c r="O32" s="40">
        <f t="shared" ref="O32" si="1">N32+1</f>
        <v>44493</v>
      </c>
      <c r="P32" s="14"/>
    </row>
    <row r="33" spans="1:16" x14ac:dyDescent="0.2">
      <c r="A33" s="10"/>
      <c r="B33" s="20" t="s">
        <v>57</v>
      </c>
      <c r="C33" s="14" t="s">
        <v>146</v>
      </c>
      <c r="D33" s="19" t="s">
        <v>201</v>
      </c>
      <c r="E33" s="20" t="s">
        <v>57</v>
      </c>
      <c r="F33" s="14" t="s">
        <v>1162</v>
      </c>
      <c r="G33" s="33" t="s">
        <v>607</v>
      </c>
      <c r="H33" s="1"/>
      <c r="I33" s="14" t="s">
        <v>243</v>
      </c>
      <c r="J33" s="14" t="s">
        <v>583</v>
      </c>
      <c r="K33" s="14"/>
      <c r="L33" s="14" t="s">
        <v>1182</v>
      </c>
      <c r="M33" s="14" t="s">
        <v>1182</v>
      </c>
      <c r="N33" s="40"/>
      <c r="O33" s="40"/>
      <c r="P33" s="14"/>
    </row>
    <row r="34" spans="1:16" x14ac:dyDescent="0.2">
      <c r="A34" s="10"/>
      <c r="B34" s="20" t="s">
        <v>530</v>
      </c>
      <c r="C34" s="14" t="s">
        <v>146</v>
      </c>
      <c r="D34" s="19" t="s">
        <v>1130</v>
      </c>
      <c r="E34" s="20" t="s">
        <v>530</v>
      </c>
      <c r="F34" s="14" t="s">
        <v>1163</v>
      </c>
      <c r="G34" s="33" t="s">
        <v>608</v>
      </c>
      <c r="H34" s="1"/>
      <c r="I34" s="14" t="s">
        <v>257</v>
      </c>
      <c r="J34" s="14" t="s">
        <v>584</v>
      </c>
      <c r="K34" s="14" t="s">
        <v>587</v>
      </c>
      <c r="L34" s="14" t="s">
        <v>1182</v>
      </c>
      <c r="M34" s="14" t="s">
        <v>1182</v>
      </c>
      <c r="N34" s="40">
        <v>44367</v>
      </c>
      <c r="O34" s="40">
        <f t="shared" ref="O34:O38" si="2">N34+1</f>
        <v>44368</v>
      </c>
      <c r="P34" s="14"/>
    </row>
    <row r="35" spans="1:16" x14ac:dyDescent="0.2">
      <c r="A35" s="10"/>
      <c r="B35" s="20" t="s">
        <v>527</v>
      </c>
      <c r="C35" s="14" t="s">
        <v>146</v>
      </c>
      <c r="D35" s="19" t="s">
        <v>1131</v>
      </c>
      <c r="E35" s="20" t="s">
        <v>527</v>
      </c>
      <c r="F35" s="14" t="s">
        <v>1164</v>
      </c>
      <c r="G35" s="33" t="s">
        <v>591</v>
      </c>
      <c r="H35" s="1"/>
      <c r="I35" s="14" t="s">
        <v>257</v>
      </c>
      <c r="J35" s="14" t="s">
        <v>255</v>
      </c>
      <c r="K35" s="14" t="s">
        <v>588</v>
      </c>
      <c r="L35" s="14" t="s">
        <v>1182</v>
      </c>
      <c r="M35" s="14" t="s">
        <v>1182</v>
      </c>
      <c r="N35" s="40">
        <v>44345</v>
      </c>
      <c r="O35" s="40">
        <f t="shared" si="2"/>
        <v>44346</v>
      </c>
      <c r="P35" s="14"/>
    </row>
    <row r="36" spans="1:16" x14ac:dyDescent="0.2">
      <c r="A36" s="10"/>
      <c r="B36" s="20" t="s">
        <v>527</v>
      </c>
      <c r="C36" s="14" t="s">
        <v>146</v>
      </c>
      <c r="D36" s="19" t="s">
        <v>1132</v>
      </c>
      <c r="E36" s="20" t="s">
        <v>527</v>
      </c>
      <c r="F36" s="14" t="s">
        <v>1165</v>
      </c>
      <c r="G36" s="33" t="s">
        <v>609</v>
      </c>
      <c r="H36" s="1"/>
      <c r="I36" s="14" t="s">
        <v>257</v>
      </c>
      <c r="J36" s="14" t="s">
        <v>581</v>
      </c>
      <c r="K36" s="14" t="s">
        <v>588</v>
      </c>
      <c r="L36" s="14" t="s">
        <v>1182</v>
      </c>
      <c r="M36" s="14" t="s">
        <v>1182</v>
      </c>
      <c r="N36" s="40">
        <v>44587</v>
      </c>
      <c r="O36" s="40">
        <f t="shared" si="2"/>
        <v>44588</v>
      </c>
      <c r="P36" s="14"/>
    </row>
    <row r="37" spans="1:16" x14ac:dyDescent="0.2">
      <c r="A37" s="10"/>
      <c r="B37" s="20" t="s">
        <v>527</v>
      </c>
      <c r="C37" s="14" t="s">
        <v>146</v>
      </c>
      <c r="D37" s="19" t="s">
        <v>1133</v>
      </c>
      <c r="E37" s="20" t="s">
        <v>527</v>
      </c>
      <c r="F37" s="14" t="s">
        <v>1166</v>
      </c>
      <c r="G37" s="33" t="s">
        <v>609</v>
      </c>
      <c r="H37" s="1"/>
      <c r="I37" s="14" t="s">
        <v>257</v>
      </c>
      <c r="J37" s="14" t="s">
        <v>581</v>
      </c>
      <c r="K37" s="14" t="s">
        <v>588</v>
      </c>
      <c r="L37" s="14" t="s">
        <v>1182</v>
      </c>
      <c r="M37" s="14" t="s">
        <v>1182</v>
      </c>
      <c r="N37" s="40">
        <v>44574</v>
      </c>
      <c r="O37" s="40">
        <f t="shared" si="2"/>
        <v>44575</v>
      </c>
      <c r="P37" s="14"/>
    </row>
    <row r="38" spans="1:16" x14ac:dyDescent="0.2">
      <c r="A38" s="10"/>
      <c r="B38" s="20" t="s">
        <v>87</v>
      </c>
      <c r="C38" s="14" t="s">
        <v>146</v>
      </c>
      <c r="D38" s="19" t="s">
        <v>1134</v>
      </c>
      <c r="E38" s="20" t="s">
        <v>87</v>
      </c>
      <c r="F38" s="14" t="s">
        <v>1167</v>
      </c>
      <c r="G38" s="33" t="s">
        <v>597</v>
      </c>
      <c r="H38" s="1"/>
      <c r="I38" s="14" t="s">
        <v>257</v>
      </c>
      <c r="J38" s="14" t="s">
        <v>255</v>
      </c>
      <c r="K38" s="14" t="s">
        <v>587</v>
      </c>
      <c r="L38" s="14" t="s">
        <v>1182</v>
      </c>
      <c r="M38" s="14" t="s">
        <v>1182</v>
      </c>
      <c r="N38" s="40">
        <v>44552</v>
      </c>
      <c r="O38" s="40">
        <f t="shared" si="2"/>
        <v>44553</v>
      </c>
      <c r="P38" s="14"/>
    </row>
    <row r="39" spans="1:16" x14ac:dyDescent="0.2">
      <c r="A39" s="10"/>
      <c r="B39" s="20" t="s">
        <v>83</v>
      </c>
      <c r="C39" s="14" t="s">
        <v>146</v>
      </c>
      <c r="D39" s="19" t="s">
        <v>1135</v>
      </c>
      <c r="E39" s="20" t="s">
        <v>83</v>
      </c>
      <c r="F39" s="14" t="s">
        <v>1168</v>
      </c>
      <c r="G39" s="33" t="s">
        <v>610</v>
      </c>
      <c r="H39" s="1"/>
      <c r="I39" s="14" t="s">
        <v>243</v>
      </c>
      <c r="J39" s="14" t="s">
        <v>582</v>
      </c>
      <c r="K39" s="14"/>
      <c r="L39" s="14" t="s">
        <v>1182</v>
      </c>
      <c r="M39" s="14" t="s">
        <v>1182</v>
      </c>
      <c r="N39" s="40"/>
      <c r="O39" s="40"/>
      <c r="P39" s="14"/>
    </row>
    <row r="40" spans="1:16" x14ac:dyDescent="0.2">
      <c r="A40" s="10"/>
      <c r="B40" s="20" t="s">
        <v>527</v>
      </c>
      <c r="C40" s="14" t="s">
        <v>146</v>
      </c>
      <c r="D40" s="19" t="s">
        <v>1137</v>
      </c>
      <c r="E40" s="20" t="s">
        <v>527</v>
      </c>
      <c r="F40" s="14" t="s">
        <v>1169</v>
      </c>
      <c r="G40" s="33" t="s">
        <v>593</v>
      </c>
      <c r="H40" s="1"/>
      <c r="I40" s="14" t="s">
        <v>254</v>
      </c>
      <c r="J40" s="14" t="s">
        <v>255</v>
      </c>
      <c r="K40" s="14"/>
      <c r="L40" s="14" t="s">
        <v>1182</v>
      </c>
      <c r="M40" s="14" t="s">
        <v>1182</v>
      </c>
      <c r="N40" s="40"/>
      <c r="O40" s="40"/>
      <c r="P40" s="14"/>
    </row>
    <row r="41" spans="1:16" x14ac:dyDescent="0.2">
      <c r="A41" s="10"/>
      <c r="B41" s="20" t="s">
        <v>530</v>
      </c>
      <c r="C41" s="14" t="s">
        <v>146</v>
      </c>
      <c r="D41" s="19" t="s">
        <v>1141</v>
      </c>
      <c r="E41" s="20" t="s">
        <v>530</v>
      </c>
      <c r="F41" s="14" t="s">
        <v>1170</v>
      </c>
      <c r="G41" s="33" t="s">
        <v>596</v>
      </c>
      <c r="H41" s="1"/>
      <c r="I41" s="14" t="s">
        <v>586</v>
      </c>
      <c r="J41" s="14" t="s">
        <v>255</v>
      </c>
      <c r="K41" s="14" t="s">
        <v>588</v>
      </c>
      <c r="L41" s="14" t="s">
        <v>1182</v>
      </c>
      <c r="M41" s="14" t="s">
        <v>1182</v>
      </c>
      <c r="N41" s="40">
        <v>44361</v>
      </c>
      <c r="O41" s="40"/>
      <c r="P41" s="14"/>
    </row>
    <row r="42" spans="1:16" x14ac:dyDescent="0.2">
      <c r="A42" s="10"/>
      <c r="B42" s="20" t="s">
        <v>83</v>
      </c>
      <c r="C42" s="14" t="s">
        <v>146</v>
      </c>
      <c r="D42" s="19" t="s">
        <v>1153</v>
      </c>
      <c r="E42" s="20" t="s">
        <v>83</v>
      </c>
      <c r="F42" s="14" t="s">
        <v>1171</v>
      </c>
      <c r="G42" s="33" t="s">
        <v>611</v>
      </c>
      <c r="H42" s="1"/>
      <c r="I42" s="14" t="s">
        <v>257</v>
      </c>
      <c r="J42" s="14" t="s">
        <v>584</v>
      </c>
      <c r="K42" s="14" t="s">
        <v>588</v>
      </c>
      <c r="L42" s="14" t="s">
        <v>1182</v>
      </c>
      <c r="M42" s="14" t="s">
        <v>1182</v>
      </c>
      <c r="N42" s="40">
        <v>44164</v>
      </c>
      <c r="O42" s="40">
        <f t="shared" ref="O42" si="3">N42+1</f>
        <v>44165</v>
      </c>
      <c r="P42" s="14"/>
    </row>
  </sheetData>
  <phoneticPr fontId="1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8"/>
  <sheetViews>
    <sheetView topLeftCell="B1" workbookViewId="0">
      <selection activeCell="G36" sqref="G36"/>
    </sheetView>
  </sheetViews>
  <sheetFormatPr baseColWidth="10" defaultColWidth="9.1640625" defaultRowHeight="13" x14ac:dyDescent="0.15"/>
  <cols>
    <col min="1" max="1" width="6.1640625" style="16" bestFit="1" customWidth="1"/>
    <col min="2" max="2" width="49.5" style="16" bestFit="1" customWidth="1"/>
    <col min="3" max="3" width="17.5" style="16" bestFit="1" customWidth="1"/>
    <col min="4" max="4" width="13.5" style="16" bestFit="1" customWidth="1"/>
    <col min="5" max="5" width="49.5" style="16" bestFit="1" customWidth="1"/>
    <col min="6" max="6" width="23.33203125" style="16" bestFit="1" customWidth="1"/>
    <col min="7" max="7" width="46" style="16" bestFit="1" customWidth="1"/>
    <col min="8" max="8" width="18.83203125" style="16" bestFit="1" customWidth="1"/>
    <col min="9" max="9" width="26.5" style="16" bestFit="1" customWidth="1"/>
    <col min="10" max="10" width="79.83203125" style="16" customWidth="1"/>
    <col min="11" max="11" width="18" style="16" bestFit="1" customWidth="1"/>
    <col min="12" max="12" width="17" style="16" bestFit="1" customWidth="1"/>
    <col min="13" max="13" width="23.5" style="16" bestFit="1" customWidth="1"/>
    <col min="14" max="14" width="30" style="16" bestFit="1" customWidth="1"/>
    <col min="15" max="15" width="21.5" style="16" bestFit="1" customWidth="1"/>
    <col min="16" max="16" width="23.5" style="16" bestFit="1" customWidth="1"/>
    <col min="17" max="17" width="25.5" style="16" bestFit="1" customWidth="1"/>
    <col min="18" max="18" width="25.1640625" style="16" bestFit="1" customWidth="1"/>
    <col min="19" max="19" width="14.5" style="16" bestFit="1" customWidth="1"/>
    <col min="20" max="20" width="17.5" style="16" bestFit="1" customWidth="1"/>
    <col min="21" max="21" width="35.5" style="16" bestFit="1" customWidth="1"/>
    <col min="22" max="22" width="10" style="16" customWidth="1"/>
    <col min="23" max="16384" width="9.1640625" style="16"/>
  </cols>
  <sheetData>
    <row r="1" spans="1:21" ht="28" x14ac:dyDescent="0.15">
      <c r="A1" s="1" t="s">
        <v>1</v>
      </c>
      <c r="B1" s="1" t="s">
        <v>2</v>
      </c>
      <c r="C1" s="1" t="s">
        <v>3</v>
      </c>
      <c r="D1" s="1" t="s">
        <v>4</v>
      </c>
      <c r="E1" s="1" t="s">
        <v>9</v>
      </c>
      <c r="F1" s="31" t="s">
        <v>10</v>
      </c>
      <c r="G1" s="31" t="s">
        <v>11</v>
      </c>
      <c r="H1" s="1" t="s">
        <v>353</v>
      </c>
      <c r="I1" s="1" t="s">
        <v>119</v>
      </c>
      <c r="J1" s="1" t="s">
        <v>354</v>
      </c>
      <c r="K1" s="1" t="s">
        <v>496</v>
      </c>
      <c r="L1" s="1" t="s">
        <v>497</v>
      </c>
      <c r="M1" s="1" t="s">
        <v>355</v>
      </c>
      <c r="N1" s="1" t="s">
        <v>356</v>
      </c>
      <c r="O1" s="1" t="s">
        <v>357</v>
      </c>
      <c r="P1" s="1" t="s">
        <v>358</v>
      </c>
      <c r="Q1" s="1" t="s">
        <v>359</v>
      </c>
      <c r="R1" s="1" t="s">
        <v>360</v>
      </c>
      <c r="S1" s="1" t="s">
        <v>121</v>
      </c>
      <c r="T1" s="1" t="s">
        <v>120</v>
      </c>
      <c r="U1" s="1" t="s">
        <v>252</v>
      </c>
    </row>
    <row r="2" spans="1:21" ht="14" x14ac:dyDescent="0.15">
      <c r="A2" s="1"/>
      <c r="B2" s="19" t="s">
        <v>15</v>
      </c>
      <c r="C2" s="19" t="s">
        <v>146</v>
      </c>
      <c r="D2" s="19" t="s">
        <v>138</v>
      </c>
      <c r="E2" s="19" t="s">
        <v>15</v>
      </c>
      <c r="F2" s="20" t="str">
        <f>D2&amp;"_REV001"</f>
        <v>MOD-00001_REV001</v>
      </c>
      <c r="G2" s="24" t="s">
        <v>618</v>
      </c>
      <c r="H2" s="41" t="s">
        <v>361</v>
      </c>
      <c r="I2" s="42" t="s">
        <v>161</v>
      </c>
      <c r="J2" s="14" t="s">
        <v>614</v>
      </c>
      <c r="K2" s="43" t="s">
        <v>1182</v>
      </c>
      <c r="L2" s="43" t="s">
        <v>1182</v>
      </c>
      <c r="M2" s="44">
        <v>44471</v>
      </c>
      <c r="N2" s="44">
        <f>M2</f>
        <v>44471</v>
      </c>
      <c r="O2" s="44">
        <f>N2+7</f>
        <v>44478</v>
      </c>
      <c r="P2" s="44">
        <f>O2</f>
        <v>44478</v>
      </c>
      <c r="Q2" s="44">
        <f>P2+7</f>
        <v>44485</v>
      </c>
      <c r="R2" s="44">
        <f>Q2</f>
        <v>44485</v>
      </c>
      <c r="S2" s="44">
        <f>R2+365</f>
        <v>44850</v>
      </c>
      <c r="T2" s="14" t="s">
        <v>163</v>
      </c>
      <c r="U2" s="43"/>
    </row>
    <row r="3" spans="1:21" ht="14" x14ac:dyDescent="0.15">
      <c r="A3" s="1"/>
      <c r="B3" s="20" t="s">
        <v>34</v>
      </c>
      <c r="C3" s="19" t="s">
        <v>146</v>
      </c>
      <c r="D3" s="19" t="s">
        <v>151</v>
      </c>
      <c r="E3" s="20" t="s">
        <v>34</v>
      </c>
      <c r="F3" s="20" t="str">
        <f t="shared" ref="F3:F38" si="0">D3&amp;"_REV001"</f>
        <v>MOD-00002_REV001</v>
      </c>
      <c r="G3" s="24" t="s">
        <v>619</v>
      </c>
      <c r="H3" s="41" t="s">
        <v>366</v>
      </c>
      <c r="I3" s="43" t="s">
        <v>171</v>
      </c>
      <c r="J3" s="43" t="s">
        <v>615</v>
      </c>
      <c r="K3" s="43" t="s">
        <v>1182</v>
      </c>
      <c r="L3" s="43" t="s">
        <v>1182</v>
      </c>
      <c r="M3" s="44">
        <v>44646</v>
      </c>
      <c r="N3" s="44">
        <f t="shared" ref="N3:N29" si="1">M3</f>
        <v>44646</v>
      </c>
      <c r="O3" s="44">
        <f t="shared" ref="O3:O29" si="2">N3+7</f>
        <v>44653</v>
      </c>
      <c r="P3" s="44">
        <f t="shared" ref="P3:P29" si="3">O3</f>
        <v>44653</v>
      </c>
      <c r="Q3" s="44">
        <f t="shared" ref="Q3:Q29" si="4">P3+7</f>
        <v>44660</v>
      </c>
      <c r="R3" s="44">
        <f t="shared" ref="R3:R29" si="5">Q3</f>
        <v>44660</v>
      </c>
      <c r="S3" s="44"/>
      <c r="T3" s="14" t="s">
        <v>150</v>
      </c>
      <c r="U3" s="14" t="s">
        <v>365</v>
      </c>
    </row>
    <row r="4" spans="1:21" ht="14" x14ac:dyDescent="0.15">
      <c r="A4" s="1"/>
      <c r="B4" s="25" t="s">
        <v>83</v>
      </c>
      <c r="C4" s="19" t="s">
        <v>146</v>
      </c>
      <c r="D4" s="19" t="s">
        <v>155</v>
      </c>
      <c r="E4" s="25" t="s">
        <v>83</v>
      </c>
      <c r="F4" s="20" t="str">
        <f t="shared" si="0"/>
        <v>MOD-00003_REV001</v>
      </c>
      <c r="G4" s="24" t="s">
        <v>620</v>
      </c>
      <c r="H4" s="41" t="s">
        <v>363</v>
      </c>
      <c r="I4" s="43" t="s">
        <v>171</v>
      </c>
      <c r="J4" s="43" t="s">
        <v>615</v>
      </c>
      <c r="K4" s="43" t="s">
        <v>1182</v>
      </c>
      <c r="L4" s="43" t="s">
        <v>1182</v>
      </c>
      <c r="M4" s="44">
        <v>44308</v>
      </c>
      <c r="N4" s="44">
        <f t="shared" si="1"/>
        <v>44308</v>
      </c>
      <c r="O4" s="44">
        <f t="shared" si="2"/>
        <v>44315</v>
      </c>
      <c r="P4" s="44">
        <f t="shared" si="3"/>
        <v>44315</v>
      </c>
      <c r="Q4" s="44">
        <f t="shared" si="4"/>
        <v>44322</v>
      </c>
      <c r="R4" s="44">
        <f t="shared" si="5"/>
        <v>44322</v>
      </c>
      <c r="S4" s="44"/>
      <c r="T4" s="14" t="s">
        <v>157</v>
      </c>
      <c r="U4" s="43" t="s">
        <v>642</v>
      </c>
    </row>
    <row r="5" spans="1:21" ht="28" x14ac:dyDescent="0.15">
      <c r="A5" s="1"/>
      <c r="B5" s="25" t="s">
        <v>83</v>
      </c>
      <c r="C5" s="19" t="s">
        <v>146</v>
      </c>
      <c r="D5" s="19" t="s">
        <v>155</v>
      </c>
      <c r="E5" s="25" t="s">
        <v>83</v>
      </c>
      <c r="F5" s="20" t="str">
        <f>D5&amp;"_REV002"</f>
        <v>MOD-00003_REV002</v>
      </c>
      <c r="G5" s="24" t="s">
        <v>621</v>
      </c>
      <c r="H5" s="41" t="s">
        <v>363</v>
      </c>
      <c r="I5" s="43" t="s">
        <v>161</v>
      </c>
      <c r="J5" s="14" t="s">
        <v>614</v>
      </c>
      <c r="K5" s="43" t="s">
        <v>1182</v>
      </c>
      <c r="L5" s="43" t="s">
        <v>1182</v>
      </c>
      <c r="M5" s="44">
        <v>44324</v>
      </c>
      <c r="N5" s="44">
        <f t="shared" si="1"/>
        <v>44324</v>
      </c>
      <c r="O5" s="44">
        <f t="shared" si="2"/>
        <v>44331</v>
      </c>
      <c r="P5" s="44">
        <f t="shared" si="3"/>
        <v>44331</v>
      </c>
      <c r="Q5" s="44">
        <f t="shared" si="4"/>
        <v>44338</v>
      </c>
      <c r="R5" s="44">
        <f t="shared" si="5"/>
        <v>44338</v>
      </c>
      <c r="S5" s="44">
        <f>R5+365</f>
        <v>44703</v>
      </c>
      <c r="T5" s="14" t="s">
        <v>150</v>
      </c>
      <c r="U5" s="43" t="s">
        <v>643</v>
      </c>
    </row>
    <row r="6" spans="1:21" ht="14" x14ac:dyDescent="0.15">
      <c r="A6" s="1"/>
      <c r="B6" s="25" t="s">
        <v>83</v>
      </c>
      <c r="C6" s="19" t="s">
        <v>146</v>
      </c>
      <c r="D6" s="19" t="s">
        <v>155</v>
      </c>
      <c r="E6" s="25" t="s">
        <v>83</v>
      </c>
      <c r="F6" s="20" t="str">
        <f>D6&amp;"_REV003"</f>
        <v>MOD-00003_REV003</v>
      </c>
      <c r="G6" s="24" t="s">
        <v>612</v>
      </c>
      <c r="H6" s="41" t="s">
        <v>363</v>
      </c>
      <c r="I6" s="43" t="s">
        <v>149</v>
      </c>
      <c r="J6" s="14" t="s">
        <v>616</v>
      </c>
      <c r="K6" s="43" t="s">
        <v>1182</v>
      </c>
      <c r="L6" s="43" t="s">
        <v>1182</v>
      </c>
      <c r="M6" s="21">
        <v>44649</v>
      </c>
      <c r="N6" s="44">
        <f t="shared" si="1"/>
        <v>44649</v>
      </c>
      <c r="O6" s="44">
        <f t="shared" si="2"/>
        <v>44656</v>
      </c>
      <c r="P6" s="44">
        <f t="shared" si="3"/>
        <v>44656</v>
      </c>
      <c r="Q6" s="44">
        <f t="shared" si="4"/>
        <v>44663</v>
      </c>
      <c r="R6" s="44">
        <f t="shared" si="5"/>
        <v>44663</v>
      </c>
      <c r="S6" s="44">
        <f>R6+365</f>
        <v>45028</v>
      </c>
      <c r="T6" s="14" t="s">
        <v>163</v>
      </c>
      <c r="U6" s="43"/>
    </row>
    <row r="7" spans="1:21" ht="14" x14ac:dyDescent="0.15">
      <c r="A7" s="1"/>
      <c r="B7" s="25" t="s">
        <v>83</v>
      </c>
      <c r="C7" s="19" t="s">
        <v>146</v>
      </c>
      <c r="D7" s="19" t="s">
        <v>158</v>
      </c>
      <c r="E7" s="25" t="s">
        <v>83</v>
      </c>
      <c r="F7" s="20" t="str">
        <f t="shared" si="0"/>
        <v>MOD-00004_REV001</v>
      </c>
      <c r="G7" s="24" t="s">
        <v>622</v>
      </c>
      <c r="H7" s="41" t="s">
        <v>361</v>
      </c>
      <c r="I7" s="43" t="s">
        <v>161</v>
      </c>
      <c r="J7" s="14" t="s">
        <v>614</v>
      </c>
      <c r="K7" s="43" t="s">
        <v>1182</v>
      </c>
      <c r="L7" s="43" t="s">
        <v>1182</v>
      </c>
      <c r="M7" s="44">
        <v>44616</v>
      </c>
      <c r="N7" s="44">
        <f t="shared" si="1"/>
        <v>44616</v>
      </c>
      <c r="O7" s="44">
        <f t="shared" si="2"/>
        <v>44623</v>
      </c>
      <c r="P7" s="44">
        <f t="shared" si="3"/>
        <v>44623</v>
      </c>
      <c r="Q7" s="44">
        <f t="shared" si="4"/>
        <v>44630</v>
      </c>
      <c r="R7" s="44">
        <f t="shared" si="5"/>
        <v>44630</v>
      </c>
      <c r="S7" s="44">
        <f t="shared" ref="S7:S29" si="6">R7+365</f>
        <v>44995</v>
      </c>
      <c r="T7" s="14" t="s">
        <v>163</v>
      </c>
      <c r="U7" s="43"/>
    </row>
    <row r="8" spans="1:21" ht="14" x14ac:dyDescent="0.15">
      <c r="A8" s="1"/>
      <c r="B8" s="20" t="s">
        <v>530</v>
      </c>
      <c r="C8" s="19" t="s">
        <v>146</v>
      </c>
      <c r="D8" s="19" t="s">
        <v>159</v>
      </c>
      <c r="E8" s="20" t="s">
        <v>530</v>
      </c>
      <c r="F8" s="20" t="str">
        <f t="shared" si="0"/>
        <v>MOD-00005_REV001</v>
      </c>
      <c r="G8" s="24" t="s">
        <v>623</v>
      </c>
      <c r="H8" s="41" t="s">
        <v>361</v>
      </c>
      <c r="I8" s="14" t="s">
        <v>449</v>
      </c>
      <c r="J8" s="43" t="s">
        <v>617</v>
      </c>
      <c r="K8" s="43" t="s">
        <v>1182</v>
      </c>
      <c r="L8" s="43" t="s">
        <v>1182</v>
      </c>
      <c r="M8" s="44">
        <v>44668</v>
      </c>
      <c r="N8" s="44">
        <f t="shared" si="1"/>
        <v>44668</v>
      </c>
      <c r="O8" s="44">
        <f t="shared" si="2"/>
        <v>44675</v>
      </c>
      <c r="P8" s="44">
        <f t="shared" si="3"/>
        <v>44675</v>
      </c>
      <c r="Q8" s="44">
        <f t="shared" si="4"/>
        <v>44682</v>
      </c>
      <c r="R8" s="44">
        <f t="shared" si="5"/>
        <v>44682</v>
      </c>
      <c r="S8" s="44">
        <f t="shared" si="6"/>
        <v>45047</v>
      </c>
      <c r="T8" s="14" t="s">
        <v>163</v>
      </c>
      <c r="U8" s="43"/>
    </row>
    <row r="9" spans="1:21" ht="14" x14ac:dyDescent="0.15">
      <c r="A9" s="1"/>
      <c r="B9" s="20" t="s">
        <v>83</v>
      </c>
      <c r="C9" s="19" t="s">
        <v>146</v>
      </c>
      <c r="D9" s="19" t="s">
        <v>542</v>
      </c>
      <c r="E9" s="20" t="s">
        <v>83</v>
      </c>
      <c r="F9" s="20" t="str">
        <f t="shared" si="0"/>
        <v>MOD-00006_REV001</v>
      </c>
      <c r="G9" s="24" t="s">
        <v>624</v>
      </c>
      <c r="H9" s="41" t="s">
        <v>363</v>
      </c>
      <c r="I9" s="43" t="s">
        <v>171</v>
      </c>
      <c r="J9" s="43" t="s">
        <v>615</v>
      </c>
      <c r="K9" s="43" t="s">
        <v>1182</v>
      </c>
      <c r="L9" s="43" t="s">
        <v>1182</v>
      </c>
      <c r="M9" s="44">
        <v>44631</v>
      </c>
      <c r="N9" s="44">
        <f t="shared" si="1"/>
        <v>44631</v>
      </c>
      <c r="O9" s="44">
        <f t="shared" si="2"/>
        <v>44638</v>
      </c>
      <c r="P9" s="44">
        <f t="shared" si="3"/>
        <v>44638</v>
      </c>
      <c r="Q9" s="44">
        <f t="shared" si="4"/>
        <v>44645</v>
      </c>
      <c r="R9" s="44">
        <f t="shared" si="5"/>
        <v>44645</v>
      </c>
      <c r="S9" s="44"/>
      <c r="T9" s="14" t="s">
        <v>163</v>
      </c>
      <c r="U9" s="43"/>
    </row>
    <row r="10" spans="1:21" ht="14" x14ac:dyDescent="0.15">
      <c r="A10" s="1"/>
      <c r="B10" s="20" t="s">
        <v>83</v>
      </c>
      <c r="C10" s="19" t="s">
        <v>146</v>
      </c>
      <c r="D10" s="19" t="s">
        <v>160</v>
      </c>
      <c r="E10" s="20" t="s">
        <v>83</v>
      </c>
      <c r="F10" s="20" t="str">
        <f t="shared" si="0"/>
        <v>MOD-00007_REV001</v>
      </c>
      <c r="G10" s="24" t="s">
        <v>625</v>
      </c>
      <c r="H10" s="41" t="s">
        <v>363</v>
      </c>
      <c r="I10" s="43" t="s">
        <v>161</v>
      </c>
      <c r="J10" s="14" t="s">
        <v>614</v>
      </c>
      <c r="K10" s="43" t="s">
        <v>1182</v>
      </c>
      <c r="L10" s="43" t="s">
        <v>1182</v>
      </c>
      <c r="M10" s="44">
        <v>44640</v>
      </c>
      <c r="N10" s="44">
        <f t="shared" si="1"/>
        <v>44640</v>
      </c>
      <c r="O10" s="44">
        <f t="shared" si="2"/>
        <v>44647</v>
      </c>
      <c r="P10" s="44">
        <f t="shared" si="3"/>
        <v>44647</v>
      </c>
      <c r="Q10" s="44">
        <f t="shared" si="4"/>
        <v>44654</v>
      </c>
      <c r="R10" s="44">
        <f t="shared" si="5"/>
        <v>44654</v>
      </c>
      <c r="S10" s="44">
        <f t="shared" si="6"/>
        <v>45019</v>
      </c>
      <c r="T10" s="14" t="s">
        <v>163</v>
      </c>
      <c r="U10" s="43"/>
    </row>
    <row r="11" spans="1:21" ht="14" x14ac:dyDescent="0.15">
      <c r="A11" s="1"/>
      <c r="B11" s="20" t="s">
        <v>34</v>
      </c>
      <c r="C11" s="19" t="s">
        <v>146</v>
      </c>
      <c r="D11" s="19" t="s">
        <v>162</v>
      </c>
      <c r="E11" s="20" t="s">
        <v>34</v>
      </c>
      <c r="F11" s="20" t="str">
        <f t="shared" si="0"/>
        <v>MOD-00008_REV001</v>
      </c>
      <c r="G11" s="24" t="s">
        <v>626</v>
      </c>
      <c r="H11" s="41" t="s">
        <v>362</v>
      </c>
      <c r="I11" s="43" t="s">
        <v>161</v>
      </c>
      <c r="J11" s="14" t="s">
        <v>614</v>
      </c>
      <c r="K11" s="43" t="s">
        <v>1182</v>
      </c>
      <c r="L11" s="43" t="s">
        <v>1182</v>
      </c>
      <c r="M11" s="44">
        <v>44597</v>
      </c>
      <c r="N11" s="44">
        <f t="shared" si="1"/>
        <v>44597</v>
      </c>
      <c r="O11" s="44">
        <f t="shared" si="2"/>
        <v>44604</v>
      </c>
      <c r="P11" s="44">
        <f t="shared" si="3"/>
        <v>44604</v>
      </c>
      <c r="Q11" s="44">
        <f t="shared" si="4"/>
        <v>44611</v>
      </c>
      <c r="R11" s="44">
        <f t="shared" si="5"/>
        <v>44611</v>
      </c>
      <c r="S11" s="44">
        <f t="shared" si="6"/>
        <v>44976</v>
      </c>
      <c r="T11" s="14" t="s">
        <v>163</v>
      </c>
      <c r="U11" s="43"/>
    </row>
    <row r="12" spans="1:21" ht="14" x14ac:dyDescent="0.15">
      <c r="A12" s="1"/>
      <c r="B12" s="20" t="s">
        <v>57</v>
      </c>
      <c r="C12" s="19" t="s">
        <v>146</v>
      </c>
      <c r="D12" s="19" t="s">
        <v>164</v>
      </c>
      <c r="E12" s="20" t="s">
        <v>57</v>
      </c>
      <c r="F12" s="20" t="str">
        <f t="shared" si="0"/>
        <v>MOD-00009_REV001</v>
      </c>
      <c r="G12" s="24" t="s">
        <v>627</v>
      </c>
      <c r="H12" s="41" t="s">
        <v>363</v>
      </c>
      <c r="I12" s="43" t="s">
        <v>171</v>
      </c>
      <c r="J12" s="43" t="s">
        <v>615</v>
      </c>
      <c r="K12" s="43" t="s">
        <v>1182</v>
      </c>
      <c r="L12" s="43" t="s">
        <v>1182</v>
      </c>
      <c r="M12" s="44">
        <v>44623</v>
      </c>
      <c r="N12" s="44">
        <f t="shared" si="1"/>
        <v>44623</v>
      </c>
      <c r="O12" s="44">
        <f t="shared" si="2"/>
        <v>44630</v>
      </c>
      <c r="P12" s="44">
        <f t="shared" si="3"/>
        <v>44630</v>
      </c>
      <c r="Q12" s="44">
        <f t="shared" si="4"/>
        <v>44637</v>
      </c>
      <c r="R12" s="44">
        <f t="shared" si="5"/>
        <v>44637</v>
      </c>
      <c r="S12" s="44"/>
      <c r="T12" s="14" t="s">
        <v>163</v>
      </c>
      <c r="U12" s="43"/>
    </row>
    <row r="13" spans="1:21" ht="14" x14ac:dyDescent="0.15">
      <c r="A13" s="1"/>
      <c r="B13" s="20" t="s">
        <v>83</v>
      </c>
      <c r="C13" s="19" t="s">
        <v>146</v>
      </c>
      <c r="D13" s="19" t="s">
        <v>172</v>
      </c>
      <c r="E13" s="20" t="s">
        <v>83</v>
      </c>
      <c r="F13" s="20" t="str">
        <f t="shared" si="0"/>
        <v>MOD-00010_REV001</v>
      </c>
      <c r="G13" s="24" t="s">
        <v>628</v>
      </c>
      <c r="H13" s="41" t="s">
        <v>362</v>
      </c>
      <c r="I13" s="43" t="s">
        <v>161</v>
      </c>
      <c r="J13" s="14" t="s">
        <v>614</v>
      </c>
      <c r="K13" s="43" t="s">
        <v>1182</v>
      </c>
      <c r="L13" s="43" t="s">
        <v>1182</v>
      </c>
      <c r="M13" s="44">
        <v>44639</v>
      </c>
      <c r="N13" s="44">
        <f t="shared" si="1"/>
        <v>44639</v>
      </c>
      <c r="O13" s="44">
        <f t="shared" si="2"/>
        <v>44646</v>
      </c>
      <c r="P13" s="44">
        <f t="shared" si="3"/>
        <v>44646</v>
      </c>
      <c r="Q13" s="44">
        <f t="shared" si="4"/>
        <v>44653</v>
      </c>
      <c r="R13" s="44">
        <f t="shared" si="5"/>
        <v>44653</v>
      </c>
      <c r="S13" s="44">
        <f t="shared" si="6"/>
        <v>45018</v>
      </c>
      <c r="T13" s="14" t="s">
        <v>163</v>
      </c>
      <c r="U13" s="43"/>
    </row>
    <row r="14" spans="1:21" ht="14" x14ac:dyDescent="0.15">
      <c r="A14" s="1"/>
      <c r="B14" s="20" t="s">
        <v>26</v>
      </c>
      <c r="C14" s="19" t="s">
        <v>146</v>
      </c>
      <c r="D14" s="19" t="s">
        <v>173</v>
      </c>
      <c r="E14" s="20" t="s">
        <v>26</v>
      </c>
      <c r="F14" s="20" t="str">
        <f t="shared" si="0"/>
        <v>MOD-00011_REV001</v>
      </c>
      <c r="G14" s="24" t="s">
        <v>629</v>
      </c>
      <c r="H14" s="41" t="s">
        <v>367</v>
      </c>
      <c r="I14" s="43" t="s">
        <v>171</v>
      </c>
      <c r="J14" s="43" t="s">
        <v>615</v>
      </c>
      <c r="K14" s="43" t="s">
        <v>1182</v>
      </c>
      <c r="L14" s="43" t="s">
        <v>1182</v>
      </c>
      <c r="M14" s="44">
        <v>44635</v>
      </c>
      <c r="N14" s="44">
        <f t="shared" si="1"/>
        <v>44635</v>
      </c>
      <c r="O14" s="44">
        <f t="shared" si="2"/>
        <v>44642</v>
      </c>
      <c r="P14" s="44">
        <f t="shared" si="3"/>
        <v>44642</v>
      </c>
      <c r="Q14" s="44">
        <f t="shared" si="4"/>
        <v>44649</v>
      </c>
      <c r="R14" s="44">
        <f t="shared" si="5"/>
        <v>44649</v>
      </c>
      <c r="S14" s="44"/>
      <c r="T14" s="14" t="s">
        <v>163</v>
      </c>
      <c r="U14" s="43"/>
    </row>
    <row r="15" spans="1:21" ht="14" x14ac:dyDescent="0.15">
      <c r="A15" s="1"/>
      <c r="B15" s="20" t="s">
        <v>57</v>
      </c>
      <c r="C15" s="19" t="s">
        <v>146</v>
      </c>
      <c r="D15" s="19" t="s">
        <v>179</v>
      </c>
      <c r="E15" s="20" t="s">
        <v>57</v>
      </c>
      <c r="F15" s="20" t="str">
        <f t="shared" si="0"/>
        <v>MOD-00012_REV001</v>
      </c>
      <c r="G15" s="24" t="s">
        <v>630</v>
      </c>
      <c r="H15" s="41" t="s">
        <v>363</v>
      </c>
      <c r="I15" s="43" t="s">
        <v>161</v>
      </c>
      <c r="J15" s="14" t="s">
        <v>614</v>
      </c>
      <c r="K15" s="43" t="s">
        <v>1182</v>
      </c>
      <c r="L15" s="43" t="s">
        <v>1182</v>
      </c>
      <c r="M15" s="44">
        <v>44646</v>
      </c>
      <c r="N15" s="44">
        <f t="shared" si="1"/>
        <v>44646</v>
      </c>
      <c r="O15" s="44">
        <f t="shared" si="2"/>
        <v>44653</v>
      </c>
      <c r="P15" s="44">
        <f t="shared" si="3"/>
        <v>44653</v>
      </c>
      <c r="Q15" s="44">
        <f t="shared" si="4"/>
        <v>44660</v>
      </c>
      <c r="R15" s="44">
        <f t="shared" si="5"/>
        <v>44660</v>
      </c>
      <c r="S15" s="44">
        <f t="shared" si="6"/>
        <v>45025</v>
      </c>
      <c r="T15" s="14" t="s">
        <v>163</v>
      </c>
      <c r="U15" s="43"/>
    </row>
    <row r="16" spans="1:21" ht="14" x14ac:dyDescent="0.15">
      <c r="A16" s="1"/>
      <c r="B16" s="20" t="s">
        <v>24</v>
      </c>
      <c r="C16" s="19" t="s">
        <v>146</v>
      </c>
      <c r="D16" s="19" t="s">
        <v>180</v>
      </c>
      <c r="E16" s="20" t="s">
        <v>24</v>
      </c>
      <c r="F16" s="20" t="str">
        <f t="shared" si="0"/>
        <v>MOD-00013_REV001</v>
      </c>
      <c r="G16" s="24" t="s">
        <v>631</v>
      </c>
      <c r="H16" s="41" t="s">
        <v>362</v>
      </c>
      <c r="I16" s="43" t="s">
        <v>161</v>
      </c>
      <c r="J16" s="14" t="s">
        <v>614</v>
      </c>
      <c r="K16" s="43" t="s">
        <v>1182</v>
      </c>
      <c r="L16" s="43" t="s">
        <v>1182</v>
      </c>
      <c r="M16" s="44">
        <v>44568</v>
      </c>
      <c r="N16" s="44">
        <f t="shared" si="1"/>
        <v>44568</v>
      </c>
      <c r="O16" s="44">
        <f t="shared" si="2"/>
        <v>44575</v>
      </c>
      <c r="P16" s="44">
        <f t="shared" si="3"/>
        <v>44575</v>
      </c>
      <c r="Q16" s="44">
        <f t="shared" si="4"/>
        <v>44582</v>
      </c>
      <c r="R16" s="44">
        <f t="shared" si="5"/>
        <v>44582</v>
      </c>
      <c r="S16" s="44">
        <f t="shared" si="6"/>
        <v>44947</v>
      </c>
      <c r="T16" s="14" t="s">
        <v>163</v>
      </c>
      <c r="U16" s="43"/>
    </row>
    <row r="17" spans="1:21" ht="28" x14ac:dyDescent="0.15">
      <c r="A17" s="1"/>
      <c r="B17" s="20" t="s">
        <v>57</v>
      </c>
      <c r="C17" s="19" t="s">
        <v>146</v>
      </c>
      <c r="D17" s="19" t="s">
        <v>181</v>
      </c>
      <c r="E17" s="20" t="s">
        <v>57</v>
      </c>
      <c r="F17" s="20" t="str">
        <f t="shared" si="0"/>
        <v>MOD-00014_REV001</v>
      </c>
      <c r="G17" s="24" t="s">
        <v>618</v>
      </c>
      <c r="H17" s="41" t="s">
        <v>363</v>
      </c>
      <c r="I17" s="43" t="s">
        <v>161</v>
      </c>
      <c r="J17" s="14" t="s">
        <v>614</v>
      </c>
      <c r="K17" s="43" t="s">
        <v>1182</v>
      </c>
      <c r="L17" s="43" t="s">
        <v>1182</v>
      </c>
      <c r="M17" s="44">
        <v>44471</v>
      </c>
      <c r="N17" s="44">
        <f t="shared" si="1"/>
        <v>44471</v>
      </c>
      <c r="O17" s="44">
        <f t="shared" si="2"/>
        <v>44478</v>
      </c>
      <c r="P17" s="44">
        <f t="shared" si="3"/>
        <v>44478</v>
      </c>
      <c r="Q17" s="44">
        <f t="shared" si="4"/>
        <v>44485</v>
      </c>
      <c r="R17" s="44">
        <f t="shared" si="5"/>
        <v>44485</v>
      </c>
      <c r="S17" s="44">
        <f t="shared" si="6"/>
        <v>44850</v>
      </c>
      <c r="T17" s="14" t="s">
        <v>157</v>
      </c>
      <c r="U17" s="43" t="s">
        <v>364</v>
      </c>
    </row>
    <row r="18" spans="1:21" ht="14" x14ac:dyDescent="0.15">
      <c r="A18" s="1"/>
      <c r="B18" s="20" t="s">
        <v>57</v>
      </c>
      <c r="C18" s="19" t="s">
        <v>146</v>
      </c>
      <c r="D18" s="19" t="s">
        <v>181</v>
      </c>
      <c r="E18" s="20" t="s">
        <v>57</v>
      </c>
      <c r="F18" s="20" t="str">
        <f>D18&amp;"_REV002"</f>
        <v>MOD-00014_REV002</v>
      </c>
      <c r="G18" s="24" t="s">
        <v>612</v>
      </c>
      <c r="H18" s="41" t="s">
        <v>361</v>
      </c>
      <c r="I18" s="43" t="s">
        <v>149</v>
      </c>
      <c r="J18" s="14" t="s">
        <v>613</v>
      </c>
      <c r="K18" s="43" t="s">
        <v>1182</v>
      </c>
      <c r="L18" s="43" t="s">
        <v>1182</v>
      </c>
      <c r="M18" s="21">
        <v>44649</v>
      </c>
      <c r="N18" s="44">
        <f t="shared" si="1"/>
        <v>44649</v>
      </c>
      <c r="O18" s="44">
        <f t="shared" si="2"/>
        <v>44656</v>
      </c>
      <c r="P18" s="44">
        <f t="shared" si="3"/>
        <v>44656</v>
      </c>
      <c r="Q18" s="44">
        <f t="shared" si="4"/>
        <v>44663</v>
      </c>
      <c r="R18" s="44">
        <f t="shared" si="5"/>
        <v>44663</v>
      </c>
      <c r="S18" s="44">
        <f t="shared" si="6"/>
        <v>45028</v>
      </c>
      <c r="T18" s="14" t="s">
        <v>163</v>
      </c>
      <c r="U18" s="43"/>
    </row>
    <row r="19" spans="1:21" ht="14" x14ac:dyDescent="0.15">
      <c r="A19" s="1"/>
      <c r="B19" s="20" t="s">
        <v>53</v>
      </c>
      <c r="C19" s="19" t="s">
        <v>146</v>
      </c>
      <c r="D19" s="19" t="s">
        <v>182</v>
      </c>
      <c r="E19" s="20" t="s">
        <v>53</v>
      </c>
      <c r="F19" s="20" t="str">
        <f t="shared" si="0"/>
        <v>MOD-00015_REV001</v>
      </c>
      <c r="G19" s="24" t="s">
        <v>632</v>
      </c>
      <c r="H19" s="41" t="s">
        <v>363</v>
      </c>
      <c r="I19" s="43" t="s">
        <v>161</v>
      </c>
      <c r="J19" s="14" t="s">
        <v>614</v>
      </c>
      <c r="K19" s="43" t="s">
        <v>1182</v>
      </c>
      <c r="L19" s="43" t="s">
        <v>1182</v>
      </c>
      <c r="M19" s="44">
        <v>44346</v>
      </c>
      <c r="N19" s="44">
        <f t="shared" si="1"/>
        <v>44346</v>
      </c>
      <c r="O19" s="44">
        <f t="shared" si="2"/>
        <v>44353</v>
      </c>
      <c r="P19" s="44">
        <f t="shared" si="3"/>
        <v>44353</v>
      </c>
      <c r="Q19" s="44">
        <f t="shared" si="4"/>
        <v>44360</v>
      </c>
      <c r="R19" s="44">
        <f t="shared" si="5"/>
        <v>44360</v>
      </c>
      <c r="S19" s="44">
        <f t="shared" si="6"/>
        <v>44725</v>
      </c>
      <c r="T19" s="14" t="s">
        <v>163</v>
      </c>
      <c r="U19" s="43"/>
    </row>
    <row r="20" spans="1:21" ht="14" x14ac:dyDescent="0.15">
      <c r="A20" s="1"/>
      <c r="B20" s="20" t="s">
        <v>57</v>
      </c>
      <c r="C20" s="19" t="s">
        <v>146</v>
      </c>
      <c r="D20" s="19" t="s">
        <v>183</v>
      </c>
      <c r="E20" s="20" t="s">
        <v>57</v>
      </c>
      <c r="F20" s="20" t="str">
        <f t="shared" si="0"/>
        <v>MOD-00016_REV001</v>
      </c>
      <c r="G20" s="24" t="s">
        <v>621</v>
      </c>
      <c r="H20" s="41" t="s">
        <v>363</v>
      </c>
      <c r="I20" s="43" t="s">
        <v>161</v>
      </c>
      <c r="J20" s="14" t="s">
        <v>614</v>
      </c>
      <c r="K20" s="43" t="s">
        <v>1182</v>
      </c>
      <c r="L20" s="43" t="s">
        <v>1182</v>
      </c>
      <c r="M20" s="44">
        <v>44324</v>
      </c>
      <c r="N20" s="44">
        <f t="shared" si="1"/>
        <v>44324</v>
      </c>
      <c r="O20" s="44">
        <f t="shared" si="2"/>
        <v>44331</v>
      </c>
      <c r="P20" s="44">
        <f t="shared" si="3"/>
        <v>44331</v>
      </c>
      <c r="Q20" s="44">
        <f t="shared" si="4"/>
        <v>44338</v>
      </c>
      <c r="R20" s="44">
        <f t="shared" si="5"/>
        <v>44338</v>
      </c>
      <c r="S20" s="44">
        <f t="shared" si="6"/>
        <v>44703</v>
      </c>
      <c r="T20" s="14" t="s">
        <v>163</v>
      </c>
      <c r="U20" s="43"/>
    </row>
    <row r="21" spans="1:21" ht="14" x14ac:dyDescent="0.15">
      <c r="A21" s="1"/>
      <c r="B21" s="20" t="s">
        <v>57</v>
      </c>
      <c r="C21" s="19" t="s">
        <v>146</v>
      </c>
      <c r="D21" s="19" t="s">
        <v>189</v>
      </c>
      <c r="E21" s="20" t="s">
        <v>57</v>
      </c>
      <c r="F21" s="20" t="str">
        <f t="shared" si="0"/>
        <v>MOD-00017_REV001</v>
      </c>
      <c r="G21" s="24" t="s">
        <v>633</v>
      </c>
      <c r="H21" s="41" t="s">
        <v>363</v>
      </c>
      <c r="I21" s="43" t="s">
        <v>161</v>
      </c>
      <c r="J21" s="14" t="s">
        <v>614</v>
      </c>
      <c r="K21" s="43" t="s">
        <v>1182</v>
      </c>
      <c r="L21" s="43" t="s">
        <v>1182</v>
      </c>
      <c r="M21" s="44">
        <v>44566</v>
      </c>
      <c r="N21" s="44">
        <f t="shared" si="1"/>
        <v>44566</v>
      </c>
      <c r="O21" s="44">
        <f t="shared" si="2"/>
        <v>44573</v>
      </c>
      <c r="P21" s="44">
        <f t="shared" si="3"/>
        <v>44573</v>
      </c>
      <c r="Q21" s="44">
        <f t="shared" si="4"/>
        <v>44580</v>
      </c>
      <c r="R21" s="44">
        <f t="shared" si="5"/>
        <v>44580</v>
      </c>
      <c r="S21" s="44">
        <f t="shared" si="6"/>
        <v>44945</v>
      </c>
      <c r="T21" s="14" t="s">
        <v>163</v>
      </c>
      <c r="U21" s="43"/>
    </row>
    <row r="22" spans="1:21" ht="14" x14ac:dyDescent="0.15">
      <c r="A22" s="1"/>
      <c r="B22" s="20" t="s">
        <v>48</v>
      </c>
      <c r="C22" s="19" t="s">
        <v>146</v>
      </c>
      <c r="D22" s="19" t="s">
        <v>190</v>
      </c>
      <c r="E22" s="20" t="s">
        <v>48</v>
      </c>
      <c r="F22" s="20" t="str">
        <f t="shared" si="0"/>
        <v>MOD-00018_REV001</v>
      </c>
      <c r="G22" s="24" t="s">
        <v>634</v>
      </c>
      <c r="H22" s="41" t="s">
        <v>363</v>
      </c>
      <c r="I22" s="43" t="s">
        <v>161</v>
      </c>
      <c r="J22" s="14" t="s">
        <v>614</v>
      </c>
      <c r="K22" s="43" t="s">
        <v>1182</v>
      </c>
      <c r="L22" s="43" t="s">
        <v>1182</v>
      </c>
      <c r="M22" s="44">
        <v>44553</v>
      </c>
      <c r="N22" s="44">
        <f t="shared" si="1"/>
        <v>44553</v>
      </c>
      <c r="O22" s="44">
        <f t="shared" si="2"/>
        <v>44560</v>
      </c>
      <c r="P22" s="44">
        <f t="shared" si="3"/>
        <v>44560</v>
      </c>
      <c r="Q22" s="44">
        <f t="shared" si="4"/>
        <v>44567</v>
      </c>
      <c r="R22" s="44">
        <f t="shared" si="5"/>
        <v>44567</v>
      </c>
      <c r="S22" s="44">
        <f t="shared" si="6"/>
        <v>44932</v>
      </c>
      <c r="T22" s="14" t="s">
        <v>163</v>
      </c>
      <c r="U22" s="43"/>
    </row>
    <row r="23" spans="1:21" ht="14" x14ac:dyDescent="0.15">
      <c r="A23" s="1"/>
      <c r="B23" s="20" t="s">
        <v>57</v>
      </c>
      <c r="C23" s="19" t="s">
        <v>146</v>
      </c>
      <c r="D23" s="19" t="s">
        <v>191</v>
      </c>
      <c r="E23" s="20" t="s">
        <v>57</v>
      </c>
      <c r="F23" s="20" t="str">
        <f t="shared" si="0"/>
        <v>MOD-00019_REV001</v>
      </c>
      <c r="G23" s="24" t="s">
        <v>635</v>
      </c>
      <c r="H23" s="41" t="s">
        <v>363</v>
      </c>
      <c r="I23" s="43" t="s">
        <v>161</v>
      </c>
      <c r="J23" s="14" t="s">
        <v>614</v>
      </c>
      <c r="K23" s="43" t="s">
        <v>1182</v>
      </c>
      <c r="L23" s="43" t="s">
        <v>1182</v>
      </c>
      <c r="M23" s="44">
        <v>44531</v>
      </c>
      <c r="N23" s="44">
        <f t="shared" si="1"/>
        <v>44531</v>
      </c>
      <c r="O23" s="44">
        <f t="shared" si="2"/>
        <v>44538</v>
      </c>
      <c r="P23" s="44">
        <f t="shared" si="3"/>
        <v>44538</v>
      </c>
      <c r="Q23" s="44">
        <f t="shared" si="4"/>
        <v>44545</v>
      </c>
      <c r="R23" s="44">
        <f t="shared" si="5"/>
        <v>44545</v>
      </c>
      <c r="S23" s="44">
        <f t="shared" si="6"/>
        <v>44910</v>
      </c>
      <c r="T23" s="14" t="s">
        <v>150</v>
      </c>
      <c r="U23" s="14" t="s">
        <v>365</v>
      </c>
    </row>
    <row r="24" spans="1:21" ht="14" x14ac:dyDescent="0.15">
      <c r="A24" s="1"/>
      <c r="B24" s="20" t="s">
        <v>57</v>
      </c>
      <c r="C24" s="19" t="s">
        <v>146</v>
      </c>
      <c r="D24" s="19" t="s">
        <v>191</v>
      </c>
      <c r="E24" s="20" t="s">
        <v>57</v>
      </c>
      <c r="F24" s="20" t="str">
        <f>D24&amp;"_REV002"</f>
        <v>MOD-00019_REV002</v>
      </c>
      <c r="G24" s="24" t="s">
        <v>636</v>
      </c>
      <c r="H24" s="41" t="s">
        <v>362</v>
      </c>
      <c r="I24" s="14" t="s">
        <v>449</v>
      </c>
      <c r="J24" s="43" t="s">
        <v>617</v>
      </c>
      <c r="K24" s="43" t="s">
        <v>1182</v>
      </c>
      <c r="L24" s="43" t="s">
        <v>1182</v>
      </c>
      <c r="M24" s="44">
        <v>44546</v>
      </c>
      <c r="N24" s="44">
        <f t="shared" si="1"/>
        <v>44546</v>
      </c>
      <c r="O24" s="44">
        <f t="shared" si="2"/>
        <v>44553</v>
      </c>
      <c r="P24" s="44">
        <f t="shared" si="3"/>
        <v>44553</v>
      </c>
      <c r="Q24" s="44">
        <f t="shared" si="4"/>
        <v>44560</v>
      </c>
      <c r="R24" s="44">
        <f t="shared" si="5"/>
        <v>44560</v>
      </c>
      <c r="S24" s="44">
        <f t="shared" si="6"/>
        <v>44925</v>
      </c>
      <c r="T24" s="14" t="s">
        <v>163</v>
      </c>
      <c r="U24" s="43"/>
    </row>
    <row r="25" spans="1:21" ht="14" x14ac:dyDescent="0.15">
      <c r="A25" s="1"/>
      <c r="B25" s="20" t="s">
        <v>51</v>
      </c>
      <c r="C25" s="19" t="s">
        <v>146</v>
      </c>
      <c r="D25" s="19" t="s">
        <v>192</v>
      </c>
      <c r="E25" s="20" t="s">
        <v>51</v>
      </c>
      <c r="F25" s="20" t="str">
        <f t="shared" si="0"/>
        <v>MOD-00020_REV001</v>
      </c>
      <c r="G25" s="24" t="s">
        <v>637</v>
      </c>
      <c r="H25" s="41" t="s">
        <v>363</v>
      </c>
      <c r="I25" s="43" t="s">
        <v>161</v>
      </c>
      <c r="J25" s="14" t="s">
        <v>614</v>
      </c>
      <c r="K25" s="43" t="s">
        <v>1182</v>
      </c>
      <c r="L25" s="43" t="s">
        <v>1182</v>
      </c>
      <c r="M25" s="44">
        <v>44340</v>
      </c>
      <c r="N25" s="44">
        <f t="shared" si="1"/>
        <v>44340</v>
      </c>
      <c r="O25" s="44">
        <f t="shared" si="2"/>
        <v>44347</v>
      </c>
      <c r="P25" s="44">
        <f t="shared" si="3"/>
        <v>44347</v>
      </c>
      <c r="Q25" s="44">
        <f t="shared" si="4"/>
        <v>44354</v>
      </c>
      <c r="R25" s="44">
        <f t="shared" si="5"/>
        <v>44354</v>
      </c>
      <c r="S25" s="44">
        <f t="shared" si="6"/>
        <v>44719</v>
      </c>
      <c r="T25" s="14" t="s">
        <v>163</v>
      </c>
      <c r="U25" s="43"/>
    </row>
    <row r="26" spans="1:21" ht="14" x14ac:dyDescent="0.15">
      <c r="A26" s="1"/>
      <c r="B26" s="20" t="s">
        <v>57</v>
      </c>
      <c r="C26" s="19" t="s">
        <v>146</v>
      </c>
      <c r="D26" s="19" t="s">
        <v>193</v>
      </c>
      <c r="E26" s="20" t="s">
        <v>57</v>
      </c>
      <c r="F26" s="20" t="str">
        <f t="shared" si="0"/>
        <v>MOD-00021_REV001</v>
      </c>
      <c r="G26" s="24" t="s">
        <v>638</v>
      </c>
      <c r="H26" s="41" t="s">
        <v>362</v>
      </c>
      <c r="I26" s="43" t="s">
        <v>161</v>
      </c>
      <c r="J26" s="14" t="s">
        <v>614</v>
      </c>
      <c r="K26" s="43" t="s">
        <v>1182</v>
      </c>
      <c r="L26" s="43" t="s">
        <v>1182</v>
      </c>
      <c r="M26" s="44">
        <v>44143</v>
      </c>
      <c r="N26" s="44">
        <f t="shared" si="1"/>
        <v>44143</v>
      </c>
      <c r="O26" s="44">
        <f t="shared" si="2"/>
        <v>44150</v>
      </c>
      <c r="P26" s="44">
        <f t="shared" si="3"/>
        <v>44150</v>
      </c>
      <c r="Q26" s="44">
        <f t="shared" si="4"/>
        <v>44157</v>
      </c>
      <c r="R26" s="44">
        <f t="shared" si="5"/>
        <v>44157</v>
      </c>
      <c r="S26" s="44">
        <f t="shared" si="6"/>
        <v>44522</v>
      </c>
      <c r="T26" s="14" t="s">
        <v>163</v>
      </c>
      <c r="U26" s="43"/>
    </row>
    <row r="27" spans="1:21" ht="14" x14ac:dyDescent="0.15">
      <c r="A27" s="1"/>
      <c r="B27" s="20" t="s">
        <v>53</v>
      </c>
      <c r="C27" s="19" t="s">
        <v>146</v>
      </c>
      <c r="D27" s="19" t="s">
        <v>194</v>
      </c>
      <c r="E27" s="20" t="s">
        <v>53</v>
      </c>
      <c r="F27" s="20" t="str">
        <f t="shared" si="0"/>
        <v>MOD-00022_REV001</v>
      </c>
      <c r="G27" s="24" t="s">
        <v>639</v>
      </c>
      <c r="H27" s="41" t="s">
        <v>363</v>
      </c>
      <c r="I27" s="43" t="s">
        <v>161</v>
      </c>
      <c r="J27" s="14" t="s">
        <v>614</v>
      </c>
      <c r="K27" s="43" t="s">
        <v>1182</v>
      </c>
      <c r="L27" s="43" t="s">
        <v>1182</v>
      </c>
      <c r="M27" s="44">
        <v>44058</v>
      </c>
      <c r="N27" s="44">
        <f t="shared" si="1"/>
        <v>44058</v>
      </c>
      <c r="O27" s="44">
        <f t="shared" si="2"/>
        <v>44065</v>
      </c>
      <c r="P27" s="44">
        <f t="shared" si="3"/>
        <v>44065</v>
      </c>
      <c r="Q27" s="44">
        <f t="shared" si="4"/>
        <v>44072</v>
      </c>
      <c r="R27" s="44">
        <f t="shared" si="5"/>
        <v>44072</v>
      </c>
      <c r="S27" s="44">
        <f t="shared" si="6"/>
        <v>44437</v>
      </c>
      <c r="T27" s="14" t="s">
        <v>163</v>
      </c>
      <c r="U27" s="43"/>
    </row>
    <row r="28" spans="1:21" ht="14" x14ac:dyDescent="0.15">
      <c r="A28" s="1"/>
      <c r="B28" s="20" t="s">
        <v>51</v>
      </c>
      <c r="C28" s="19" t="s">
        <v>146</v>
      </c>
      <c r="D28" s="19" t="s">
        <v>195</v>
      </c>
      <c r="E28" s="20" t="s">
        <v>51</v>
      </c>
      <c r="F28" s="20" t="str">
        <f t="shared" si="0"/>
        <v>MOD-00023_REV001</v>
      </c>
      <c r="G28" s="24" t="s">
        <v>640</v>
      </c>
      <c r="H28" s="41" t="s">
        <v>363</v>
      </c>
      <c r="I28" s="43" t="s">
        <v>171</v>
      </c>
      <c r="J28" s="43" t="s">
        <v>615</v>
      </c>
      <c r="K28" s="43" t="s">
        <v>1182</v>
      </c>
      <c r="L28" s="43" t="s">
        <v>1182</v>
      </c>
      <c r="M28" s="44">
        <v>44582</v>
      </c>
      <c r="N28" s="44">
        <f t="shared" si="1"/>
        <v>44582</v>
      </c>
      <c r="O28" s="44">
        <f t="shared" si="2"/>
        <v>44589</v>
      </c>
      <c r="P28" s="44">
        <f t="shared" si="3"/>
        <v>44589</v>
      </c>
      <c r="Q28" s="44">
        <f t="shared" si="4"/>
        <v>44596</v>
      </c>
      <c r="R28" s="44">
        <f t="shared" si="5"/>
        <v>44596</v>
      </c>
      <c r="S28" s="44"/>
      <c r="T28" s="14" t="s">
        <v>157</v>
      </c>
      <c r="U28" s="43" t="s">
        <v>644</v>
      </c>
    </row>
    <row r="29" spans="1:21" ht="14" x14ac:dyDescent="0.15">
      <c r="A29" s="1"/>
      <c r="B29" s="20" t="s">
        <v>57</v>
      </c>
      <c r="C29" s="19" t="s">
        <v>146</v>
      </c>
      <c r="D29" s="19" t="s">
        <v>201</v>
      </c>
      <c r="E29" s="20" t="s">
        <v>57</v>
      </c>
      <c r="F29" s="20" t="str">
        <f t="shared" si="0"/>
        <v>MOD-00024_REV001</v>
      </c>
      <c r="G29" s="24" t="s">
        <v>641</v>
      </c>
      <c r="H29" s="41" t="s">
        <v>361</v>
      </c>
      <c r="I29" s="43" t="s">
        <v>449</v>
      </c>
      <c r="J29" s="43" t="s">
        <v>617</v>
      </c>
      <c r="K29" s="43" t="s">
        <v>1182</v>
      </c>
      <c r="L29" s="43" t="s">
        <v>1182</v>
      </c>
      <c r="M29" s="44">
        <v>44646</v>
      </c>
      <c r="N29" s="44">
        <f t="shared" si="1"/>
        <v>44646</v>
      </c>
      <c r="O29" s="44">
        <f t="shared" si="2"/>
        <v>44653</v>
      </c>
      <c r="P29" s="44">
        <f t="shared" si="3"/>
        <v>44653</v>
      </c>
      <c r="Q29" s="44">
        <f t="shared" si="4"/>
        <v>44660</v>
      </c>
      <c r="R29" s="44">
        <f t="shared" si="5"/>
        <v>44660</v>
      </c>
      <c r="S29" s="44">
        <f t="shared" si="6"/>
        <v>45025</v>
      </c>
      <c r="T29" s="14" t="s">
        <v>163</v>
      </c>
      <c r="U29" s="43"/>
    </row>
    <row r="30" spans="1:21" ht="14" x14ac:dyDescent="0.15">
      <c r="B30" s="20" t="s">
        <v>530</v>
      </c>
      <c r="C30" s="14" t="s">
        <v>146</v>
      </c>
      <c r="D30" s="19" t="s">
        <v>1130</v>
      </c>
      <c r="E30" s="20" t="s">
        <v>530</v>
      </c>
      <c r="F30" s="20" t="str">
        <f t="shared" si="0"/>
        <v>MOD-00025_REV001</v>
      </c>
      <c r="G30" s="24" t="s">
        <v>633</v>
      </c>
      <c r="H30" s="41" t="s">
        <v>363</v>
      </c>
      <c r="I30" s="43" t="s">
        <v>161</v>
      </c>
      <c r="J30" s="14" t="s">
        <v>614</v>
      </c>
      <c r="K30" s="43" t="s">
        <v>1182</v>
      </c>
      <c r="L30" s="43" t="s">
        <v>1182</v>
      </c>
      <c r="M30" s="44">
        <v>44566</v>
      </c>
      <c r="N30" s="44">
        <f t="shared" ref="N30:N38" si="7">M30</f>
        <v>44566</v>
      </c>
      <c r="O30" s="44">
        <f t="shared" ref="O30:O38" si="8">N30+7</f>
        <v>44573</v>
      </c>
      <c r="P30" s="44">
        <f t="shared" ref="P30:P38" si="9">O30</f>
        <v>44573</v>
      </c>
      <c r="Q30" s="44">
        <f t="shared" ref="Q30:Q38" si="10">P30+7</f>
        <v>44580</v>
      </c>
      <c r="R30" s="44">
        <f t="shared" ref="R30:R38" si="11">Q30</f>
        <v>44580</v>
      </c>
      <c r="S30" s="44">
        <f t="shared" ref="S30:S36" si="12">R30+365</f>
        <v>44945</v>
      </c>
      <c r="T30" s="14" t="s">
        <v>163</v>
      </c>
      <c r="U30" s="43"/>
    </row>
    <row r="31" spans="1:21" ht="14" x14ac:dyDescent="0.15">
      <c r="B31" s="20" t="s">
        <v>527</v>
      </c>
      <c r="C31" s="14" t="s">
        <v>146</v>
      </c>
      <c r="D31" s="19" t="s">
        <v>1131</v>
      </c>
      <c r="E31" s="20" t="s">
        <v>527</v>
      </c>
      <c r="F31" s="20" t="str">
        <f t="shared" si="0"/>
        <v>MOD-00026_REV001</v>
      </c>
      <c r="G31" s="24" t="s">
        <v>634</v>
      </c>
      <c r="H31" s="41" t="s">
        <v>363</v>
      </c>
      <c r="I31" s="43" t="s">
        <v>161</v>
      </c>
      <c r="J31" s="14" t="s">
        <v>614</v>
      </c>
      <c r="K31" s="43" t="s">
        <v>1182</v>
      </c>
      <c r="L31" s="43" t="s">
        <v>1182</v>
      </c>
      <c r="M31" s="44">
        <v>44553</v>
      </c>
      <c r="N31" s="44">
        <f t="shared" si="7"/>
        <v>44553</v>
      </c>
      <c r="O31" s="44">
        <f t="shared" si="8"/>
        <v>44560</v>
      </c>
      <c r="P31" s="44">
        <f t="shared" si="9"/>
        <v>44560</v>
      </c>
      <c r="Q31" s="44">
        <f t="shared" si="10"/>
        <v>44567</v>
      </c>
      <c r="R31" s="44">
        <f t="shared" si="11"/>
        <v>44567</v>
      </c>
      <c r="S31" s="44">
        <f t="shared" si="12"/>
        <v>44932</v>
      </c>
      <c r="T31" s="14" t="s">
        <v>163</v>
      </c>
      <c r="U31" s="43"/>
    </row>
    <row r="32" spans="1:21" ht="14" x14ac:dyDescent="0.15">
      <c r="B32" s="20" t="s">
        <v>527</v>
      </c>
      <c r="C32" s="14" t="s">
        <v>146</v>
      </c>
      <c r="D32" s="19" t="s">
        <v>1132</v>
      </c>
      <c r="E32" s="20" t="s">
        <v>527</v>
      </c>
      <c r="F32" s="20" t="str">
        <f t="shared" si="0"/>
        <v>MOD-00027_REV001</v>
      </c>
      <c r="G32" s="24" t="s">
        <v>635</v>
      </c>
      <c r="H32" s="41" t="s">
        <v>363</v>
      </c>
      <c r="I32" s="43" t="s">
        <v>161</v>
      </c>
      <c r="J32" s="14" t="s">
        <v>614</v>
      </c>
      <c r="K32" s="43" t="s">
        <v>1182</v>
      </c>
      <c r="L32" s="43" t="s">
        <v>1182</v>
      </c>
      <c r="M32" s="44">
        <v>44531</v>
      </c>
      <c r="N32" s="44">
        <f t="shared" si="7"/>
        <v>44531</v>
      </c>
      <c r="O32" s="44">
        <f t="shared" si="8"/>
        <v>44538</v>
      </c>
      <c r="P32" s="44">
        <f t="shared" si="9"/>
        <v>44538</v>
      </c>
      <c r="Q32" s="44">
        <f t="shared" si="10"/>
        <v>44545</v>
      </c>
      <c r="R32" s="44">
        <f t="shared" si="11"/>
        <v>44545</v>
      </c>
      <c r="S32" s="44">
        <f t="shared" si="12"/>
        <v>44910</v>
      </c>
      <c r="T32" s="14" t="s">
        <v>150</v>
      </c>
      <c r="U32" s="14" t="s">
        <v>365</v>
      </c>
    </row>
    <row r="33" spans="2:21" ht="14" x14ac:dyDescent="0.15">
      <c r="B33" s="20" t="s">
        <v>527</v>
      </c>
      <c r="C33" s="14" t="s">
        <v>146</v>
      </c>
      <c r="D33" s="19" t="s">
        <v>1133</v>
      </c>
      <c r="E33" s="20" t="s">
        <v>527</v>
      </c>
      <c r="F33" s="20" t="str">
        <f t="shared" si="0"/>
        <v>MOD-00028_REV001</v>
      </c>
      <c r="G33" s="24" t="s">
        <v>636</v>
      </c>
      <c r="H33" s="41" t="s">
        <v>362</v>
      </c>
      <c r="I33" s="14" t="s">
        <v>449</v>
      </c>
      <c r="J33" s="43" t="s">
        <v>617</v>
      </c>
      <c r="K33" s="43" t="s">
        <v>1182</v>
      </c>
      <c r="L33" s="43" t="s">
        <v>1182</v>
      </c>
      <c r="M33" s="44">
        <v>44546</v>
      </c>
      <c r="N33" s="44">
        <f t="shared" si="7"/>
        <v>44546</v>
      </c>
      <c r="O33" s="44">
        <f t="shared" si="8"/>
        <v>44553</v>
      </c>
      <c r="P33" s="44">
        <f t="shared" si="9"/>
        <v>44553</v>
      </c>
      <c r="Q33" s="44">
        <f t="shared" si="10"/>
        <v>44560</v>
      </c>
      <c r="R33" s="44">
        <f t="shared" si="11"/>
        <v>44560</v>
      </c>
      <c r="S33" s="44">
        <f t="shared" si="12"/>
        <v>44925</v>
      </c>
      <c r="T33" s="14" t="s">
        <v>163</v>
      </c>
      <c r="U33" s="43"/>
    </row>
    <row r="34" spans="2:21" ht="14" x14ac:dyDescent="0.15">
      <c r="B34" s="20" t="s">
        <v>87</v>
      </c>
      <c r="C34" s="14" t="s">
        <v>146</v>
      </c>
      <c r="D34" s="19" t="s">
        <v>1134</v>
      </c>
      <c r="E34" s="20" t="s">
        <v>87</v>
      </c>
      <c r="F34" s="20" t="str">
        <f t="shared" si="0"/>
        <v>MOD-00029_REV001</v>
      </c>
      <c r="G34" s="24" t="s">
        <v>637</v>
      </c>
      <c r="H34" s="41" t="s">
        <v>363</v>
      </c>
      <c r="I34" s="43" t="s">
        <v>161</v>
      </c>
      <c r="J34" s="14" t="s">
        <v>614</v>
      </c>
      <c r="K34" s="43" t="s">
        <v>1182</v>
      </c>
      <c r="L34" s="43" t="s">
        <v>1182</v>
      </c>
      <c r="M34" s="44">
        <v>44340</v>
      </c>
      <c r="N34" s="44">
        <f t="shared" si="7"/>
        <v>44340</v>
      </c>
      <c r="O34" s="44">
        <f t="shared" si="8"/>
        <v>44347</v>
      </c>
      <c r="P34" s="44">
        <f t="shared" si="9"/>
        <v>44347</v>
      </c>
      <c r="Q34" s="44">
        <f t="shared" si="10"/>
        <v>44354</v>
      </c>
      <c r="R34" s="44">
        <f t="shared" si="11"/>
        <v>44354</v>
      </c>
      <c r="S34" s="44">
        <f t="shared" si="12"/>
        <v>44719</v>
      </c>
      <c r="T34" s="14" t="s">
        <v>163</v>
      </c>
      <c r="U34" s="43"/>
    </row>
    <row r="35" spans="2:21" ht="14" x14ac:dyDescent="0.15">
      <c r="B35" s="20" t="s">
        <v>83</v>
      </c>
      <c r="C35" s="14" t="s">
        <v>146</v>
      </c>
      <c r="D35" s="19" t="s">
        <v>1135</v>
      </c>
      <c r="E35" s="20" t="s">
        <v>83</v>
      </c>
      <c r="F35" s="20" t="str">
        <f t="shared" si="0"/>
        <v>MOD-00030_REV001</v>
      </c>
      <c r="G35" s="24" t="s">
        <v>638</v>
      </c>
      <c r="H35" s="41" t="s">
        <v>362</v>
      </c>
      <c r="I35" s="43" t="s">
        <v>161</v>
      </c>
      <c r="J35" s="14" t="s">
        <v>614</v>
      </c>
      <c r="K35" s="43" t="s">
        <v>1182</v>
      </c>
      <c r="L35" s="43" t="s">
        <v>1182</v>
      </c>
      <c r="M35" s="44">
        <v>44143</v>
      </c>
      <c r="N35" s="44">
        <f t="shared" si="7"/>
        <v>44143</v>
      </c>
      <c r="O35" s="44">
        <f t="shared" si="8"/>
        <v>44150</v>
      </c>
      <c r="P35" s="44">
        <f t="shared" si="9"/>
        <v>44150</v>
      </c>
      <c r="Q35" s="44">
        <f t="shared" si="10"/>
        <v>44157</v>
      </c>
      <c r="R35" s="44">
        <f t="shared" si="11"/>
        <v>44157</v>
      </c>
      <c r="S35" s="44">
        <f t="shared" si="12"/>
        <v>44522</v>
      </c>
      <c r="T35" s="14" t="s">
        <v>163</v>
      </c>
      <c r="U35" s="43"/>
    </row>
    <row r="36" spans="2:21" ht="14" x14ac:dyDescent="0.15">
      <c r="B36" s="20" t="s">
        <v>527</v>
      </c>
      <c r="C36" s="14" t="s">
        <v>146</v>
      </c>
      <c r="D36" s="19" t="s">
        <v>1137</v>
      </c>
      <c r="E36" s="20" t="s">
        <v>527</v>
      </c>
      <c r="F36" s="20" t="str">
        <f t="shared" si="0"/>
        <v>MOD-00031_REV001</v>
      </c>
      <c r="G36" s="24" t="s">
        <v>639</v>
      </c>
      <c r="H36" s="41" t="s">
        <v>363</v>
      </c>
      <c r="I36" s="43" t="s">
        <v>161</v>
      </c>
      <c r="J36" s="14" t="s">
        <v>614</v>
      </c>
      <c r="K36" s="43" t="s">
        <v>1182</v>
      </c>
      <c r="L36" s="43" t="s">
        <v>1182</v>
      </c>
      <c r="M36" s="44">
        <v>44058</v>
      </c>
      <c r="N36" s="44">
        <f t="shared" si="7"/>
        <v>44058</v>
      </c>
      <c r="O36" s="44">
        <f t="shared" si="8"/>
        <v>44065</v>
      </c>
      <c r="P36" s="44">
        <f t="shared" si="9"/>
        <v>44065</v>
      </c>
      <c r="Q36" s="44">
        <f t="shared" si="10"/>
        <v>44072</v>
      </c>
      <c r="R36" s="44">
        <f t="shared" si="11"/>
        <v>44072</v>
      </c>
      <c r="S36" s="44">
        <f t="shared" si="12"/>
        <v>44437</v>
      </c>
      <c r="T36" s="14" t="s">
        <v>163</v>
      </c>
      <c r="U36" s="43"/>
    </row>
    <row r="37" spans="2:21" ht="14" x14ac:dyDescent="0.15">
      <c r="B37" s="20" t="s">
        <v>530</v>
      </c>
      <c r="C37" s="14" t="s">
        <v>146</v>
      </c>
      <c r="D37" s="19" t="s">
        <v>1141</v>
      </c>
      <c r="E37" s="20" t="s">
        <v>530</v>
      </c>
      <c r="F37" s="20" t="str">
        <f t="shared" si="0"/>
        <v>MOD-00032_REV001</v>
      </c>
      <c r="G37" s="24" t="s">
        <v>640</v>
      </c>
      <c r="H37" s="41" t="s">
        <v>363</v>
      </c>
      <c r="I37" s="43" t="s">
        <v>171</v>
      </c>
      <c r="J37" s="43" t="s">
        <v>615</v>
      </c>
      <c r="K37" s="43" t="s">
        <v>1182</v>
      </c>
      <c r="L37" s="43" t="s">
        <v>1182</v>
      </c>
      <c r="M37" s="44">
        <v>44582</v>
      </c>
      <c r="N37" s="44">
        <f t="shared" si="7"/>
        <v>44582</v>
      </c>
      <c r="O37" s="44">
        <f t="shared" si="8"/>
        <v>44589</v>
      </c>
      <c r="P37" s="44">
        <f t="shared" si="9"/>
        <v>44589</v>
      </c>
      <c r="Q37" s="44">
        <f t="shared" si="10"/>
        <v>44596</v>
      </c>
      <c r="R37" s="44">
        <f t="shared" si="11"/>
        <v>44596</v>
      </c>
      <c r="S37" s="44"/>
      <c r="T37" s="14" t="s">
        <v>157</v>
      </c>
      <c r="U37" s="43" t="s">
        <v>644</v>
      </c>
    </row>
    <row r="38" spans="2:21" ht="14" x14ac:dyDescent="0.15">
      <c r="B38" s="20" t="s">
        <v>83</v>
      </c>
      <c r="C38" s="14" t="s">
        <v>146</v>
      </c>
      <c r="D38" s="19" t="s">
        <v>1153</v>
      </c>
      <c r="E38" s="20" t="s">
        <v>83</v>
      </c>
      <c r="F38" s="20" t="str">
        <f t="shared" si="0"/>
        <v>MOD-00033_REV001</v>
      </c>
      <c r="G38" s="24" t="s">
        <v>641</v>
      </c>
      <c r="H38" s="41" t="s">
        <v>361</v>
      </c>
      <c r="I38" s="43" t="s">
        <v>449</v>
      </c>
      <c r="J38" s="43" t="s">
        <v>617</v>
      </c>
      <c r="K38" s="43" t="s">
        <v>1182</v>
      </c>
      <c r="L38" s="43" t="s">
        <v>1182</v>
      </c>
      <c r="M38" s="44">
        <v>44646</v>
      </c>
      <c r="N38" s="44">
        <f t="shared" si="7"/>
        <v>44646</v>
      </c>
      <c r="O38" s="44">
        <f t="shared" si="8"/>
        <v>44653</v>
      </c>
      <c r="P38" s="44">
        <f t="shared" si="9"/>
        <v>44653</v>
      </c>
      <c r="Q38" s="44">
        <f t="shared" si="10"/>
        <v>44660</v>
      </c>
      <c r="R38" s="44">
        <f t="shared" si="11"/>
        <v>44660</v>
      </c>
      <c r="S38" s="44">
        <f t="shared" ref="S38" si="13">R38+365</f>
        <v>45025</v>
      </c>
      <c r="T38" s="14" t="s">
        <v>163</v>
      </c>
      <c r="U38"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
  <sheetViews>
    <sheetView workbookViewId="0">
      <selection activeCell="K2" sqref="K2"/>
    </sheetView>
  </sheetViews>
  <sheetFormatPr baseColWidth="10" defaultColWidth="8.83203125" defaultRowHeight="15" x14ac:dyDescent="0.2"/>
  <cols>
    <col min="1" max="1" width="6.83203125" bestFit="1" customWidth="1"/>
    <col min="2" max="2" width="43.5" bestFit="1" customWidth="1"/>
    <col min="3" max="3" width="19.5" bestFit="1" customWidth="1"/>
    <col min="4" max="4" width="24" bestFit="1" customWidth="1"/>
    <col min="5" max="5" width="43.5" bestFit="1" customWidth="1"/>
    <col min="6" max="6" width="35.83203125" bestFit="1" customWidth="1"/>
    <col min="7" max="7" width="11.1640625" bestFit="1" customWidth="1"/>
    <col min="8" max="8" width="21.5" bestFit="1" customWidth="1"/>
    <col min="9" max="9" width="18.1640625" bestFit="1" customWidth="1"/>
    <col min="10" max="10" width="11.83203125" bestFit="1" customWidth="1"/>
    <col min="11" max="11" width="13.5" customWidth="1"/>
    <col min="12" max="12" width="16.1640625" bestFit="1" customWidth="1"/>
    <col min="13" max="13" width="9.5" bestFit="1" customWidth="1"/>
    <col min="14" max="14" width="14.5" bestFit="1" customWidth="1"/>
    <col min="15" max="15" width="10" customWidth="1"/>
  </cols>
  <sheetData>
    <row r="1" spans="1:14" x14ac:dyDescent="0.2">
      <c r="A1" s="1" t="s">
        <v>1</v>
      </c>
      <c r="B1" s="1" t="s">
        <v>2</v>
      </c>
      <c r="C1" s="1" t="s">
        <v>3</v>
      </c>
      <c r="D1" s="1" t="s">
        <v>4</v>
      </c>
      <c r="E1" s="1" t="s">
        <v>9</v>
      </c>
      <c r="F1" s="1" t="s">
        <v>10</v>
      </c>
      <c r="G1" s="1" t="s">
        <v>11</v>
      </c>
      <c r="H1" s="1" t="s">
        <v>95</v>
      </c>
      <c r="I1" s="1" t="s">
        <v>368</v>
      </c>
      <c r="J1" s="1" t="s">
        <v>369</v>
      </c>
      <c r="K1" s="1" t="s">
        <v>370</v>
      </c>
      <c r="L1" s="1" t="s">
        <v>371</v>
      </c>
      <c r="M1" s="1" t="s">
        <v>372</v>
      </c>
      <c r="N1" s="1" t="s">
        <v>373</v>
      </c>
    </row>
    <row r="2" spans="1:14" ht="16" x14ac:dyDescent="0.2">
      <c r="A2" s="2"/>
      <c r="B2" s="19" t="s">
        <v>15</v>
      </c>
      <c r="C2" s="2" t="s">
        <v>146</v>
      </c>
      <c r="D2" s="2" t="s">
        <v>138</v>
      </c>
      <c r="E2" s="19" t="s">
        <v>15</v>
      </c>
      <c r="F2" s="2" t="s">
        <v>423</v>
      </c>
      <c r="G2" s="2" t="s">
        <v>244</v>
      </c>
      <c r="H2" s="2"/>
      <c r="I2" s="2" t="s">
        <v>374</v>
      </c>
      <c r="J2" s="3">
        <v>43487</v>
      </c>
      <c r="K2" s="2" t="s">
        <v>1182</v>
      </c>
      <c r="L2" s="2" t="s">
        <v>1182</v>
      </c>
      <c r="M2" s="2"/>
      <c r="N2"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
  <sheetViews>
    <sheetView workbookViewId="0">
      <selection activeCell="H8" sqref="H8"/>
    </sheetView>
  </sheetViews>
  <sheetFormatPr baseColWidth="10" defaultColWidth="8.83203125" defaultRowHeight="15" x14ac:dyDescent="0.2"/>
  <cols>
    <col min="1" max="1" width="8.83203125" customWidth="1"/>
    <col min="2" max="2" width="15.5" bestFit="1" customWidth="1"/>
    <col min="3" max="3" width="19.5" bestFit="1" customWidth="1"/>
    <col min="4" max="4" width="14.5" bestFit="1" customWidth="1"/>
    <col min="5" max="5" width="15.5" bestFit="1" customWidth="1"/>
    <col min="6" max="6" width="13.5" bestFit="1" customWidth="1"/>
    <col min="7" max="7" width="25.5" bestFit="1" customWidth="1"/>
    <col min="8" max="8" width="18.5" bestFit="1" customWidth="1"/>
    <col min="9" max="9" width="21.83203125" bestFit="1" customWidth="1"/>
    <col min="10" max="10" width="12" bestFit="1" customWidth="1"/>
  </cols>
  <sheetData>
    <row r="1" spans="1:10" x14ac:dyDescent="0.2">
      <c r="A1" s="1" t="s">
        <v>1</v>
      </c>
      <c r="B1" s="1" t="s">
        <v>2</v>
      </c>
      <c r="C1" s="1" t="s">
        <v>3</v>
      </c>
      <c r="D1" s="1" t="s">
        <v>4</v>
      </c>
      <c r="E1" s="1" t="s">
        <v>9</v>
      </c>
      <c r="F1" s="1" t="s">
        <v>10</v>
      </c>
      <c r="G1" s="1" t="s">
        <v>11</v>
      </c>
      <c r="H1" s="1" t="s">
        <v>451</v>
      </c>
      <c r="I1" s="1" t="s">
        <v>452</v>
      </c>
      <c r="J1" s="1" t="s">
        <v>453</v>
      </c>
    </row>
    <row r="2" spans="1:10" ht="32" x14ac:dyDescent="0.2">
      <c r="A2" s="2"/>
      <c r="B2" s="2" t="s">
        <v>15</v>
      </c>
      <c r="C2" s="2" t="s">
        <v>17</v>
      </c>
      <c r="D2" s="2" t="s">
        <v>16</v>
      </c>
      <c r="E2" s="2" t="s">
        <v>15</v>
      </c>
      <c r="F2" s="2" t="s">
        <v>454</v>
      </c>
      <c r="G2" s="2" t="s">
        <v>455</v>
      </c>
      <c r="H2" s="2" t="s">
        <v>309</v>
      </c>
      <c r="I2" s="2"/>
      <c r="J2" s="2" t="s">
        <v>1182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
  <sheetViews>
    <sheetView workbookViewId="0"/>
  </sheetViews>
  <sheetFormatPr baseColWidth="10" defaultColWidth="8.83203125" defaultRowHeight="15" x14ac:dyDescent="0.2"/>
  <cols>
    <col min="1" max="1" width="6.83203125" bestFit="1" customWidth="1"/>
    <col min="2" max="2" width="15.5" bestFit="1" customWidth="1"/>
    <col min="3" max="3" width="19.5" bestFit="1" customWidth="1"/>
    <col min="4" max="4" width="14.5" bestFit="1" customWidth="1"/>
    <col min="5" max="6" width="15.5" bestFit="1" customWidth="1"/>
    <col min="7" max="7" width="31.5" bestFit="1" customWidth="1"/>
    <col min="8" max="9" width="10.5" bestFit="1" customWidth="1"/>
    <col min="10" max="10" width="6.5" bestFit="1" customWidth="1"/>
    <col min="11" max="11" width="22.5" bestFit="1" customWidth="1"/>
    <col min="12" max="12" width="22" bestFit="1" customWidth="1"/>
    <col min="13" max="13" width="9.83203125" bestFit="1" customWidth="1"/>
    <col min="14" max="14" width="16.83203125" bestFit="1" customWidth="1"/>
    <col min="15" max="15" width="11.5" bestFit="1" customWidth="1"/>
    <col min="16" max="16" width="7.5" bestFit="1" customWidth="1"/>
  </cols>
  <sheetData>
    <row r="1" spans="1:16" x14ac:dyDescent="0.2">
      <c r="A1" s="7" t="s">
        <v>1</v>
      </c>
      <c r="B1" s="7" t="s">
        <v>2</v>
      </c>
      <c r="C1" s="7" t="s">
        <v>3</v>
      </c>
      <c r="D1" s="7" t="s">
        <v>4</v>
      </c>
      <c r="E1" s="7" t="s">
        <v>9</v>
      </c>
      <c r="F1" s="7" t="s">
        <v>10</v>
      </c>
      <c r="G1" s="7" t="s">
        <v>11</v>
      </c>
      <c r="H1" s="7" t="s">
        <v>456</v>
      </c>
      <c r="I1" s="7" t="s">
        <v>457</v>
      </c>
      <c r="J1" s="7" t="s">
        <v>287</v>
      </c>
      <c r="K1" s="7" t="s">
        <v>458</v>
      </c>
      <c r="L1" s="7" t="s">
        <v>459</v>
      </c>
      <c r="M1" s="7" t="s">
        <v>460</v>
      </c>
      <c r="N1" s="7" t="s">
        <v>461</v>
      </c>
      <c r="O1" s="7" t="s">
        <v>462</v>
      </c>
      <c r="P1" s="7" t="s">
        <v>463</v>
      </c>
    </row>
    <row r="2" spans="1:16" ht="16" x14ac:dyDescent="0.2">
      <c r="A2" s="8"/>
      <c r="B2" s="8" t="s">
        <v>15</v>
      </c>
      <c r="C2" s="8" t="s">
        <v>17</v>
      </c>
      <c r="D2" s="8" t="s">
        <v>16</v>
      </c>
      <c r="E2" s="8" t="s">
        <v>15</v>
      </c>
      <c r="F2" s="8" t="s">
        <v>578</v>
      </c>
      <c r="G2" s="8" t="s">
        <v>464</v>
      </c>
      <c r="H2" s="8" t="s">
        <v>579</v>
      </c>
      <c r="I2" s="8" t="s">
        <v>580</v>
      </c>
      <c r="J2" s="8" t="s">
        <v>306</v>
      </c>
      <c r="K2" s="8" t="s">
        <v>465</v>
      </c>
      <c r="L2" s="8" t="s">
        <v>466</v>
      </c>
      <c r="M2" s="9">
        <v>43647</v>
      </c>
      <c r="N2" s="9"/>
      <c r="O2" s="8" t="s">
        <v>467</v>
      </c>
      <c r="P2" s="8" t="s">
        <v>468</v>
      </c>
    </row>
    <row r="3" spans="1:16" ht="16" x14ac:dyDescent="0.2">
      <c r="A3" s="10"/>
      <c r="B3" s="8" t="s">
        <v>15</v>
      </c>
      <c r="C3" s="10" t="s">
        <v>469</v>
      </c>
      <c r="D3" s="10" t="s">
        <v>454</v>
      </c>
      <c r="E3" s="8" t="s">
        <v>15</v>
      </c>
      <c r="F3" s="8" t="s">
        <v>578</v>
      </c>
      <c r="G3" s="8" t="s">
        <v>464</v>
      </c>
      <c r="H3" s="8" t="s">
        <v>579</v>
      </c>
      <c r="I3" s="8" t="s">
        <v>580</v>
      </c>
      <c r="J3" s="8" t="s">
        <v>306</v>
      </c>
      <c r="K3" s="8" t="s">
        <v>465</v>
      </c>
      <c r="L3" s="8" t="s">
        <v>466</v>
      </c>
      <c r="M3" s="9">
        <v>43647</v>
      </c>
      <c r="N3" s="9"/>
      <c r="O3" s="8" t="s">
        <v>467</v>
      </c>
      <c r="P3" s="8" t="s">
        <v>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workbookViewId="0">
      <selection activeCell="F20" sqref="F20"/>
    </sheetView>
  </sheetViews>
  <sheetFormatPr baseColWidth="10" defaultColWidth="8.83203125" defaultRowHeight="15" x14ac:dyDescent="0.2"/>
  <cols>
    <col min="1" max="1" width="6.83203125" bestFit="1" customWidth="1"/>
    <col min="2" max="2" width="36.5" bestFit="1" customWidth="1"/>
    <col min="3" max="3" width="19.5" bestFit="1" customWidth="1"/>
    <col min="4" max="4" width="20.83203125" bestFit="1" customWidth="1"/>
    <col min="5" max="5" width="55.5" bestFit="1" customWidth="1"/>
    <col min="6" max="6" width="20.83203125" bestFit="1" customWidth="1"/>
    <col min="7" max="7" width="40.5" bestFit="1" customWidth="1"/>
    <col min="8" max="8" width="11" bestFit="1" customWidth="1"/>
    <col min="9" max="9" width="23.5" bestFit="1" customWidth="1"/>
    <col min="10" max="10" width="10" customWidth="1"/>
  </cols>
  <sheetData>
    <row r="1" spans="1:9" x14ac:dyDescent="0.2">
      <c r="A1" s="1" t="s">
        <v>1</v>
      </c>
      <c r="B1" s="1" t="s">
        <v>2</v>
      </c>
      <c r="C1" s="1" t="s">
        <v>3</v>
      </c>
      <c r="D1" s="1" t="s">
        <v>4</v>
      </c>
      <c r="E1" s="1" t="s">
        <v>9</v>
      </c>
      <c r="F1" s="1" t="s">
        <v>10</v>
      </c>
      <c r="G1" s="1" t="s">
        <v>11</v>
      </c>
      <c r="H1" s="1" t="s">
        <v>12</v>
      </c>
      <c r="I1" s="1" t="s">
        <v>13</v>
      </c>
    </row>
    <row r="2" spans="1:9" ht="80" customHeight="1" x14ac:dyDescent="0.2">
      <c r="A2" s="14"/>
      <c r="B2" s="14" t="s">
        <v>47</v>
      </c>
      <c r="C2" s="14" t="s">
        <v>47</v>
      </c>
      <c r="D2" s="14" t="s">
        <v>47</v>
      </c>
      <c r="E2" s="15" t="s">
        <v>15</v>
      </c>
      <c r="F2" s="15" t="s">
        <v>16</v>
      </c>
      <c r="G2" s="15" t="s">
        <v>506</v>
      </c>
      <c r="H2" s="15" t="s">
        <v>46</v>
      </c>
      <c r="I2" s="15" t="s">
        <v>1182</v>
      </c>
    </row>
    <row r="3" spans="1:9" x14ac:dyDescent="0.2">
      <c r="A3" s="14"/>
      <c r="B3" s="14" t="s">
        <v>15</v>
      </c>
      <c r="C3" s="14" t="s">
        <v>17</v>
      </c>
      <c r="D3" s="14" t="s">
        <v>16</v>
      </c>
      <c r="E3" s="15" t="s">
        <v>14</v>
      </c>
      <c r="F3" s="15" t="s">
        <v>18</v>
      </c>
      <c r="G3" s="15" t="s">
        <v>18</v>
      </c>
      <c r="H3" s="15" t="s">
        <v>46</v>
      </c>
      <c r="I3" s="15" t="s">
        <v>1182</v>
      </c>
    </row>
    <row r="4" spans="1:9" x14ac:dyDescent="0.2">
      <c r="A4" s="14"/>
      <c r="B4" s="14" t="s">
        <v>15</v>
      </c>
      <c r="C4" s="14" t="s">
        <v>17</v>
      </c>
      <c r="D4" s="14" t="s">
        <v>16</v>
      </c>
      <c r="E4" s="15" t="s">
        <v>19</v>
      </c>
      <c r="F4" s="15" t="s">
        <v>20</v>
      </c>
      <c r="G4" s="15" t="s">
        <v>20</v>
      </c>
      <c r="H4" s="15" t="s">
        <v>46</v>
      </c>
      <c r="I4" s="15" t="s">
        <v>1182</v>
      </c>
    </row>
    <row r="5" spans="1:9" x14ac:dyDescent="0.2">
      <c r="A5" s="14"/>
      <c r="B5" s="14" t="s">
        <v>15</v>
      </c>
      <c r="C5" s="14" t="s">
        <v>17</v>
      </c>
      <c r="D5" s="14" t="s">
        <v>16</v>
      </c>
      <c r="E5" s="15" t="s">
        <v>27</v>
      </c>
      <c r="F5" s="15" t="s">
        <v>28</v>
      </c>
      <c r="G5" s="15" t="s">
        <v>28</v>
      </c>
      <c r="H5" s="15" t="s">
        <v>46</v>
      </c>
      <c r="I5" s="15" t="s">
        <v>1182</v>
      </c>
    </row>
    <row r="6" spans="1:9" x14ac:dyDescent="0.2">
      <c r="A6" s="14"/>
      <c r="B6" s="14" t="s">
        <v>15</v>
      </c>
      <c r="C6" s="14" t="s">
        <v>17</v>
      </c>
      <c r="D6" s="14" t="s">
        <v>16</v>
      </c>
      <c r="E6" s="15" t="s">
        <v>31</v>
      </c>
      <c r="F6" s="15" t="s">
        <v>32</v>
      </c>
      <c r="G6" s="15" t="s">
        <v>32</v>
      </c>
      <c r="H6" s="15" t="s">
        <v>46</v>
      </c>
      <c r="I6" s="15" t="s">
        <v>1182</v>
      </c>
    </row>
    <row r="7" spans="1:9" x14ac:dyDescent="0.2">
      <c r="A7" s="14"/>
      <c r="B7" s="14" t="s">
        <v>15</v>
      </c>
      <c r="C7" s="14" t="s">
        <v>17</v>
      </c>
      <c r="D7" s="14" t="s">
        <v>16</v>
      </c>
      <c r="E7" s="15" t="s">
        <v>35</v>
      </c>
      <c r="F7" s="15" t="s">
        <v>36</v>
      </c>
      <c r="G7" s="15" t="s">
        <v>36</v>
      </c>
      <c r="H7" s="15" t="s">
        <v>46</v>
      </c>
      <c r="I7" s="15" t="s">
        <v>1182</v>
      </c>
    </row>
    <row r="8" spans="1:9" x14ac:dyDescent="0.2">
      <c r="A8" s="14"/>
      <c r="B8" s="14" t="s">
        <v>15</v>
      </c>
      <c r="C8" s="14" t="s">
        <v>17</v>
      </c>
      <c r="D8" s="14" t="s">
        <v>16</v>
      </c>
      <c r="E8" s="15" t="s">
        <v>39</v>
      </c>
      <c r="F8" s="15" t="s">
        <v>40</v>
      </c>
      <c r="G8" s="15" t="s">
        <v>40</v>
      </c>
      <c r="H8" s="15" t="s">
        <v>46</v>
      </c>
      <c r="I8" s="15" t="s">
        <v>1182</v>
      </c>
    </row>
    <row r="9" spans="1:9" x14ac:dyDescent="0.2">
      <c r="A9" s="14"/>
      <c r="B9" s="14" t="s">
        <v>15</v>
      </c>
      <c r="C9" s="14" t="s">
        <v>17</v>
      </c>
      <c r="D9" s="14" t="s">
        <v>16</v>
      </c>
      <c r="E9" s="15" t="s">
        <v>43</v>
      </c>
      <c r="F9" s="15" t="s">
        <v>44</v>
      </c>
      <c r="G9" s="15" t="s">
        <v>44</v>
      </c>
      <c r="H9" s="15" t="s">
        <v>46</v>
      </c>
      <c r="I9" s="15" t="s">
        <v>1182</v>
      </c>
    </row>
    <row r="10" spans="1:9" x14ac:dyDescent="0.2">
      <c r="A10" s="14"/>
      <c r="B10" s="14" t="s">
        <v>15</v>
      </c>
      <c r="C10" s="14" t="s">
        <v>17</v>
      </c>
      <c r="D10" s="14" t="s">
        <v>16</v>
      </c>
      <c r="E10" s="15" t="s">
        <v>527</v>
      </c>
      <c r="F10" s="15" t="s">
        <v>528</v>
      </c>
      <c r="G10" s="15" t="s">
        <v>529</v>
      </c>
      <c r="H10" s="15" t="s">
        <v>46</v>
      </c>
      <c r="I10" s="15" t="s">
        <v>1182</v>
      </c>
    </row>
    <row r="11" spans="1:9" x14ac:dyDescent="0.2">
      <c r="A11" s="14"/>
      <c r="B11" s="14" t="s">
        <v>14</v>
      </c>
      <c r="C11" s="14" t="s">
        <v>17</v>
      </c>
      <c r="D11" s="14" t="s">
        <v>18</v>
      </c>
      <c r="E11" s="15" t="s">
        <v>21</v>
      </c>
      <c r="F11" s="15" t="s">
        <v>22</v>
      </c>
      <c r="G11" s="15" t="s">
        <v>23</v>
      </c>
      <c r="H11" s="15" t="s">
        <v>46</v>
      </c>
      <c r="I11" s="15" t="s">
        <v>1182</v>
      </c>
    </row>
    <row r="12" spans="1:9" x14ac:dyDescent="0.2">
      <c r="A12" s="14"/>
      <c r="B12" s="14" t="s">
        <v>14</v>
      </c>
      <c r="C12" s="14" t="s">
        <v>17</v>
      </c>
      <c r="D12" s="14" t="s">
        <v>18</v>
      </c>
      <c r="E12" s="15" t="s">
        <v>48</v>
      </c>
      <c r="F12" s="15" t="s">
        <v>49</v>
      </c>
      <c r="G12" s="15" t="s">
        <v>50</v>
      </c>
      <c r="H12" s="15" t="s">
        <v>46</v>
      </c>
      <c r="I12" s="15" t="s">
        <v>1182</v>
      </c>
    </row>
    <row r="13" spans="1:9" x14ac:dyDescent="0.2">
      <c r="A13" s="14"/>
      <c r="B13" s="14" t="s">
        <v>14</v>
      </c>
      <c r="C13" s="14" t="s">
        <v>17</v>
      </c>
      <c r="D13" s="14" t="s">
        <v>18</v>
      </c>
      <c r="E13" s="15" t="s">
        <v>63</v>
      </c>
      <c r="F13" s="15" t="s">
        <v>64</v>
      </c>
      <c r="G13" s="15" t="s">
        <v>65</v>
      </c>
      <c r="H13" s="15" t="s">
        <v>46</v>
      </c>
      <c r="I13" s="15" t="s">
        <v>1182</v>
      </c>
    </row>
    <row r="14" spans="1:9" x14ac:dyDescent="0.2">
      <c r="A14" s="14"/>
      <c r="B14" s="14" t="s">
        <v>14</v>
      </c>
      <c r="C14" s="14" t="s">
        <v>17</v>
      </c>
      <c r="D14" s="14" t="s">
        <v>18</v>
      </c>
      <c r="E14" s="15" t="s">
        <v>78</v>
      </c>
      <c r="F14" s="15" t="s">
        <v>79</v>
      </c>
      <c r="G14" s="15" t="s">
        <v>80</v>
      </c>
      <c r="H14" s="15" t="s">
        <v>46</v>
      </c>
      <c r="I14" s="15" t="s">
        <v>1182</v>
      </c>
    </row>
    <row r="15" spans="1:9" x14ac:dyDescent="0.2">
      <c r="A15" s="14"/>
      <c r="B15" s="14" t="s">
        <v>19</v>
      </c>
      <c r="C15" s="14" t="s">
        <v>17</v>
      </c>
      <c r="D15" s="14" t="s">
        <v>20</v>
      </c>
      <c r="E15" s="15" t="s">
        <v>24</v>
      </c>
      <c r="F15" s="15" t="s">
        <v>22</v>
      </c>
      <c r="G15" s="15" t="s">
        <v>25</v>
      </c>
      <c r="H15" s="15" t="s">
        <v>46</v>
      </c>
      <c r="I15" s="15" t="s">
        <v>1182</v>
      </c>
    </row>
    <row r="16" spans="1:9" x14ac:dyDescent="0.2">
      <c r="A16" s="14"/>
      <c r="B16" s="14" t="s">
        <v>19</v>
      </c>
      <c r="C16" s="14" t="s">
        <v>17</v>
      </c>
      <c r="D16" s="14" t="s">
        <v>20</v>
      </c>
      <c r="E16" s="15" t="s">
        <v>51</v>
      </c>
      <c r="F16" s="15" t="s">
        <v>49</v>
      </c>
      <c r="G16" s="15" t="s">
        <v>52</v>
      </c>
      <c r="H16" s="15" t="s">
        <v>46</v>
      </c>
      <c r="I16" s="15" t="s">
        <v>1182</v>
      </c>
    </row>
    <row r="17" spans="1:9" x14ac:dyDescent="0.2">
      <c r="A17" s="14"/>
      <c r="B17" s="14" t="s">
        <v>19</v>
      </c>
      <c r="C17" s="14" t="s">
        <v>17</v>
      </c>
      <c r="D17" s="14" t="s">
        <v>20</v>
      </c>
      <c r="E17" s="15" t="s">
        <v>66</v>
      </c>
      <c r="F17" s="15" t="s">
        <v>64</v>
      </c>
      <c r="G17" s="15" t="s">
        <v>67</v>
      </c>
      <c r="H17" s="15" t="s">
        <v>46</v>
      </c>
      <c r="I17" s="15" t="s">
        <v>1182</v>
      </c>
    </row>
    <row r="18" spans="1:9" x14ac:dyDescent="0.2">
      <c r="A18" s="14"/>
      <c r="B18" s="14" t="s">
        <v>19</v>
      </c>
      <c r="C18" s="14" t="s">
        <v>17</v>
      </c>
      <c r="D18" s="14" t="s">
        <v>20</v>
      </c>
      <c r="E18" s="15" t="s">
        <v>81</v>
      </c>
      <c r="F18" s="15" t="s">
        <v>79</v>
      </c>
      <c r="G18" s="15" t="s">
        <v>82</v>
      </c>
      <c r="H18" s="15" t="s">
        <v>46</v>
      </c>
      <c r="I18" s="15" t="s">
        <v>1182</v>
      </c>
    </row>
    <row r="19" spans="1:9" x14ac:dyDescent="0.2">
      <c r="A19" s="14"/>
      <c r="B19" s="14" t="s">
        <v>527</v>
      </c>
      <c r="C19" s="14" t="s">
        <v>17</v>
      </c>
      <c r="D19" s="14" t="s">
        <v>528</v>
      </c>
      <c r="E19" s="15" t="s">
        <v>533</v>
      </c>
      <c r="F19" s="15" t="s">
        <v>197</v>
      </c>
      <c r="G19" s="15" t="s">
        <v>532</v>
      </c>
      <c r="H19" s="15" t="s">
        <v>46</v>
      </c>
      <c r="I19" s="15" t="s">
        <v>1182</v>
      </c>
    </row>
    <row r="20" spans="1:9" x14ac:dyDescent="0.2">
      <c r="A20" s="14"/>
      <c r="B20" s="14" t="s">
        <v>527</v>
      </c>
      <c r="C20" s="14" t="s">
        <v>17</v>
      </c>
      <c r="D20" s="14" t="s">
        <v>528</v>
      </c>
      <c r="E20" s="15" t="s">
        <v>530</v>
      </c>
      <c r="F20" s="15" t="s">
        <v>499</v>
      </c>
      <c r="G20" s="15" t="s">
        <v>531</v>
      </c>
      <c r="H20" s="15" t="s">
        <v>46</v>
      </c>
      <c r="I20" s="15" t="s">
        <v>1182</v>
      </c>
    </row>
    <row r="21" spans="1:9" x14ac:dyDescent="0.2">
      <c r="A21" s="14"/>
      <c r="B21" s="14" t="s">
        <v>27</v>
      </c>
      <c r="C21" s="14" t="s">
        <v>17</v>
      </c>
      <c r="D21" s="14" t="s">
        <v>28</v>
      </c>
      <c r="E21" s="15" t="s">
        <v>26</v>
      </c>
      <c r="F21" s="15" t="s">
        <v>22</v>
      </c>
      <c r="G21" s="15" t="s">
        <v>29</v>
      </c>
      <c r="H21" s="15" t="s">
        <v>46</v>
      </c>
      <c r="I21" s="15" t="s">
        <v>1182</v>
      </c>
    </row>
    <row r="22" spans="1:9" x14ac:dyDescent="0.2">
      <c r="A22" s="14"/>
      <c r="B22" s="14" t="s">
        <v>27</v>
      </c>
      <c r="C22" s="14" t="s">
        <v>17</v>
      </c>
      <c r="D22" s="14" t="s">
        <v>28</v>
      </c>
      <c r="E22" s="15" t="s">
        <v>53</v>
      </c>
      <c r="F22" s="15" t="s">
        <v>49</v>
      </c>
      <c r="G22" s="15" t="s">
        <v>54</v>
      </c>
      <c r="H22" s="15" t="s">
        <v>46</v>
      </c>
      <c r="I22" s="15" t="s">
        <v>1182</v>
      </c>
    </row>
    <row r="23" spans="1:9" x14ac:dyDescent="0.2">
      <c r="A23" s="14"/>
      <c r="B23" s="14" t="s">
        <v>27</v>
      </c>
      <c r="C23" s="14" t="s">
        <v>17</v>
      </c>
      <c r="D23" s="14" t="s">
        <v>28</v>
      </c>
      <c r="E23" s="15" t="s">
        <v>68</v>
      </c>
      <c r="F23" s="15" t="s">
        <v>64</v>
      </c>
      <c r="G23" s="15" t="s">
        <v>69</v>
      </c>
      <c r="H23" s="15" t="s">
        <v>46</v>
      </c>
      <c r="I23" s="15" t="s">
        <v>1182</v>
      </c>
    </row>
    <row r="24" spans="1:9" x14ac:dyDescent="0.2">
      <c r="A24" s="14"/>
      <c r="B24" s="14" t="s">
        <v>27</v>
      </c>
      <c r="C24" s="14" t="s">
        <v>17</v>
      </c>
      <c r="D24" s="14" t="s">
        <v>28</v>
      </c>
      <c r="E24" s="15" t="s">
        <v>83</v>
      </c>
      <c r="F24" s="15" t="s">
        <v>79</v>
      </c>
      <c r="G24" s="15" t="s">
        <v>84</v>
      </c>
      <c r="H24" s="15" t="s">
        <v>46</v>
      </c>
      <c r="I24" s="15" t="s">
        <v>1182</v>
      </c>
    </row>
    <row r="25" spans="1:9" x14ac:dyDescent="0.2">
      <c r="A25" s="14"/>
      <c r="B25" s="14" t="s">
        <v>31</v>
      </c>
      <c r="C25" s="14" t="s">
        <v>17</v>
      </c>
      <c r="D25" s="14" t="s">
        <v>32</v>
      </c>
      <c r="E25" s="15" t="s">
        <v>30</v>
      </c>
      <c r="F25" s="15" t="s">
        <v>22</v>
      </c>
      <c r="G25" s="15" t="s">
        <v>33</v>
      </c>
      <c r="H25" s="15" t="s">
        <v>46</v>
      </c>
      <c r="I25" s="15" t="s">
        <v>1182</v>
      </c>
    </row>
    <row r="26" spans="1:9" x14ac:dyDescent="0.2">
      <c r="A26" s="14"/>
      <c r="B26" s="14" t="s">
        <v>31</v>
      </c>
      <c r="C26" s="14" t="s">
        <v>17</v>
      </c>
      <c r="D26" s="14" t="s">
        <v>32</v>
      </c>
      <c r="E26" s="15" t="s">
        <v>55</v>
      </c>
      <c r="F26" s="15" t="s">
        <v>49</v>
      </c>
      <c r="G26" s="15" t="s">
        <v>56</v>
      </c>
      <c r="H26" s="15" t="s">
        <v>46</v>
      </c>
      <c r="I26" s="15" t="s">
        <v>1182</v>
      </c>
    </row>
    <row r="27" spans="1:9" x14ac:dyDescent="0.2">
      <c r="A27" s="14"/>
      <c r="B27" s="14" t="s">
        <v>31</v>
      </c>
      <c r="C27" s="14" t="s">
        <v>17</v>
      </c>
      <c r="D27" s="14" t="s">
        <v>32</v>
      </c>
      <c r="E27" s="15" t="s">
        <v>70</v>
      </c>
      <c r="F27" s="15" t="s">
        <v>64</v>
      </c>
      <c r="G27" s="15" t="s">
        <v>71</v>
      </c>
      <c r="H27" s="15" t="s">
        <v>46</v>
      </c>
      <c r="I27" s="15" t="s">
        <v>1182</v>
      </c>
    </row>
    <row r="28" spans="1:9" x14ac:dyDescent="0.2">
      <c r="A28" s="14"/>
      <c r="B28" s="14" t="s">
        <v>31</v>
      </c>
      <c r="C28" s="14" t="s">
        <v>17</v>
      </c>
      <c r="D28" s="14" t="s">
        <v>32</v>
      </c>
      <c r="E28" s="15" t="s">
        <v>85</v>
      </c>
      <c r="F28" s="15" t="s">
        <v>79</v>
      </c>
      <c r="G28" s="15" t="s">
        <v>86</v>
      </c>
      <c r="H28" s="15" t="s">
        <v>46</v>
      </c>
      <c r="I28" s="15" t="s">
        <v>1182</v>
      </c>
    </row>
    <row r="29" spans="1:9" x14ac:dyDescent="0.2">
      <c r="A29" s="14"/>
      <c r="B29" s="14" t="s">
        <v>35</v>
      </c>
      <c r="C29" s="14" t="s">
        <v>17</v>
      </c>
      <c r="D29" s="14" t="s">
        <v>36</v>
      </c>
      <c r="E29" s="15" t="s">
        <v>34</v>
      </c>
      <c r="F29" s="15" t="s">
        <v>22</v>
      </c>
      <c r="G29" s="15" t="s">
        <v>37</v>
      </c>
      <c r="H29" s="15" t="s">
        <v>46</v>
      </c>
      <c r="I29" s="15" t="s">
        <v>1182</v>
      </c>
    </row>
    <row r="30" spans="1:9" x14ac:dyDescent="0.2">
      <c r="A30" s="14"/>
      <c r="B30" s="14" t="s">
        <v>35</v>
      </c>
      <c r="C30" s="14" t="s">
        <v>17</v>
      </c>
      <c r="D30" s="14" t="s">
        <v>36</v>
      </c>
      <c r="E30" s="15" t="s">
        <v>57</v>
      </c>
      <c r="F30" s="15" t="s">
        <v>49</v>
      </c>
      <c r="G30" s="15" t="s">
        <v>58</v>
      </c>
      <c r="H30" s="15" t="s">
        <v>46</v>
      </c>
      <c r="I30" s="15" t="s">
        <v>1182</v>
      </c>
    </row>
    <row r="31" spans="1:9" x14ac:dyDescent="0.2">
      <c r="A31" s="14"/>
      <c r="B31" s="14" t="s">
        <v>35</v>
      </c>
      <c r="C31" s="14" t="s">
        <v>17</v>
      </c>
      <c r="D31" s="14" t="s">
        <v>36</v>
      </c>
      <c r="E31" s="15" t="s">
        <v>72</v>
      </c>
      <c r="F31" s="15" t="s">
        <v>64</v>
      </c>
      <c r="G31" s="15" t="s">
        <v>73</v>
      </c>
      <c r="H31" s="15" t="s">
        <v>46</v>
      </c>
      <c r="I31" s="15" t="s">
        <v>1182</v>
      </c>
    </row>
    <row r="32" spans="1:9" x14ac:dyDescent="0.2">
      <c r="A32" s="14"/>
      <c r="B32" s="14" t="s">
        <v>35</v>
      </c>
      <c r="C32" s="14" t="s">
        <v>17</v>
      </c>
      <c r="D32" s="14" t="s">
        <v>36</v>
      </c>
      <c r="E32" s="15" t="s">
        <v>87</v>
      </c>
      <c r="F32" s="15" t="s">
        <v>79</v>
      </c>
      <c r="G32" s="15" t="s">
        <v>88</v>
      </c>
      <c r="H32" s="15" t="s">
        <v>46</v>
      </c>
      <c r="I32" s="15" t="s">
        <v>1182</v>
      </c>
    </row>
    <row r="33" spans="1:9" x14ac:dyDescent="0.2">
      <c r="A33" s="14"/>
      <c r="B33" s="14" t="s">
        <v>39</v>
      </c>
      <c r="C33" s="14" t="s">
        <v>17</v>
      </c>
      <c r="D33" s="14" t="s">
        <v>40</v>
      </c>
      <c r="E33" s="15" t="s">
        <v>38</v>
      </c>
      <c r="F33" s="15" t="s">
        <v>22</v>
      </c>
      <c r="G33" s="15" t="s">
        <v>41</v>
      </c>
      <c r="H33" s="15" t="s">
        <v>46</v>
      </c>
      <c r="I33" s="15" t="s">
        <v>1182</v>
      </c>
    </row>
    <row r="34" spans="1:9" x14ac:dyDescent="0.2">
      <c r="A34" s="14"/>
      <c r="B34" s="14" t="s">
        <v>39</v>
      </c>
      <c r="C34" s="14" t="s">
        <v>17</v>
      </c>
      <c r="D34" s="14" t="s">
        <v>40</v>
      </c>
      <c r="E34" s="15" t="s">
        <v>59</v>
      </c>
      <c r="F34" s="15" t="s">
        <v>49</v>
      </c>
      <c r="G34" s="15" t="s">
        <v>60</v>
      </c>
      <c r="H34" s="15" t="s">
        <v>46</v>
      </c>
      <c r="I34" s="15" t="s">
        <v>1182</v>
      </c>
    </row>
    <row r="35" spans="1:9" x14ac:dyDescent="0.2">
      <c r="A35" s="14"/>
      <c r="B35" s="14" t="s">
        <v>39</v>
      </c>
      <c r="C35" s="14" t="s">
        <v>17</v>
      </c>
      <c r="D35" s="14" t="s">
        <v>40</v>
      </c>
      <c r="E35" s="15" t="s">
        <v>74</v>
      </c>
      <c r="F35" s="15" t="s">
        <v>64</v>
      </c>
      <c r="G35" s="15" t="s">
        <v>75</v>
      </c>
      <c r="H35" s="15" t="s">
        <v>46</v>
      </c>
      <c r="I35" s="15" t="s">
        <v>1182</v>
      </c>
    </row>
    <row r="36" spans="1:9" x14ac:dyDescent="0.2">
      <c r="A36" s="14"/>
      <c r="B36" s="14" t="s">
        <v>39</v>
      </c>
      <c r="C36" s="14" t="s">
        <v>17</v>
      </c>
      <c r="D36" s="14" t="s">
        <v>40</v>
      </c>
      <c r="E36" s="15" t="s">
        <v>89</v>
      </c>
      <c r="F36" s="15" t="s">
        <v>79</v>
      </c>
      <c r="G36" s="15" t="s">
        <v>90</v>
      </c>
      <c r="H36" s="15" t="s">
        <v>46</v>
      </c>
      <c r="I36" s="15" t="s">
        <v>1182</v>
      </c>
    </row>
    <row r="37" spans="1:9" x14ac:dyDescent="0.2">
      <c r="A37" s="14"/>
      <c r="B37" s="14" t="s">
        <v>43</v>
      </c>
      <c r="C37" s="14" t="s">
        <v>17</v>
      </c>
      <c r="D37" s="14" t="s">
        <v>44</v>
      </c>
      <c r="E37" s="15" t="s">
        <v>42</v>
      </c>
      <c r="F37" s="15" t="s">
        <v>22</v>
      </c>
      <c r="G37" s="15" t="s">
        <v>45</v>
      </c>
      <c r="H37" s="15" t="s">
        <v>46</v>
      </c>
      <c r="I37" s="15" t="s">
        <v>1182</v>
      </c>
    </row>
    <row r="38" spans="1:9" x14ac:dyDescent="0.2">
      <c r="A38" s="14"/>
      <c r="B38" s="14" t="s">
        <v>43</v>
      </c>
      <c r="C38" s="14" t="s">
        <v>17</v>
      </c>
      <c r="D38" s="14" t="s">
        <v>44</v>
      </c>
      <c r="E38" s="15" t="s">
        <v>61</v>
      </c>
      <c r="F38" s="15" t="s">
        <v>49</v>
      </c>
      <c r="G38" s="15" t="s">
        <v>62</v>
      </c>
      <c r="H38" s="15" t="s">
        <v>46</v>
      </c>
      <c r="I38" s="15" t="s">
        <v>1182</v>
      </c>
    </row>
    <row r="39" spans="1:9" x14ac:dyDescent="0.2">
      <c r="A39" s="14"/>
      <c r="B39" s="14" t="s">
        <v>43</v>
      </c>
      <c r="C39" s="14" t="s">
        <v>17</v>
      </c>
      <c r="D39" s="14" t="s">
        <v>44</v>
      </c>
      <c r="E39" s="15" t="s">
        <v>76</v>
      </c>
      <c r="F39" s="15" t="s">
        <v>64</v>
      </c>
      <c r="G39" s="15" t="s">
        <v>77</v>
      </c>
      <c r="H39" s="15" t="s">
        <v>46</v>
      </c>
      <c r="I39" s="15" t="s">
        <v>1182</v>
      </c>
    </row>
    <row r="40" spans="1:9" x14ac:dyDescent="0.2">
      <c r="A40" s="14"/>
      <c r="B40" s="14" t="s">
        <v>43</v>
      </c>
      <c r="C40" s="14" t="s">
        <v>17</v>
      </c>
      <c r="D40" s="14" t="s">
        <v>44</v>
      </c>
      <c r="E40" s="15" t="s">
        <v>91</v>
      </c>
      <c r="F40" s="15" t="s">
        <v>79</v>
      </c>
      <c r="G40" s="15" t="s">
        <v>92</v>
      </c>
      <c r="H40" s="15" t="s">
        <v>46</v>
      </c>
      <c r="I40" s="15" t="s">
        <v>1182</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2"/>
  <sheetViews>
    <sheetView topLeftCell="Q1" workbookViewId="0">
      <selection activeCell="V12" sqref="V12"/>
    </sheetView>
  </sheetViews>
  <sheetFormatPr baseColWidth="10" defaultColWidth="9.1640625" defaultRowHeight="65.25" customHeight="1" x14ac:dyDescent="0.2"/>
  <cols>
    <col min="1" max="1" width="6.83203125" style="4" bestFit="1" customWidth="1"/>
    <col min="2" max="2" width="15.5" style="4" bestFit="1" customWidth="1"/>
    <col min="3" max="4" width="14.5" style="4" bestFit="1" customWidth="1"/>
    <col min="5" max="5" width="15.5" style="4" bestFit="1" customWidth="1"/>
    <col min="6" max="6" width="13.5" style="4" bestFit="1" customWidth="1"/>
    <col min="7" max="7" width="21.5" style="4" bestFit="1" customWidth="1"/>
    <col min="8" max="8" width="6.5" style="4" bestFit="1" customWidth="1"/>
    <col min="9" max="10" width="11.5" style="4" bestFit="1" customWidth="1"/>
    <col min="11" max="12" width="12" style="4" customWidth="1"/>
    <col min="13" max="42" width="10.5" style="4" customWidth="1"/>
    <col min="43" max="43" width="21.5" style="4" customWidth="1"/>
    <col min="44" max="44" width="16.5" style="4" bestFit="1" customWidth="1"/>
    <col min="45" max="45" width="23.5" style="4" customWidth="1"/>
    <col min="46" max="16384" width="9.1640625" style="4"/>
  </cols>
  <sheetData>
    <row r="1" spans="1:44" ht="42" x14ac:dyDescent="0.2">
      <c r="A1" s="5" t="s">
        <v>1</v>
      </c>
      <c r="B1" s="5" t="s">
        <v>2</v>
      </c>
      <c r="C1" s="5" t="s">
        <v>3</v>
      </c>
      <c r="D1" s="5" t="s">
        <v>4</v>
      </c>
      <c r="E1" s="5" t="s">
        <v>9</v>
      </c>
      <c r="F1" s="5" t="s">
        <v>10</v>
      </c>
      <c r="G1" s="5" t="s">
        <v>11</v>
      </c>
      <c r="H1" s="5" t="s">
        <v>306</v>
      </c>
      <c r="I1" s="5" t="s">
        <v>375</v>
      </c>
      <c r="J1" s="5" t="s">
        <v>376</v>
      </c>
      <c r="K1" s="5" t="s">
        <v>377</v>
      </c>
      <c r="L1" s="5" t="s">
        <v>378</v>
      </c>
      <c r="M1" s="5" t="s">
        <v>379</v>
      </c>
      <c r="N1" s="5" t="s">
        <v>380</v>
      </c>
      <c r="O1" s="5" t="s">
        <v>381</v>
      </c>
      <c r="P1" s="5" t="s">
        <v>382</v>
      </c>
      <c r="Q1" s="5" t="s">
        <v>383</v>
      </c>
      <c r="R1" s="5" t="s">
        <v>384</v>
      </c>
      <c r="S1" s="5" t="s">
        <v>385</v>
      </c>
      <c r="T1" s="5" t="s">
        <v>386</v>
      </c>
      <c r="U1" s="5" t="s">
        <v>387</v>
      </c>
      <c r="V1" s="5" t="s">
        <v>388</v>
      </c>
      <c r="W1" s="5" t="s">
        <v>389</v>
      </c>
      <c r="X1" s="5" t="s">
        <v>390</v>
      </c>
      <c r="Y1" s="5" t="s">
        <v>391</v>
      </c>
      <c r="Z1" s="5" t="s">
        <v>392</v>
      </c>
      <c r="AA1" s="5" t="s">
        <v>393</v>
      </c>
      <c r="AB1" s="5" t="s">
        <v>394</v>
      </c>
      <c r="AC1" s="5" t="s">
        <v>395</v>
      </c>
      <c r="AD1" s="5" t="s">
        <v>396</v>
      </c>
      <c r="AE1" s="5" t="s">
        <v>397</v>
      </c>
      <c r="AF1" s="5" t="s">
        <v>398</v>
      </c>
      <c r="AG1" s="5" t="s">
        <v>399</v>
      </c>
      <c r="AH1" s="5" t="s">
        <v>404</v>
      </c>
      <c r="AI1" s="5" t="s">
        <v>405</v>
      </c>
      <c r="AJ1" s="5" t="s">
        <v>406</v>
      </c>
      <c r="AK1" s="5" t="s">
        <v>400</v>
      </c>
      <c r="AL1" s="5" t="s">
        <v>401</v>
      </c>
      <c r="AM1" s="5" t="s">
        <v>402</v>
      </c>
      <c r="AN1" s="5" t="s">
        <v>403</v>
      </c>
      <c r="AO1" s="5" t="s">
        <v>407</v>
      </c>
      <c r="AP1" s="5" t="s">
        <v>408</v>
      </c>
      <c r="AQ1" s="5" t="s">
        <v>409</v>
      </c>
      <c r="AR1" s="5" t="s">
        <v>410</v>
      </c>
    </row>
    <row r="2" spans="1:44" ht="30" x14ac:dyDescent="0.2">
      <c r="A2" s="12"/>
      <c r="B2" s="12" t="s">
        <v>15</v>
      </c>
      <c r="C2" s="12" t="s">
        <v>17</v>
      </c>
      <c r="D2" s="12" t="s">
        <v>16</v>
      </c>
      <c r="E2" s="12" t="s">
        <v>15</v>
      </c>
      <c r="F2" s="12" t="s">
        <v>411</v>
      </c>
      <c r="G2" s="12" t="s">
        <v>412</v>
      </c>
      <c r="H2" s="12" t="s">
        <v>142</v>
      </c>
      <c r="I2" s="13">
        <v>44561</v>
      </c>
      <c r="J2" s="13">
        <v>43466</v>
      </c>
      <c r="K2" s="12" t="s">
        <v>142</v>
      </c>
      <c r="L2" s="12" t="s">
        <v>413</v>
      </c>
      <c r="M2" s="12">
        <v>2</v>
      </c>
      <c r="N2" s="12">
        <v>3</v>
      </c>
      <c r="O2" s="12">
        <v>4</v>
      </c>
      <c r="P2" s="12">
        <v>2</v>
      </c>
      <c r="Q2" s="12">
        <v>4</v>
      </c>
      <c r="R2" s="12">
        <v>6</v>
      </c>
      <c r="S2" s="12">
        <v>8</v>
      </c>
      <c r="T2" s="12">
        <v>2</v>
      </c>
      <c r="U2" s="12">
        <v>2</v>
      </c>
      <c r="V2" s="12">
        <v>4</v>
      </c>
      <c r="W2" s="12">
        <v>6</v>
      </c>
      <c r="X2" s="12">
        <v>8</v>
      </c>
      <c r="Y2" s="12">
        <v>3</v>
      </c>
      <c r="Z2" s="12">
        <v>2</v>
      </c>
      <c r="AA2" s="12">
        <v>4</v>
      </c>
      <c r="AB2" s="12">
        <v>6</v>
      </c>
      <c r="AC2" s="12">
        <v>8</v>
      </c>
      <c r="AD2" s="12">
        <v>4</v>
      </c>
      <c r="AE2" s="12">
        <v>2</v>
      </c>
      <c r="AF2" s="12">
        <v>3</v>
      </c>
      <c r="AG2" s="12">
        <v>4</v>
      </c>
      <c r="AH2" s="12">
        <v>2</v>
      </c>
      <c r="AI2" s="12">
        <v>3</v>
      </c>
      <c r="AJ2" s="12">
        <v>4</v>
      </c>
      <c r="AK2" s="12">
        <v>2</v>
      </c>
      <c r="AL2" s="12">
        <v>3</v>
      </c>
      <c r="AM2" s="12">
        <v>4</v>
      </c>
      <c r="AN2" s="12">
        <v>5</v>
      </c>
      <c r="AO2" s="12">
        <v>100</v>
      </c>
      <c r="AP2" s="12">
        <v>50</v>
      </c>
      <c r="AQ2" s="12" t="s">
        <v>1182</v>
      </c>
      <c r="AR2" s="12" t="s">
        <v>1182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workbookViewId="0">
      <selection activeCell="F36" sqref="F36"/>
    </sheetView>
  </sheetViews>
  <sheetFormatPr baseColWidth="10" defaultColWidth="8.83203125" defaultRowHeight="15" x14ac:dyDescent="0.2"/>
  <cols>
    <col min="1" max="1" width="6.83203125" bestFit="1" customWidth="1"/>
    <col min="2" max="6" width="28.83203125" customWidth="1"/>
    <col min="7" max="7" width="47.33203125" customWidth="1"/>
    <col min="8" max="8" width="14.5" customWidth="1"/>
    <col min="9" max="9" width="47.1640625" customWidth="1"/>
    <col min="10" max="10" width="24" customWidth="1"/>
    <col min="11" max="11" width="14.1640625" customWidth="1"/>
  </cols>
  <sheetData>
    <row r="1" spans="1:11" x14ac:dyDescent="0.2">
      <c r="A1" s="5" t="s">
        <v>1</v>
      </c>
      <c r="B1" s="5" t="s">
        <v>2</v>
      </c>
      <c r="C1" s="5" t="s">
        <v>3</v>
      </c>
      <c r="D1" s="5" t="s">
        <v>4</v>
      </c>
      <c r="E1" s="5" t="s">
        <v>9</v>
      </c>
      <c r="F1" s="5" t="s">
        <v>10</v>
      </c>
      <c r="G1" s="5" t="s">
        <v>11</v>
      </c>
      <c r="H1" s="5" t="s">
        <v>285</v>
      </c>
      <c r="I1" s="5" t="s">
        <v>1091</v>
      </c>
      <c r="J1" s="5" t="s">
        <v>287</v>
      </c>
      <c r="K1" s="5" t="s">
        <v>1092</v>
      </c>
    </row>
    <row r="2" spans="1:11" x14ac:dyDescent="0.2">
      <c r="A2" s="20"/>
      <c r="B2" s="20" t="s">
        <v>15</v>
      </c>
      <c r="C2" s="20" t="s">
        <v>17</v>
      </c>
      <c r="D2" s="20" t="s">
        <v>16</v>
      </c>
      <c r="E2" s="20" t="s">
        <v>15</v>
      </c>
      <c r="F2" s="20" t="s">
        <v>500</v>
      </c>
      <c r="G2" s="20" t="s">
        <v>502</v>
      </c>
      <c r="H2" s="20" t="s">
        <v>1182</v>
      </c>
      <c r="I2" s="20"/>
      <c r="J2" s="20" t="s">
        <v>422</v>
      </c>
      <c r="K2" s="101" t="s">
        <v>1093</v>
      </c>
    </row>
    <row r="3" spans="1:11" ht="28" x14ac:dyDescent="0.2">
      <c r="A3" s="24"/>
      <c r="B3" s="20" t="s">
        <v>34</v>
      </c>
      <c r="C3" s="20" t="s">
        <v>17</v>
      </c>
      <c r="D3" s="20" t="s">
        <v>22</v>
      </c>
      <c r="E3" s="20" t="s">
        <v>34</v>
      </c>
      <c r="F3" s="20" t="s">
        <v>501</v>
      </c>
      <c r="G3" s="20" t="s">
        <v>1063</v>
      </c>
      <c r="H3" s="20" t="s">
        <v>1182</v>
      </c>
      <c r="I3" s="20"/>
      <c r="J3" s="20" t="s">
        <v>422</v>
      </c>
      <c r="K3" s="101" t="s">
        <v>1095</v>
      </c>
    </row>
    <row r="4" spans="1:11" ht="28" x14ac:dyDescent="0.2">
      <c r="A4" s="24"/>
      <c r="B4" s="20" t="s">
        <v>83</v>
      </c>
      <c r="C4" s="20" t="s">
        <v>17</v>
      </c>
      <c r="D4" s="20" t="s">
        <v>79</v>
      </c>
      <c r="E4" s="20" t="s">
        <v>83</v>
      </c>
      <c r="F4" s="20" t="s">
        <v>509</v>
      </c>
      <c r="G4" s="20" t="s">
        <v>535</v>
      </c>
      <c r="H4" s="20" t="s">
        <v>1182</v>
      </c>
      <c r="I4" s="20"/>
      <c r="J4" s="27" t="s">
        <v>422</v>
      </c>
      <c r="K4" s="101" t="s">
        <v>1093</v>
      </c>
    </row>
    <row r="5" spans="1:11" ht="28" x14ac:dyDescent="0.2">
      <c r="A5" s="24"/>
      <c r="B5" s="20" t="s">
        <v>530</v>
      </c>
      <c r="C5" s="20" t="s">
        <v>17</v>
      </c>
      <c r="D5" s="20" t="s">
        <v>499</v>
      </c>
      <c r="E5" s="20" t="s">
        <v>530</v>
      </c>
      <c r="F5" s="20" t="s">
        <v>507</v>
      </c>
      <c r="G5" s="20" t="s">
        <v>534</v>
      </c>
      <c r="H5" s="20" t="s">
        <v>1182</v>
      </c>
      <c r="I5" s="20"/>
      <c r="J5" s="27" t="s">
        <v>422</v>
      </c>
      <c r="K5" s="101" t="s">
        <v>1093</v>
      </c>
    </row>
    <row r="6" spans="1:11" ht="42" x14ac:dyDescent="0.2">
      <c r="A6" s="24"/>
      <c r="B6" s="20" t="s">
        <v>83</v>
      </c>
      <c r="C6" s="20" t="s">
        <v>17</v>
      </c>
      <c r="D6" s="20" t="s">
        <v>79</v>
      </c>
      <c r="E6" s="20" t="s">
        <v>83</v>
      </c>
      <c r="F6" s="20" t="s">
        <v>510</v>
      </c>
      <c r="G6" s="20" t="s">
        <v>511</v>
      </c>
      <c r="H6" s="20" t="s">
        <v>1182</v>
      </c>
      <c r="I6" s="20"/>
      <c r="J6" s="20" t="s">
        <v>422</v>
      </c>
      <c r="K6" s="101" t="s">
        <v>1094</v>
      </c>
    </row>
    <row r="7" spans="1:11" ht="28" x14ac:dyDescent="0.2">
      <c r="A7" s="24"/>
      <c r="B7" s="20" t="s">
        <v>34</v>
      </c>
      <c r="C7" s="20" t="s">
        <v>17</v>
      </c>
      <c r="D7" s="20" t="s">
        <v>22</v>
      </c>
      <c r="E7" s="20" t="s">
        <v>34</v>
      </c>
      <c r="F7" s="20" t="s">
        <v>165</v>
      </c>
      <c r="G7" s="20" t="s">
        <v>1075</v>
      </c>
      <c r="H7" s="20" t="s">
        <v>1182</v>
      </c>
      <c r="I7" s="20"/>
      <c r="J7" s="20" t="s">
        <v>422</v>
      </c>
      <c r="K7" s="101" t="s">
        <v>1095</v>
      </c>
    </row>
    <row r="8" spans="1:11" ht="28" x14ac:dyDescent="0.2">
      <c r="A8" s="24"/>
      <c r="B8" s="28" t="s">
        <v>57</v>
      </c>
      <c r="C8" s="20" t="s">
        <v>17</v>
      </c>
      <c r="D8" s="20" t="s">
        <v>49</v>
      </c>
      <c r="E8" s="28" t="s">
        <v>57</v>
      </c>
      <c r="F8" s="20" t="s">
        <v>508</v>
      </c>
      <c r="G8" s="20" t="s">
        <v>512</v>
      </c>
      <c r="H8" s="20" t="s">
        <v>1182</v>
      </c>
      <c r="I8" s="20"/>
      <c r="J8" s="27" t="s">
        <v>422</v>
      </c>
      <c r="K8" s="101" t="s">
        <v>1094</v>
      </c>
    </row>
    <row r="9" spans="1:11" ht="56" x14ac:dyDescent="0.2">
      <c r="A9" s="24"/>
      <c r="B9" s="20" t="s">
        <v>83</v>
      </c>
      <c r="C9" s="20" t="s">
        <v>17</v>
      </c>
      <c r="D9" s="28" t="s">
        <v>79</v>
      </c>
      <c r="E9" s="20" t="s">
        <v>83</v>
      </c>
      <c r="F9" s="28" t="s">
        <v>184</v>
      </c>
      <c r="G9" s="27" t="s">
        <v>1073</v>
      </c>
      <c r="H9" s="20" t="s">
        <v>1182</v>
      </c>
      <c r="I9" s="28"/>
      <c r="J9" s="27" t="s">
        <v>422</v>
      </c>
      <c r="K9" s="101" t="s">
        <v>1094</v>
      </c>
    </row>
    <row r="10" spans="1:11" ht="56" x14ac:dyDescent="0.2">
      <c r="A10" s="24"/>
      <c r="B10" s="20" t="s">
        <v>26</v>
      </c>
      <c r="C10" s="20" t="s">
        <v>17</v>
      </c>
      <c r="D10" s="28" t="s">
        <v>22</v>
      </c>
      <c r="E10" s="20" t="s">
        <v>26</v>
      </c>
      <c r="F10" s="27" t="s">
        <v>513</v>
      </c>
      <c r="G10" s="28" t="s">
        <v>1074</v>
      </c>
      <c r="H10" s="20" t="s">
        <v>1182</v>
      </c>
      <c r="I10" s="27"/>
      <c r="J10" s="27" t="s">
        <v>422</v>
      </c>
      <c r="K10" s="101" t="s">
        <v>1094</v>
      </c>
    </row>
    <row r="11" spans="1:11" ht="42" x14ac:dyDescent="0.2">
      <c r="A11" s="24"/>
      <c r="B11" s="28" t="s">
        <v>57</v>
      </c>
      <c r="C11" s="20" t="s">
        <v>17</v>
      </c>
      <c r="D11" s="28" t="s">
        <v>49</v>
      </c>
      <c r="E11" s="28" t="s">
        <v>57</v>
      </c>
      <c r="F11" s="28" t="s">
        <v>514</v>
      </c>
      <c r="G11" s="28" t="s">
        <v>1069</v>
      </c>
      <c r="H11" s="20" t="s">
        <v>1182</v>
      </c>
      <c r="I11" s="28"/>
      <c r="J11" s="27" t="s">
        <v>422</v>
      </c>
      <c r="K11" s="101" t="s">
        <v>1093</v>
      </c>
    </row>
    <row r="12" spans="1:11" ht="56" x14ac:dyDescent="0.2">
      <c r="A12" s="24"/>
      <c r="B12" s="20" t="s">
        <v>24</v>
      </c>
      <c r="C12" s="20" t="s">
        <v>17</v>
      </c>
      <c r="D12" s="28" t="s">
        <v>22</v>
      </c>
      <c r="E12" s="20" t="s">
        <v>24</v>
      </c>
      <c r="F12" s="28" t="s">
        <v>536</v>
      </c>
      <c r="G12" s="28" t="s">
        <v>1070</v>
      </c>
      <c r="H12" s="20" t="s">
        <v>1182</v>
      </c>
      <c r="I12" s="28"/>
      <c r="J12" s="27" t="s">
        <v>422</v>
      </c>
      <c r="K12" s="101" t="s">
        <v>1094</v>
      </c>
    </row>
    <row r="13" spans="1:11" ht="28" x14ac:dyDescent="0.2">
      <c r="A13" s="24"/>
      <c r="B13" s="28" t="s">
        <v>57</v>
      </c>
      <c r="C13" s="20" t="s">
        <v>17</v>
      </c>
      <c r="D13" s="28" t="s">
        <v>49</v>
      </c>
      <c r="E13" s="28" t="s">
        <v>57</v>
      </c>
      <c r="F13" s="28" t="s">
        <v>208</v>
      </c>
      <c r="G13" s="28" t="s">
        <v>537</v>
      </c>
      <c r="H13" s="20" t="s">
        <v>1182</v>
      </c>
      <c r="I13" s="28"/>
      <c r="J13" s="27" t="s">
        <v>422</v>
      </c>
      <c r="K13" s="101" t="s">
        <v>1094</v>
      </c>
    </row>
    <row r="14" spans="1:11" ht="28" x14ac:dyDescent="0.2">
      <c r="A14" s="24"/>
      <c r="B14" s="28" t="s">
        <v>53</v>
      </c>
      <c r="C14" s="20" t="s">
        <v>17</v>
      </c>
      <c r="D14" s="28" t="s">
        <v>49</v>
      </c>
      <c r="E14" s="28" t="s">
        <v>53</v>
      </c>
      <c r="F14" s="28" t="s">
        <v>214</v>
      </c>
      <c r="G14" s="28" t="s">
        <v>1067</v>
      </c>
      <c r="H14" s="20" t="s">
        <v>1182</v>
      </c>
      <c r="I14" s="28"/>
      <c r="J14" s="27" t="s">
        <v>422</v>
      </c>
      <c r="K14" s="101" t="s">
        <v>1093</v>
      </c>
    </row>
    <row r="15" spans="1:11" ht="28" x14ac:dyDescent="0.2">
      <c r="A15" s="24"/>
      <c r="B15" s="28" t="s">
        <v>57</v>
      </c>
      <c r="C15" s="20" t="s">
        <v>17</v>
      </c>
      <c r="D15" s="28" t="s">
        <v>49</v>
      </c>
      <c r="E15" s="28" t="s">
        <v>57</v>
      </c>
      <c r="F15" s="28" t="s">
        <v>216</v>
      </c>
      <c r="G15" s="28" t="s">
        <v>217</v>
      </c>
      <c r="H15" s="20" t="s">
        <v>1182</v>
      </c>
      <c r="I15" s="28"/>
      <c r="J15" s="27" t="s">
        <v>422</v>
      </c>
      <c r="K15" s="101" t="s">
        <v>1095</v>
      </c>
    </row>
    <row r="16" spans="1:11" ht="28" x14ac:dyDescent="0.2">
      <c r="A16" s="24"/>
      <c r="B16" s="28" t="s">
        <v>57</v>
      </c>
      <c r="C16" s="20" t="s">
        <v>17</v>
      </c>
      <c r="D16" s="28" t="s">
        <v>49</v>
      </c>
      <c r="E16" s="28" t="s">
        <v>57</v>
      </c>
      <c r="F16" s="28" t="s">
        <v>515</v>
      </c>
      <c r="G16" s="28" t="s">
        <v>516</v>
      </c>
      <c r="H16" s="20" t="s">
        <v>1182</v>
      </c>
      <c r="I16" s="28"/>
      <c r="J16" s="28" t="s">
        <v>140</v>
      </c>
      <c r="K16" s="101" t="s">
        <v>1095</v>
      </c>
    </row>
    <row r="17" spans="1:11" ht="28" x14ac:dyDescent="0.2">
      <c r="A17" s="24"/>
      <c r="B17" s="28" t="s">
        <v>48</v>
      </c>
      <c r="C17" s="20" t="s">
        <v>17</v>
      </c>
      <c r="D17" s="28" t="s">
        <v>49</v>
      </c>
      <c r="E17" s="28" t="s">
        <v>48</v>
      </c>
      <c r="F17" s="28" t="s">
        <v>223</v>
      </c>
      <c r="G17" s="28" t="s">
        <v>517</v>
      </c>
      <c r="H17" s="20" t="s">
        <v>1182</v>
      </c>
      <c r="I17" s="28"/>
      <c r="J17" s="27" t="s">
        <v>422</v>
      </c>
      <c r="K17" s="101" t="s">
        <v>1095</v>
      </c>
    </row>
    <row r="18" spans="1:11" ht="28" x14ac:dyDescent="0.2">
      <c r="A18" s="24"/>
      <c r="B18" s="28" t="s">
        <v>57</v>
      </c>
      <c r="C18" s="20" t="s">
        <v>17</v>
      </c>
      <c r="D18" s="28" t="s">
        <v>49</v>
      </c>
      <c r="E18" s="28" t="s">
        <v>57</v>
      </c>
      <c r="F18" s="28" t="s">
        <v>227</v>
      </c>
      <c r="G18" s="28" t="s">
        <v>518</v>
      </c>
      <c r="H18" s="20" t="s">
        <v>1182</v>
      </c>
      <c r="I18" s="28"/>
      <c r="J18" s="27" t="s">
        <v>422</v>
      </c>
      <c r="K18" s="101" t="s">
        <v>1094</v>
      </c>
    </row>
    <row r="19" spans="1:11" ht="28" x14ac:dyDescent="0.2">
      <c r="A19" s="24"/>
      <c r="B19" s="28" t="s">
        <v>51</v>
      </c>
      <c r="C19" s="20" t="s">
        <v>17</v>
      </c>
      <c r="D19" s="28" t="s">
        <v>49</v>
      </c>
      <c r="E19" s="28" t="s">
        <v>51</v>
      </c>
      <c r="F19" s="28" t="s">
        <v>229</v>
      </c>
      <c r="G19" s="28" t="s">
        <v>519</v>
      </c>
      <c r="H19" s="20" t="s">
        <v>1182</v>
      </c>
      <c r="I19" s="28"/>
      <c r="J19" s="27" t="s">
        <v>422</v>
      </c>
      <c r="K19" s="101" t="s">
        <v>1093</v>
      </c>
    </row>
    <row r="20" spans="1:11" ht="28" x14ac:dyDescent="0.2">
      <c r="A20" s="24"/>
      <c r="B20" s="28" t="s">
        <v>57</v>
      </c>
      <c r="C20" s="20" t="s">
        <v>17</v>
      </c>
      <c r="D20" s="28" t="s">
        <v>49</v>
      </c>
      <c r="E20" s="28" t="s">
        <v>57</v>
      </c>
      <c r="F20" s="28" t="s">
        <v>232</v>
      </c>
      <c r="G20" s="28" t="s">
        <v>520</v>
      </c>
      <c r="H20" s="20" t="s">
        <v>1182</v>
      </c>
      <c r="I20" s="28"/>
      <c r="J20" s="27" t="s">
        <v>422</v>
      </c>
      <c r="K20" s="101" t="s">
        <v>1093</v>
      </c>
    </row>
    <row r="21" spans="1:11" ht="28" x14ac:dyDescent="0.2">
      <c r="A21" s="24"/>
      <c r="B21" s="28" t="s">
        <v>53</v>
      </c>
      <c r="C21" s="20" t="s">
        <v>17</v>
      </c>
      <c r="D21" s="28" t="s">
        <v>49</v>
      </c>
      <c r="E21" s="28" t="s">
        <v>53</v>
      </c>
      <c r="F21" s="28" t="s">
        <v>233</v>
      </c>
      <c r="G21" s="28" t="s">
        <v>1071</v>
      </c>
      <c r="H21" s="20" t="s">
        <v>1182</v>
      </c>
      <c r="I21" s="28"/>
      <c r="J21" s="27" t="s">
        <v>422</v>
      </c>
      <c r="K21" s="101" t="s">
        <v>1094</v>
      </c>
    </row>
    <row r="22" spans="1:11" ht="42" x14ac:dyDescent="0.2">
      <c r="A22" s="24"/>
      <c r="B22" s="28" t="s">
        <v>51</v>
      </c>
      <c r="C22" s="20" t="s">
        <v>17</v>
      </c>
      <c r="D22" s="28" t="s">
        <v>49</v>
      </c>
      <c r="E22" s="28" t="s">
        <v>51</v>
      </c>
      <c r="F22" s="28" t="s">
        <v>237</v>
      </c>
      <c r="G22" s="28" t="s">
        <v>521</v>
      </c>
      <c r="H22" s="20" t="s">
        <v>1182</v>
      </c>
      <c r="I22" s="28"/>
      <c r="J22" s="27" t="s">
        <v>422</v>
      </c>
      <c r="K22" s="101" t="s">
        <v>1094</v>
      </c>
    </row>
    <row r="23" spans="1:11" ht="28" x14ac:dyDescent="0.2">
      <c r="A23" s="24"/>
      <c r="B23" s="28" t="s">
        <v>57</v>
      </c>
      <c r="C23" s="20" t="s">
        <v>17</v>
      </c>
      <c r="D23" s="28" t="s">
        <v>49</v>
      </c>
      <c r="E23" s="28" t="s">
        <v>57</v>
      </c>
      <c r="F23" s="28" t="s">
        <v>522</v>
      </c>
      <c r="G23" s="20" t="s">
        <v>523</v>
      </c>
      <c r="H23" s="20" t="s">
        <v>1182</v>
      </c>
      <c r="I23" s="28"/>
      <c r="J23" s="27" t="s">
        <v>422</v>
      </c>
      <c r="K23" s="101" t="s">
        <v>1093</v>
      </c>
    </row>
    <row r="24" spans="1:11" ht="28" x14ac:dyDescent="0.2">
      <c r="A24" s="24"/>
      <c r="B24" s="28" t="s">
        <v>57</v>
      </c>
      <c r="C24" s="20" t="s">
        <v>17</v>
      </c>
      <c r="D24" s="28" t="s">
        <v>49</v>
      </c>
      <c r="E24" s="28" t="s">
        <v>57</v>
      </c>
      <c r="F24" s="28" t="s">
        <v>522</v>
      </c>
      <c r="G24" s="20" t="s">
        <v>523</v>
      </c>
      <c r="H24" s="20" t="s">
        <v>1182</v>
      </c>
      <c r="I24" s="28"/>
      <c r="J24" s="27" t="s">
        <v>422</v>
      </c>
      <c r="K24" s="101" t="s">
        <v>1093</v>
      </c>
    </row>
    <row r="25" spans="1:11" ht="28" x14ac:dyDescent="0.2">
      <c r="A25" s="24"/>
      <c r="B25" s="20" t="s">
        <v>87</v>
      </c>
      <c r="C25" s="20" t="s">
        <v>17</v>
      </c>
      <c r="D25" s="20" t="s">
        <v>79</v>
      </c>
      <c r="E25" s="20" t="s">
        <v>87</v>
      </c>
      <c r="F25" s="20" t="s">
        <v>1110</v>
      </c>
      <c r="G25" s="20" t="s">
        <v>1113</v>
      </c>
      <c r="H25" s="20" t="s">
        <v>1182</v>
      </c>
      <c r="I25" s="20"/>
      <c r="J25" s="20" t="s">
        <v>1111</v>
      </c>
      <c r="K25" s="101" t="s">
        <v>1093</v>
      </c>
    </row>
    <row r="26" spans="1:11" ht="28" x14ac:dyDescent="0.2">
      <c r="A26" s="24"/>
      <c r="B26" s="20" t="s">
        <v>530</v>
      </c>
      <c r="C26" s="20" t="s">
        <v>17</v>
      </c>
      <c r="D26" s="20" t="s">
        <v>499</v>
      </c>
      <c r="E26" s="20" t="s">
        <v>530</v>
      </c>
      <c r="F26" s="20" t="s">
        <v>1114</v>
      </c>
      <c r="G26" s="20" t="s">
        <v>1118</v>
      </c>
      <c r="H26" s="20" t="s">
        <v>1182</v>
      </c>
      <c r="I26" s="20"/>
      <c r="J26" s="20" t="s">
        <v>422</v>
      </c>
      <c r="K26" s="101" t="s">
        <v>1093</v>
      </c>
    </row>
    <row r="27" spans="1:11" ht="28" x14ac:dyDescent="0.2">
      <c r="A27" s="24"/>
      <c r="B27" s="20" t="s">
        <v>530</v>
      </c>
      <c r="C27" s="20" t="s">
        <v>17</v>
      </c>
      <c r="D27" s="20" t="s">
        <v>499</v>
      </c>
      <c r="E27" s="20" t="s">
        <v>530</v>
      </c>
      <c r="F27" s="20" t="s">
        <v>1115</v>
      </c>
      <c r="G27" s="20" t="s">
        <v>1117</v>
      </c>
      <c r="H27" s="20" t="s">
        <v>1182</v>
      </c>
      <c r="I27" s="20"/>
      <c r="J27" s="20" t="s">
        <v>1112</v>
      </c>
      <c r="K27" s="101" t="s">
        <v>1094</v>
      </c>
    </row>
    <row r="28" spans="1:11" ht="28" x14ac:dyDescent="0.2">
      <c r="A28" s="24"/>
      <c r="B28" s="20" t="s">
        <v>527</v>
      </c>
      <c r="C28" s="20" t="s">
        <v>17</v>
      </c>
      <c r="D28" s="20" t="s">
        <v>528</v>
      </c>
      <c r="E28" s="20" t="s">
        <v>527</v>
      </c>
      <c r="F28" s="102" t="s">
        <v>1120</v>
      </c>
      <c r="G28" s="20" t="s">
        <v>1125</v>
      </c>
      <c r="H28" s="20" t="s">
        <v>1182</v>
      </c>
      <c r="I28" s="20"/>
      <c r="J28" s="20" t="s">
        <v>422</v>
      </c>
      <c r="K28" s="101" t="s">
        <v>1095</v>
      </c>
    </row>
    <row r="29" spans="1:11" ht="42" x14ac:dyDescent="0.2">
      <c r="A29" s="24"/>
      <c r="B29" s="20" t="s">
        <v>527</v>
      </c>
      <c r="C29" s="20" t="s">
        <v>17</v>
      </c>
      <c r="D29" s="20" t="s">
        <v>528</v>
      </c>
      <c r="E29" s="20" t="s">
        <v>527</v>
      </c>
      <c r="F29" s="20" t="s">
        <v>1121</v>
      </c>
      <c r="G29" s="20" t="s">
        <v>1123</v>
      </c>
      <c r="H29" s="20" t="s">
        <v>1182</v>
      </c>
      <c r="I29" s="20"/>
      <c r="J29" s="20" t="s">
        <v>1112</v>
      </c>
      <c r="K29" s="101" t="s">
        <v>1093</v>
      </c>
    </row>
    <row r="30" spans="1:11" ht="28" x14ac:dyDescent="0.2">
      <c r="A30" s="24"/>
      <c r="B30" s="20" t="s">
        <v>527</v>
      </c>
      <c r="C30" s="20" t="s">
        <v>17</v>
      </c>
      <c r="D30" s="20" t="s">
        <v>528</v>
      </c>
      <c r="E30" s="20" t="s">
        <v>527</v>
      </c>
      <c r="F30" s="20" t="s">
        <v>1116</v>
      </c>
      <c r="G30" s="20" t="s">
        <v>1119</v>
      </c>
      <c r="H30" s="20" t="s">
        <v>1182</v>
      </c>
      <c r="I30" s="20"/>
      <c r="J30" s="20" t="s">
        <v>422</v>
      </c>
      <c r="K30" s="101" t="s">
        <v>1094</v>
      </c>
    </row>
    <row r="31" spans="1:11" ht="28" x14ac:dyDescent="0.2">
      <c r="A31" s="24"/>
      <c r="B31" s="20" t="s">
        <v>527</v>
      </c>
      <c r="C31" s="20" t="s">
        <v>17</v>
      </c>
      <c r="D31" s="20" t="s">
        <v>528</v>
      </c>
      <c r="E31" s="20" t="s">
        <v>527</v>
      </c>
      <c r="F31" s="20" t="s">
        <v>1122</v>
      </c>
      <c r="G31" s="20" t="s">
        <v>1129</v>
      </c>
      <c r="H31" s="20" t="s">
        <v>1182</v>
      </c>
      <c r="I31" s="20"/>
      <c r="J31" s="20" t="s">
        <v>422</v>
      </c>
      <c r="K31" s="101" t="s">
        <v>1095</v>
      </c>
    </row>
    <row r="32" spans="1:11" ht="28" x14ac:dyDescent="0.2">
      <c r="A32" s="24"/>
      <c r="B32" s="20" t="s">
        <v>87</v>
      </c>
      <c r="C32" s="20" t="s">
        <v>17</v>
      </c>
      <c r="D32" s="20" t="s">
        <v>79</v>
      </c>
      <c r="E32" s="20" t="s">
        <v>87</v>
      </c>
      <c r="F32" s="20" t="s">
        <v>1124</v>
      </c>
      <c r="G32" s="20" t="s">
        <v>1126</v>
      </c>
      <c r="H32" s="20" t="s">
        <v>1182</v>
      </c>
      <c r="I32" s="20"/>
      <c r="J32" s="20" t="s">
        <v>422</v>
      </c>
      <c r="K32" s="101" t="s">
        <v>1093</v>
      </c>
    </row>
    <row r="33" spans="1:11" ht="28" x14ac:dyDescent="0.2">
      <c r="A33" s="24"/>
      <c r="B33" s="20" t="s">
        <v>83</v>
      </c>
      <c r="C33" s="20" t="s">
        <v>17</v>
      </c>
      <c r="D33" s="20" t="s">
        <v>79</v>
      </c>
      <c r="E33" s="20" t="s">
        <v>83</v>
      </c>
      <c r="F33" s="20" t="s">
        <v>1127</v>
      </c>
      <c r="G33" s="20" t="s">
        <v>1128</v>
      </c>
      <c r="H33" s="20" t="s">
        <v>1182</v>
      </c>
      <c r="I33" s="20"/>
      <c r="J33" s="20" t="s">
        <v>422</v>
      </c>
      <c r="K33" s="101" t="s">
        <v>1094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67"/>
  <sheetViews>
    <sheetView tabSelected="1" topLeftCell="M1" zoomScaleNormal="100" workbookViewId="0">
      <selection activeCell="T1" sqref="T1:T1048576"/>
    </sheetView>
  </sheetViews>
  <sheetFormatPr baseColWidth="10" defaultColWidth="18.5" defaultRowHeight="13" x14ac:dyDescent="0.2"/>
  <cols>
    <col min="1" max="1" width="6.1640625" style="104" bestFit="1" customWidth="1"/>
    <col min="2" max="2" width="49.5" style="104" bestFit="1" customWidth="1"/>
    <col min="3" max="3" width="17.5" style="104" bestFit="1" customWidth="1"/>
    <col min="4" max="4" width="16.5" style="104" bestFit="1" customWidth="1"/>
    <col min="5" max="5" width="44" style="105" customWidth="1"/>
    <col min="6" max="6" width="13" style="104" bestFit="1" customWidth="1"/>
    <col min="7" max="7" width="29.33203125" style="104" customWidth="1"/>
    <col min="8" max="8" width="90.5" style="104" customWidth="1"/>
    <col min="9" max="10" width="16.5" style="104" customWidth="1"/>
    <col min="11" max="11" width="7.6640625" style="104" customWidth="1"/>
    <col min="12" max="14" width="19.83203125" style="104" customWidth="1"/>
    <col min="15" max="15" width="10.83203125" style="104" customWidth="1"/>
    <col min="16" max="16" width="18" style="104" customWidth="1"/>
    <col min="17" max="19" width="17.5" style="104" customWidth="1"/>
    <col min="20" max="20" width="13.5" style="104" bestFit="1" customWidth="1"/>
    <col min="21" max="21" width="12.83203125" style="104" bestFit="1" customWidth="1"/>
    <col min="22" max="22" width="15.5" style="104" customWidth="1"/>
    <col min="23" max="23" width="17.6640625" style="104" bestFit="1" customWidth="1"/>
    <col min="24" max="24" width="17" style="104" bestFit="1" customWidth="1"/>
    <col min="25" max="25" width="14.83203125" style="104" bestFit="1" customWidth="1"/>
    <col min="26" max="26" width="14.1640625" style="104" bestFit="1" customWidth="1"/>
    <col min="27" max="27" width="11.5" style="104" bestFit="1" customWidth="1"/>
    <col min="28" max="28" width="18.1640625" style="104" bestFit="1" customWidth="1"/>
    <col min="29" max="29" width="29.1640625" style="104" bestFit="1" customWidth="1"/>
    <col min="30" max="30" width="33.5" style="104" bestFit="1" customWidth="1"/>
    <col min="31" max="31" width="16.6640625" style="104" bestFit="1" customWidth="1"/>
    <col min="32" max="32" width="15.6640625" style="104" bestFit="1" customWidth="1"/>
    <col min="33" max="33" width="16.6640625" style="104" bestFit="1" customWidth="1"/>
    <col min="34" max="34" width="16.1640625" style="104" bestFit="1" customWidth="1"/>
    <col min="35" max="35" width="14" style="104" bestFit="1" customWidth="1"/>
    <col min="36" max="36" width="13.83203125" style="104" customWidth="1"/>
    <col min="37" max="37" width="8.5" style="104" bestFit="1" customWidth="1"/>
    <col min="38" max="38" width="12.83203125" style="104" bestFit="1" customWidth="1"/>
    <col min="39" max="39" width="11.33203125" style="104" bestFit="1" customWidth="1"/>
    <col min="40" max="40" width="15.33203125" style="106" bestFit="1" customWidth="1"/>
    <col min="41" max="41" width="15.6640625" style="106" bestFit="1" customWidth="1"/>
    <col min="42" max="42" width="16.6640625" style="106" bestFit="1" customWidth="1"/>
    <col min="43" max="43" width="15.33203125" style="106" bestFit="1" customWidth="1"/>
    <col min="44" max="45" width="15.6640625" style="106" bestFit="1" customWidth="1"/>
    <col min="46" max="46" width="16.6640625" style="106" bestFit="1" customWidth="1"/>
    <col min="47" max="47" width="15.6640625" style="106" bestFit="1" customWidth="1"/>
    <col min="48" max="48" width="11.6640625" style="106" bestFit="1" customWidth="1"/>
    <col min="49" max="49" width="15.6640625" style="106" bestFit="1" customWidth="1"/>
    <col min="50" max="50" width="12.6640625" style="106" bestFit="1" customWidth="1"/>
    <col min="51" max="51" width="11.6640625" style="106" bestFit="1" customWidth="1"/>
    <col min="52" max="52" width="15.1640625" style="106" bestFit="1" customWidth="1"/>
    <col min="53" max="53" width="15.33203125" style="106" bestFit="1" customWidth="1"/>
    <col min="54" max="54" width="16.6640625" style="106" bestFit="1" customWidth="1"/>
    <col min="55" max="55" width="15.1640625" style="106" bestFit="1" customWidth="1"/>
    <col min="56" max="16384" width="18.5" style="104"/>
  </cols>
  <sheetData>
    <row r="1" spans="1:55" s="32" customFormat="1" ht="31.5" customHeight="1" x14ac:dyDescent="0.15">
      <c r="A1" s="7" t="s">
        <v>1</v>
      </c>
      <c r="B1" s="7" t="s">
        <v>2</v>
      </c>
      <c r="C1" s="7" t="s">
        <v>3</v>
      </c>
      <c r="D1" s="7" t="s">
        <v>4</v>
      </c>
      <c r="E1" s="7" t="s">
        <v>9</v>
      </c>
      <c r="F1" s="7" t="s">
        <v>1173</v>
      </c>
      <c r="G1" s="7" t="s">
        <v>1172</v>
      </c>
      <c r="H1" s="7" t="s">
        <v>11</v>
      </c>
      <c r="I1" s="7" t="s">
        <v>93</v>
      </c>
      <c r="J1" s="7" t="s">
        <v>1108</v>
      </c>
      <c r="K1" s="7" t="s">
        <v>94</v>
      </c>
      <c r="L1" s="7" t="s">
        <v>96</v>
      </c>
      <c r="M1" s="7" t="s">
        <v>540</v>
      </c>
      <c r="N1" s="7" t="s">
        <v>1101</v>
      </c>
      <c r="O1" s="7" t="s">
        <v>97</v>
      </c>
      <c r="P1" s="7" t="s">
        <v>98</v>
      </c>
      <c r="Q1" s="7" t="s">
        <v>99</v>
      </c>
      <c r="R1" s="7" t="s">
        <v>100</v>
      </c>
      <c r="S1" s="7" t="s">
        <v>101</v>
      </c>
      <c r="T1" s="7" t="s">
        <v>102</v>
      </c>
      <c r="U1" s="7" t="s">
        <v>103</v>
      </c>
      <c r="V1" s="7" t="s">
        <v>104</v>
      </c>
      <c r="W1" s="7" t="s">
        <v>105</v>
      </c>
      <c r="X1" s="7" t="s">
        <v>106</v>
      </c>
      <c r="Y1" s="7" t="s">
        <v>495</v>
      </c>
      <c r="Z1" s="7" t="s">
        <v>107</v>
      </c>
      <c r="AA1" s="7" t="s">
        <v>108</v>
      </c>
      <c r="AB1" s="7" t="s">
        <v>498</v>
      </c>
      <c r="AC1" s="7" t="s">
        <v>109</v>
      </c>
      <c r="AD1" s="7" t="s">
        <v>110</v>
      </c>
      <c r="AE1" s="7" t="s">
        <v>113</v>
      </c>
      <c r="AF1" s="7" t="s">
        <v>111</v>
      </c>
      <c r="AG1" s="7" t="s">
        <v>112</v>
      </c>
      <c r="AH1" s="7" t="s">
        <v>114</v>
      </c>
      <c r="AI1" s="7" t="s">
        <v>115</v>
      </c>
      <c r="AJ1" s="7" t="s">
        <v>541</v>
      </c>
      <c r="AK1" s="7" t="s">
        <v>116</v>
      </c>
      <c r="AL1" s="7" t="s">
        <v>117</v>
      </c>
      <c r="AM1" s="7" t="s">
        <v>118</v>
      </c>
      <c r="AN1" s="18" t="s">
        <v>122</v>
      </c>
      <c r="AO1" s="18" t="s">
        <v>123</v>
      </c>
      <c r="AP1" s="18" t="s">
        <v>124</v>
      </c>
      <c r="AQ1" s="18" t="s">
        <v>125</v>
      </c>
      <c r="AR1" s="18" t="s">
        <v>126</v>
      </c>
      <c r="AS1" s="18" t="s">
        <v>127</v>
      </c>
      <c r="AT1" s="18" t="s">
        <v>128</v>
      </c>
      <c r="AU1" s="18" t="s">
        <v>129</v>
      </c>
      <c r="AV1" s="18" t="s">
        <v>130</v>
      </c>
      <c r="AW1" s="18" t="s">
        <v>131</v>
      </c>
      <c r="AX1" s="18" t="s">
        <v>132</v>
      </c>
      <c r="AY1" s="18" t="s">
        <v>133</v>
      </c>
      <c r="AZ1" s="18" t="s">
        <v>134</v>
      </c>
      <c r="BA1" s="18" t="s">
        <v>135</v>
      </c>
      <c r="BB1" s="18" t="s">
        <v>136</v>
      </c>
      <c r="BC1" s="18" t="s">
        <v>137</v>
      </c>
    </row>
    <row r="2" spans="1:55" s="22" customFormat="1" ht="31.5" customHeight="1" x14ac:dyDescent="0.15">
      <c r="A2" s="19"/>
      <c r="B2" s="19" t="s">
        <v>15</v>
      </c>
      <c r="C2" s="19" t="s">
        <v>17</v>
      </c>
      <c r="D2" s="19" t="s">
        <v>16</v>
      </c>
      <c r="E2" s="19" t="s">
        <v>15</v>
      </c>
      <c r="F2" s="19" t="s">
        <v>138</v>
      </c>
      <c r="G2" s="20" t="s">
        <v>500</v>
      </c>
      <c r="H2" s="20" t="s">
        <v>502</v>
      </c>
      <c r="I2" s="20" t="s">
        <v>161</v>
      </c>
      <c r="J2" s="20" t="s">
        <v>1109</v>
      </c>
      <c r="K2" s="19"/>
      <c r="L2" s="20" t="s">
        <v>141</v>
      </c>
      <c r="M2" s="19" t="s">
        <v>142</v>
      </c>
      <c r="N2" s="19" t="s">
        <v>142</v>
      </c>
      <c r="O2" s="19" t="s">
        <v>142</v>
      </c>
      <c r="P2" s="20" t="s">
        <v>143</v>
      </c>
      <c r="Q2" s="20" t="s">
        <v>1182</v>
      </c>
      <c r="R2" s="20" t="s">
        <v>1182</v>
      </c>
      <c r="S2" s="27" t="s">
        <v>1143</v>
      </c>
      <c r="T2" s="19" t="s">
        <v>213</v>
      </c>
      <c r="U2" s="19"/>
      <c r="V2" s="21">
        <v>44478</v>
      </c>
      <c r="W2" s="19"/>
      <c r="X2" s="20" t="s">
        <v>145</v>
      </c>
      <c r="Y2" s="19" t="s">
        <v>146</v>
      </c>
      <c r="Z2" s="20" t="s">
        <v>1182</v>
      </c>
      <c r="AA2" s="19" t="s">
        <v>241</v>
      </c>
      <c r="AB2" s="21">
        <f>$V2+7</f>
        <v>44485</v>
      </c>
      <c r="AC2" s="19"/>
      <c r="AD2" s="19"/>
      <c r="AE2" s="32">
        <v>8</v>
      </c>
      <c r="AF2" s="32">
        <v>36</v>
      </c>
      <c r="AG2" s="32">
        <v>24</v>
      </c>
      <c r="AH2" s="32">
        <v>45</v>
      </c>
      <c r="AI2" s="32">
        <v>113</v>
      </c>
      <c r="AJ2" s="32" t="s">
        <v>156</v>
      </c>
      <c r="AK2" s="32" t="s">
        <v>156</v>
      </c>
      <c r="AL2" s="20" t="s">
        <v>1182</v>
      </c>
      <c r="AM2" s="21">
        <f>$V2+7</f>
        <v>44485</v>
      </c>
      <c r="AN2" s="21">
        <f>$V2-2</f>
        <v>44476</v>
      </c>
      <c r="AO2" s="21">
        <f>$V2</f>
        <v>44478</v>
      </c>
      <c r="AP2" s="21">
        <f>$V2</f>
        <v>44478</v>
      </c>
      <c r="AQ2" s="21">
        <f>$V2+1</f>
        <v>44479</v>
      </c>
      <c r="AR2" s="21">
        <f>$AQ2</f>
        <v>44479</v>
      </c>
      <c r="AS2" s="21">
        <f>$AQ2+7</f>
        <v>44486</v>
      </c>
      <c r="AT2" s="21">
        <f>$AQ2+7</f>
        <v>44486</v>
      </c>
      <c r="AU2" s="21">
        <f>$AT2+1</f>
        <v>44487</v>
      </c>
      <c r="AV2" s="21">
        <f>$AU2</f>
        <v>44487</v>
      </c>
      <c r="AW2" s="21">
        <f>$AU2+7</f>
        <v>44494</v>
      </c>
      <c r="AX2" s="21">
        <f>$AU2+7</f>
        <v>44494</v>
      </c>
      <c r="AY2" s="21">
        <f>$AX2+1</f>
        <v>44495</v>
      </c>
      <c r="AZ2" s="21">
        <f>$AY2</f>
        <v>44495</v>
      </c>
      <c r="BA2" s="21">
        <f>$AY2+7</f>
        <v>44502</v>
      </c>
      <c r="BB2" s="21">
        <f>$AY2+7</f>
        <v>44502</v>
      </c>
      <c r="BC2" s="21">
        <f>$BB2+1</f>
        <v>44503</v>
      </c>
    </row>
    <row r="3" spans="1:55" s="22" customFormat="1" ht="31.5" customHeight="1" x14ac:dyDescent="0.15">
      <c r="A3" s="19"/>
      <c r="B3" s="19" t="s">
        <v>15</v>
      </c>
      <c r="C3" s="19" t="s">
        <v>450</v>
      </c>
      <c r="D3" s="20" t="s">
        <v>500</v>
      </c>
      <c r="E3" s="19" t="s">
        <v>15</v>
      </c>
      <c r="F3" s="19" t="s">
        <v>138</v>
      </c>
      <c r="G3" s="19"/>
      <c r="I3" s="19"/>
      <c r="J3" s="19"/>
      <c r="K3" s="19"/>
      <c r="L3" s="19"/>
      <c r="M3" s="19"/>
      <c r="N3" s="19"/>
      <c r="O3" s="19"/>
      <c r="P3" s="19"/>
      <c r="Q3" s="19"/>
      <c r="R3" s="19"/>
      <c r="S3" s="19"/>
      <c r="T3" s="19"/>
      <c r="U3" s="19"/>
      <c r="V3" s="21"/>
      <c r="W3" s="19"/>
      <c r="X3" s="19"/>
      <c r="Y3" s="19"/>
      <c r="Z3" s="20"/>
      <c r="AA3" s="19"/>
      <c r="AB3" s="21" t="s">
        <v>47</v>
      </c>
      <c r="AC3" s="19"/>
      <c r="AD3" s="19"/>
      <c r="AE3" s="32"/>
      <c r="AF3" s="32"/>
      <c r="AG3" s="32"/>
      <c r="AH3" s="32"/>
      <c r="AI3" s="32"/>
      <c r="AJ3" s="32"/>
      <c r="AK3" s="32"/>
      <c r="AL3" s="19"/>
      <c r="AM3" s="19"/>
      <c r="AN3" s="23"/>
      <c r="AO3" s="23"/>
      <c r="AP3" s="23"/>
      <c r="AQ3" s="23"/>
      <c r="AR3" s="23"/>
      <c r="AS3" s="23"/>
      <c r="AT3" s="23"/>
      <c r="AU3" s="23"/>
      <c r="AV3" s="23"/>
      <c r="AW3" s="23"/>
      <c r="AX3" s="23"/>
      <c r="AY3" s="23"/>
      <c r="AZ3" s="23"/>
      <c r="BA3" s="23"/>
      <c r="BB3" s="23"/>
      <c r="BC3" s="23"/>
    </row>
    <row r="4" spans="1:55" s="22" customFormat="1" ht="31.5" customHeight="1" x14ac:dyDescent="0.15">
      <c r="A4" s="19"/>
      <c r="B4" s="20" t="s">
        <v>34</v>
      </c>
      <c r="C4" s="19" t="s">
        <v>17</v>
      </c>
      <c r="D4" s="19" t="s">
        <v>22</v>
      </c>
      <c r="E4" s="20" t="s">
        <v>34</v>
      </c>
      <c r="F4" s="19" t="s">
        <v>151</v>
      </c>
      <c r="G4" s="24" t="s">
        <v>1174</v>
      </c>
      <c r="H4" s="20" t="s">
        <v>1063</v>
      </c>
      <c r="I4" s="19" t="s">
        <v>196</v>
      </c>
      <c r="J4" s="20" t="s">
        <v>1109</v>
      </c>
      <c r="K4" s="19"/>
      <c r="L4" s="19" t="s">
        <v>539</v>
      </c>
      <c r="M4" s="19" t="s">
        <v>142</v>
      </c>
      <c r="N4" s="19" t="s">
        <v>142</v>
      </c>
      <c r="O4" s="19" t="s">
        <v>153</v>
      </c>
      <c r="P4" s="19" t="s">
        <v>425</v>
      </c>
      <c r="Q4" s="20" t="s">
        <v>1182</v>
      </c>
      <c r="R4" s="20" t="s">
        <v>1182</v>
      </c>
      <c r="S4" s="27" t="s">
        <v>1143</v>
      </c>
      <c r="T4" s="20" t="s">
        <v>1102</v>
      </c>
      <c r="U4" s="19"/>
      <c r="V4" s="21">
        <v>44653</v>
      </c>
      <c r="W4" s="19"/>
      <c r="X4" s="20" t="s">
        <v>145</v>
      </c>
      <c r="Y4" s="19" t="s">
        <v>146</v>
      </c>
      <c r="Z4" s="20" t="s">
        <v>1182</v>
      </c>
      <c r="AA4" s="19" t="s">
        <v>241</v>
      </c>
      <c r="AB4" s="21">
        <f>$V4+7</f>
        <v>44660</v>
      </c>
      <c r="AC4" s="19"/>
      <c r="AD4" s="19"/>
      <c r="AE4" s="32">
        <v>12</v>
      </c>
      <c r="AF4" s="32">
        <v>21</v>
      </c>
      <c r="AG4" s="32">
        <v>0</v>
      </c>
      <c r="AH4" s="32">
        <v>0</v>
      </c>
      <c r="AI4" s="32">
        <v>33</v>
      </c>
      <c r="AJ4" s="32" t="s">
        <v>148</v>
      </c>
      <c r="AK4" s="32" t="s">
        <v>154</v>
      </c>
      <c r="AL4" s="20" t="s">
        <v>1182</v>
      </c>
      <c r="AM4" s="21">
        <f>$V4+7</f>
        <v>44660</v>
      </c>
      <c r="AN4" s="21">
        <f>$V4-2</f>
        <v>44651</v>
      </c>
      <c r="AO4" s="21">
        <f>$V4</f>
        <v>44653</v>
      </c>
      <c r="AP4" s="21">
        <f>$V4</f>
        <v>44653</v>
      </c>
      <c r="AQ4" s="21">
        <f>$V4+1</f>
        <v>44654</v>
      </c>
      <c r="AR4" s="21">
        <f>$AQ4</f>
        <v>44654</v>
      </c>
      <c r="AS4" s="21">
        <f>$AQ4+7</f>
        <v>44661</v>
      </c>
      <c r="AT4" s="21">
        <f>$AQ4+7</f>
        <v>44661</v>
      </c>
      <c r="AU4" s="21">
        <f>$AT4+1</f>
        <v>44662</v>
      </c>
      <c r="AV4" s="21">
        <f>$AU4</f>
        <v>44662</v>
      </c>
      <c r="AW4" s="21">
        <f>$AU4+7</f>
        <v>44669</v>
      </c>
      <c r="AX4" s="21">
        <f>$AU4+7</f>
        <v>44669</v>
      </c>
      <c r="AY4" s="21">
        <f>$AX4+1</f>
        <v>44670</v>
      </c>
      <c r="AZ4" s="21">
        <f>$AY4</f>
        <v>44670</v>
      </c>
      <c r="BA4" s="21">
        <f>$AY4+7</f>
        <v>44677</v>
      </c>
      <c r="BB4" s="21">
        <f>$AY4+7</f>
        <v>44677</v>
      </c>
      <c r="BC4" s="21">
        <f>$BB4+1</f>
        <v>44678</v>
      </c>
    </row>
    <row r="5" spans="1:55" s="22" customFormat="1" ht="31.5" customHeight="1" x14ac:dyDescent="0.15">
      <c r="A5" s="19"/>
      <c r="B5" s="20" t="s">
        <v>34</v>
      </c>
      <c r="C5" s="19" t="s">
        <v>450</v>
      </c>
      <c r="D5" s="24" t="s">
        <v>501</v>
      </c>
      <c r="E5" s="20" t="s">
        <v>34</v>
      </c>
      <c r="F5" s="19" t="s">
        <v>151</v>
      </c>
      <c r="I5" s="19"/>
      <c r="J5" s="19"/>
      <c r="K5" s="19"/>
      <c r="L5" s="19"/>
      <c r="M5" s="19"/>
      <c r="N5" s="19"/>
      <c r="O5" s="19"/>
      <c r="P5" s="19"/>
      <c r="Q5" s="19"/>
      <c r="R5" s="19"/>
      <c r="S5" s="19"/>
      <c r="T5" s="19"/>
      <c r="U5" s="19"/>
      <c r="V5" s="21"/>
      <c r="W5" s="19"/>
      <c r="X5" s="19"/>
      <c r="Y5" s="19"/>
      <c r="Z5" s="20"/>
      <c r="AA5" s="19"/>
      <c r="AB5" s="21" t="s">
        <v>47</v>
      </c>
      <c r="AC5" s="19"/>
      <c r="AD5" s="19"/>
      <c r="AE5" s="32"/>
      <c r="AF5" s="32"/>
      <c r="AG5" s="32"/>
      <c r="AH5" s="32"/>
      <c r="AI5" s="32"/>
      <c r="AJ5" s="32"/>
      <c r="AK5" s="32"/>
      <c r="AL5" s="19"/>
      <c r="AM5" s="19"/>
      <c r="AN5" s="23"/>
      <c r="AO5" s="23"/>
      <c r="AP5" s="23"/>
      <c r="AQ5" s="23"/>
      <c r="AR5" s="23"/>
      <c r="AS5" s="23"/>
      <c r="AT5" s="23"/>
      <c r="AU5" s="23"/>
      <c r="AV5" s="23"/>
      <c r="AW5" s="23"/>
      <c r="AX5" s="23"/>
      <c r="AY5" s="23"/>
      <c r="AZ5" s="23"/>
      <c r="BA5" s="23"/>
      <c r="BB5" s="23"/>
      <c r="BC5" s="23"/>
    </row>
    <row r="6" spans="1:55" s="22" customFormat="1" ht="28" x14ac:dyDescent="0.15">
      <c r="A6" s="19"/>
      <c r="B6" s="25" t="s">
        <v>83</v>
      </c>
      <c r="C6" s="19" t="s">
        <v>17</v>
      </c>
      <c r="D6" s="19" t="s">
        <v>79</v>
      </c>
      <c r="E6" s="25" t="s">
        <v>83</v>
      </c>
      <c r="F6" s="19" t="s">
        <v>155</v>
      </c>
      <c r="G6" s="19" t="s">
        <v>509</v>
      </c>
      <c r="H6" s="20" t="s">
        <v>535</v>
      </c>
      <c r="I6" s="20" t="s">
        <v>152</v>
      </c>
      <c r="J6" s="20" t="s">
        <v>1109</v>
      </c>
      <c r="K6" s="19"/>
      <c r="L6" s="20" t="s">
        <v>141</v>
      </c>
      <c r="M6" s="19" t="s">
        <v>142</v>
      </c>
      <c r="N6" s="19" t="s">
        <v>142</v>
      </c>
      <c r="O6" s="19" t="s">
        <v>142</v>
      </c>
      <c r="P6" s="20" t="s">
        <v>143</v>
      </c>
      <c r="Q6" s="20" t="s">
        <v>1182</v>
      </c>
      <c r="R6" s="20" t="s">
        <v>1182</v>
      </c>
      <c r="S6" s="20" t="s">
        <v>1143</v>
      </c>
      <c r="T6" s="19" t="s">
        <v>213</v>
      </c>
      <c r="U6" s="19"/>
      <c r="V6" s="21">
        <v>44331</v>
      </c>
      <c r="W6" s="19"/>
      <c r="X6" s="20" t="s">
        <v>145</v>
      </c>
      <c r="Y6" s="19" t="s">
        <v>146</v>
      </c>
      <c r="Z6" s="20" t="s">
        <v>1182</v>
      </c>
      <c r="AA6" s="19" t="s">
        <v>241</v>
      </c>
      <c r="AB6" s="21">
        <f>$V6+7</f>
        <v>44338</v>
      </c>
      <c r="AC6" s="19"/>
      <c r="AD6" s="19"/>
      <c r="AE6" s="32">
        <v>10</v>
      </c>
      <c r="AF6" s="32">
        <v>12</v>
      </c>
      <c r="AG6" s="32">
        <v>20</v>
      </c>
      <c r="AH6" s="32">
        <v>45</v>
      </c>
      <c r="AI6" s="32">
        <v>87</v>
      </c>
      <c r="AJ6" s="32" t="s">
        <v>154</v>
      </c>
      <c r="AK6" s="32" t="s">
        <v>154</v>
      </c>
      <c r="AL6" s="20" t="s">
        <v>1182</v>
      </c>
      <c r="AM6" s="21">
        <f>$V6+7</f>
        <v>44338</v>
      </c>
      <c r="AN6" s="21">
        <f>$V6-2</f>
        <v>44329</v>
      </c>
      <c r="AO6" s="21">
        <f>$V6</f>
        <v>44331</v>
      </c>
      <c r="AP6" s="21">
        <f>$V6</f>
        <v>44331</v>
      </c>
      <c r="AQ6" s="21">
        <f>$V6+1</f>
        <v>44332</v>
      </c>
      <c r="AR6" s="21">
        <f>$AQ6</f>
        <v>44332</v>
      </c>
      <c r="AS6" s="21">
        <f>$AQ6+7</f>
        <v>44339</v>
      </c>
      <c r="AT6" s="21">
        <f>$AQ6+7</f>
        <v>44339</v>
      </c>
      <c r="AU6" s="21">
        <f>$AT6+1</f>
        <v>44340</v>
      </c>
      <c r="AV6" s="21">
        <f>$AU6</f>
        <v>44340</v>
      </c>
      <c r="AW6" s="21">
        <f>$AU6+7</f>
        <v>44347</v>
      </c>
      <c r="AX6" s="21">
        <f>$AU6+7</f>
        <v>44347</v>
      </c>
      <c r="AY6" s="21">
        <f>$AX6+1</f>
        <v>44348</v>
      </c>
      <c r="AZ6" s="21">
        <f>$AY6</f>
        <v>44348</v>
      </c>
      <c r="BA6" s="21">
        <f>$AY6+7</f>
        <v>44355</v>
      </c>
      <c r="BB6" s="21">
        <f>$AY6+7</f>
        <v>44355</v>
      </c>
      <c r="BC6" s="21">
        <f>$BB6+1</f>
        <v>44356</v>
      </c>
    </row>
    <row r="7" spans="1:55" s="22" customFormat="1" ht="14" x14ac:dyDescent="0.15">
      <c r="A7" s="19"/>
      <c r="B7" s="25" t="s">
        <v>83</v>
      </c>
      <c r="C7" s="19" t="s">
        <v>450</v>
      </c>
      <c r="D7" s="19" t="s">
        <v>509</v>
      </c>
      <c r="E7" s="20" t="s">
        <v>83</v>
      </c>
      <c r="F7" s="19" t="s">
        <v>155</v>
      </c>
      <c r="G7" s="19"/>
      <c r="H7" s="19"/>
      <c r="I7" s="19"/>
      <c r="J7" s="19"/>
      <c r="K7" s="19"/>
      <c r="L7" s="19"/>
      <c r="M7" s="19"/>
      <c r="N7" s="19"/>
      <c r="O7" s="19"/>
      <c r="P7" s="19"/>
      <c r="Q7" s="19"/>
      <c r="R7" s="19"/>
      <c r="S7" s="19"/>
      <c r="T7" s="19"/>
      <c r="U7" s="19"/>
      <c r="V7" s="21"/>
      <c r="W7" s="19"/>
      <c r="X7" s="19"/>
      <c r="Y7" s="19"/>
      <c r="Z7" s="20"/>
      <c r="AA7" s="19"/>
      <c r="AB7" s="21" t="s">
        <v>47</v>
      </c>
      <c r="AC7" s="19"/>
      <c r="AD7" s="19"/>
      <c r="AE7" s="32"/>
      <c r="AF7" s="32"/>
      <c r="AG7" s="32"/>
      <c r="AH7" s="32"/>
      <c r="AI7" s="32"/>
      <c r="AJ7" s="32"/>
      <c r="AK7" s="32"/>
      <c r="AL7" s="19"/>
      <c r="AM7" s="19"/>
      <c r="AN7" s="23"/>
      <c r="AO7" s="23"/>
      <c r="AP7" s="23"/>
      <c r="AQ7" s="23"/>
      <c r="AR7" s="23"/>
      <c r="AS7" s="23"/>
      <c r="AT7" s="23"/>
      <c r="AU7" s="23"/>
      <c r="AV7" s="23"/>
      <c r="AW7" s="23"/>
      <c r="AX7" s="23"/>
      <c r="AY7" s="23"/>
      <c r="AZ7" s="23"/>
      <c r="BA7" s="23"/>
      <c r="BB7" s="23"/>
      <c r="BC7" s="23"/>
    </row>
    <row r="8" spans="1:55" s="22" customFormat="1" ht="28" x14ac:dyDescent="0.15">
      <c r="A8" s="19"/>
      <c r="B8" s="25" t="s">
        <v>83</v>
      </c>
      <c r="C8" s="19" t="s">
        <v>17</v>
      </c>
      <c r="D8" s="19" t="s">
        <v>79</v>
      </c>
      <c r="E8" s="25" t="s">
        <v>83</v>
      </c>
      <c r="F8" s="19" t="s">
        <v>158</v>
      </c>
      <c r="G8" s="19" t="s">
        <v>526</v>
      </c>
      <c r="H8" s="20" t="s">
        <v>535</v>
      </c>
      <c r="I8" s="20" t="s">
        <v>161</v>
      </c>
      <c r="J8" s="20" t="s">
        <v>1109</v>
      </c>
      <c r="K8" s="19"/>
      <c r="L8" s="20" t="s">
        <v>141</v>
      </c>
      <c r="M8" s="19" t="s">
        <v>142</v>
      </c>
      <c r="N8" s="19" t="s">
        <v>142</v>
      </c>
      <c r="O8" s="19" t="s">
        <v>142</v>
      </c>
      <c r="P8" s="20" t="s">
        <v>143</v>
      </c>
      <c r="Q8" s="20" t="s">
        <v>1182</v>
      </c>
      <c r="R8" s="20" t="s">
        <v>1182</v>
      </c>
      <c r="S8" s="20" t="s">
        <v>1143</v>
      </c>
      <c r="T8" s="19" t="s">
        <v>213</v>
      </c>
      <c r="U8" s="19"/>
      <c r="V8" s="21">
        <v>44623</v>
      </c>
      <c r="W8" s="19"/>
      <c r="X8" s="20" t="s">
        <v>145</v>
      </c>
      <c r="Y8" s="19" t="s">
        <v>146</v>
      </c>
      <c r="Z8" s="20" t="s">
        <v>1182</v>
      </c>
      <c r="AA8" s="19" t="s">
        <v>241</v>
      </c>
      <c r="AB8" s="21">
        <f>$V8+7</f>
        <v>44630</v>
      </c>
      <c r="AC8" s="19"/>
      <c r="AD8" s="19"/>
      <c r="AE8" s="32">
        <v>14</v>
      </c>
      <c r="AF8" s="32">
        <v>30</v>
      </c>
      <c r="AG8" s="32">
        <v>24</v>
      </c>
      <c r="AH8" s="32">
        <v>25</v>
      </c>
      <c r="AI8" s="32">
        <v>93</v>
      </c>
      <c r="AJ8" s="32" t="s">
        <v>154</v>
      </c>
      <c r="AK8" s="32" t="s">
        <v>148</v>
      </c>
      <c r="AL8" s="20" t="s">
        <v>1182</v>
      </c>
      <c r="AM8" s="21">
        <f>$V8+7</f>
        <v>44630</v>
      </c>
      <c r="AN8" s="21">
        <f>$V8-2</f>
        <v>44621</v>
      </c>
      <c r="AO8" s="21">
        <f>$V8</f>
        <v>44623</v>
      </c>
      <c r="AP8" s="21">
        <f>$V8</f>
        <v>44623</v>
      </c>
      <c r="AQ8" s="21">
        <f>$V8+1</f>
        <v>44624</v>
      </c>
      <c r="AR8" s="21">
        <f>$AQ8</f>
        <v>44624</v>
      </c>
      <c r="AS8" s="21">
        <f>$AQ8+7</f>
        <v>44631</v>
      </c>
      <c r="AT8" s="21">
        <f>$AQ8+7</f>
        <v>44631</v>
      </c>
      <c r="AU8" s="21">
        <f>$AT8+1</f>
        <v>44632</v>
      </c>
      <c r="AV8" s="21">
        <f>$AU8</f>
        <v>44632</v>
      </c>
      <c r="AW8" s="21">
        <f>$AU8+7</f>
        <v>44639</v>
      </c>
      <c r="AX8" s="21">
        <f>$AU8+7</f>
        <v>44639</v>
      </c>
      <c r="AY8" s="21">
        <f>$AX8+1</f>
        <v>44640</v>
      </c>
      <c r="AZ8" s="21">
        <f>$AY8</f>
        <v>44640</v>
      </c>
      <c r="BA8" s="21">
        <f>$AY8+7</f>
        <v>44647</v>
      </c>
      <c r="BB8" s="21">
        <f>$AY8+7</f>
        <v>44647</v>
      </c>
      <c r="BC8" s="21">
        <f>$BB8+1</f>
        <v>44648</v>
      </c>
    </row>
    <row r="9" spans="1:55" s="22" customFormat="1" ht="31.5" customHeight="1" x14ac:dyDescent="0.15">
      <c r="A9" s="19"/>
      <c r="B9" s="25" t="s">
        <v>83</v>
      </c>
      <c r="C9" s="19" t="s">
        <v>450</v>
      </c>
      <c r="D9" s="19" t="s">
        <v>509</v>
      </c>
      <c r="E9" s="20" t="s">
        <v>83</v>
      </c>
      <c r="F9" s="19" t="s">
        <v>158</v>
      </c>
      <c r="G9" s="19"/>
      <c r="H9" s="19"/>
      <c r="I9" s="19"/>
      <c r="J9" s="19"/>
      <c r="K9" s="19"/>
      <c r="L9" s="19"/>
      <c r="M9" s="19"/>
      <c r="N9" s="19"/>
      <c r="O9" s="19"/>
      <c r="P9" s="19"/>
      <c r="Q9" s="19"/>
      <c r="R9" s="19"/>
      <c r="S9" s="19"/>
      <c r="T9" s="19"/>
      <c r="U9" s="19"/>
      <c r="V9" s="21"/>
      <c r="W9" s="19"/>
      <c r="X9" s="19"/>
      <c r="Y9" s="19"/>
      <c r="Z9" s="20"/>
      <c r="AA9" s="19"/>
      <c r="AB9" s="21" t="s">
        <v>47</v>
      </c>
      <c r="AC9" s="19"/>
      <c r="AD9" s="19"/>
      <c r="AE9" s="32"/>
      <c r="AF9" s="32"/>
      <c r="AG9" s="32"/>
      <c r="AH9" s="32"/>
      <c r="AI9" s="32"/>
      <c r="AJ9" s="32"/>
      <c r="AK9" s="32"/>
      <c r="AL9" s="19"/>
      <c r="AM9" s="19"/>
      <c r="AN9" s="23"/>
      <c r="AO9" s="23"/>
      <c r="AP9" s="23"/>
      <c r="AQ9" s="23"/>
      <c r="AR9" s="23"/>
      <c r="AS9" s="23"/>
      <c r="AT9" s="23"/>
      <c r="AU9" s="23"/>
      <c r="AV9" s="23"/>
      <c r="AW9" s="23"/>
      <c r="AX9" s="23"/>
      <c r="AY9" s="23"/>
      <c r="AZ9" s="23"/>
      <c r="BA9" s="23"/>
      <c r="BB9" s="23"/>
      <c r="BC9" s="23"/>
    </row>
    <row r="10" spans="1:55" s="22" customFormat="1" ht="31.5" customHeight="1" x14ac:dyDescent="0.15">
      <c r="A10" s="19"/>
      <c r="B10" s="20" t="s">
        <v>530</v>
      </c>
      <c r="C10" s="19" t="s">
        <v>17</v>
      </c>
      <c r="D10" s="19" t="s">
        <v>499</v>
      </c>
      <c r="E10" s="20" t="s">
        <v>530</v>
      </c>
      <c r="F10" s="19" t="s">
        <v>159</v>
      </c>
      <c r="G10" s="20" t="s">
        <v>507</v>
      </c>
      <c r="H10" s="20" t="s">
        <v>534</v>
      </c>
      <c r="I10" s="20" t="s">
        <v>152</v>
      </c>
      <c r="J10" s="20" t="s">
        <v>1181</v>
      </c>
      <c r="K10" s="19"/>
      <c r="L10" s="19" t="s">
        <v>499</v>
      </c>
      <c r="M10" s="19" t="s">
        <v>142</v>
      </c>
      <c r="N10" s="19" t="s">
        <v>153</v>
      </c>
      <c r="O10" s="19" t="s">
        <v>153</v>
      </c>
      <c r="P10" s="19" t="s">
        <v>425</v>
      </c>
      <c r="Q10" s="20" t="s">
        <v>1182</v>
      </c>
      <c r="R10" s="20" t="s">
        <v>1182</v>
      </c>
      <c r="S10" s="20" t="s">
        <v>1143</v>
      </c>
      <c r="T10" s="19" t="s">
        <v>213</v>
      </c>
      <c r="U10" s="19"/>
      <c r="V10" s="21">
        <v>44660</v>
      </c>
      <c r="W10" s="19"/>
      <c r="X10" s="20" t="s">
        <v>145</v>
      </c>
      <c r="Y10" s="19" t="s">
        <v>146</v>
      </c>
      <c r="Z10" s="20" t="s">
        <v>1182</v>
      </c>
      <c r="AA10" s="19" t="s">
        <v>241</v>
      </c>
      <c r="AB10" s="21">
        <f>$V10+7</f>
        <v>44667</v>
      </c>
      <c r="AC10" s="19"/>
      <c r="AD10" s="19"/>
      <c r="AE10" s="32">
        <v>14</v>
      </c>
      <c r="AF10" s="32">
        <v>30</v>
      </c>
      <c r="AG10" s="32">
        <v>24</v>
      </c>
      <c r="AH10" s="32">
        <v>15</v>
      </c>
      <c r="AI10" s="32">
        <v>83</v>
      </c>
      <c r="AJ10" s="32" t="s">
        <v>154</v>
      </c>
      <c r="AK10" s="32" t="s">
        <v>156</v>
      </c>
      <c r="AL10" s="20" t="s">
        <v>1182</v>
      </c>
      <c r="AM10" s="21">
        <f>$V10+7</f>
        <v>44667</v>
      </c>
      <c r="AN10" s="21">
        <f>$V10-2</f>
        <v>44658</v>
      </c>
      <c r="AO10" s="21">
        <f>$V10</f>
        <v>44660</v>
      </c>
      <c r="AP10" s="21">
        <f>$V10</f>
        <v>44660</v>
      </c>
      <c r="AQ10" s="21">
        <f>$V10+1</f>
        <v>44661</v>
      </c>
      <c r="AR10" s="21">
        <f>$AQ10</f>
        <v>44661</v>
      </c>
      <c r="AS10" s="21">
        <f>$AQ10+7</f>
        <v>44668</v>
      </c>
      <c r="AT10" s="21">
        <f>$AQ10+7</f>
        <v>44668</v>
      </c>
      <c r="AU10" s="21">
        <f>$AT10+1</f>
        <v>44669</v>
      </c>
      <c r="AV10" s="21">
        <f>$AU10</f>
        <v>44669</v>
      </c>
      <c r="AW10" s="21">
        <f>$AU10+7</f>
        <v>44676</v>
      </c>
      <c r="AX10" s="21">
        <f>$AU10+7</f>
        <v>44676</v>
      </c>
      <c r="AY10" s="21">
        <f>$AX10+1</f>
        <v>44677</v>
      </c>
      <c r="AZ10" s="21">
        <f>$AY10</f>
        <v>44677</v>
      </c>
      <c r="BA10" s="21">
        <f>$AY10+7</f>
        <v>44684</v>
      </c>
      <c r="BB10" s="21">
        <f>$AY10+7</f>
        <v>44684</v>
      </c>
      <c r="BC10" s="21">
        <f>$BB10+1</f>
        <v>44685</v>
      </c>
    </row>
    <row r="11" spans="1:55" s="22" customFormat="1" ht="31.5" customHeight="1" x14ac:dyDescent="0.15">
      <c r="A11" s="19"/>
      <c r="B11" s="20" t="s">
        <v>530</v>
      </c>
      <c r="C11" s="19" t="s">
        <v>450</v>
      </c>
      <c r="D11" s="20" t="s">
        <v>507</v>
      </c>
      <c r="E11" s="20" t="s">
        <v>530</v>
      </c>
      <c r="F11" s="19" t="s">
        <v>159</v>
      </c>
      <c r="G11" s="19"/>
      <c r="H11" s="19"/>
      <c r="I11" s="19"/>
      <c r="J11" s="19"/>
      <c r="K11" s="19"/>
      <c r="L11" s="19"/>
      <c r="M11" s="19"/>
      <c r="N11" s="19"/>
      <c r="O11" s="19"/>
      <c r="P11" s="19"/>
      <c r="Q11" s="19"/>
      <c r="R11" s="19"/>
      <c r="S11" s="19"/>
      <c r="T11" s="19"/>
      <c r="U11" s="19"/>
      <c r="V11" s="21"/>
      <c r="W11" s="19"/>
      <c r="X11" s="19"/>
      <c r="Y11" s="19"/>
      <c r="Z11" s="20"/>
      <c r="AA11" s="19"/>
      <c r="AB11" s="21" t="s">
        <v>47</v>
      </c>
      <c r="AC11" s="19"/>
      <c r="AD11" s="19"/>
      <c r="AE11" s="32"/>
      <c r="AF11" s="32"/>
      <c r="AG11" s="32"/>
      <c r="AH11" s="32"/>
      <c r="AI11" s="32"/>
      <c r="AJ11" s="32"/>
      <c r="AK11" s="32"/>
      <c r="AL11" s="19"/>
      <c r="AM11" s="19"/>
      <c r="AN11" s="23"/>
      <c r="AO11" s="23"/>
      <c r="AP11" s="23"/>
      <c r="AQ11" s="23"/>
      <c r="AR11" s="23"/>
      <c r="AS11" s="23"/>
      <c r="AT11" s="23"/>
      <c r="AU11" s="23"/>
      <c r="AV11" s="23"/>
      <c r="AW11" s="23"/>
      <c r="AX11" s="23"/>
      <c r="AY11" s="23"/>
      <c r="AZ11" s="23"/>
      <c r="BA11" s="23"/>
      <c r="BB11" s="23"/>
      <c r="BC11" s="23"/>
    </row>
    <row r="12" spans="1:55" s="24" customFormat="1" ht="42" x14ac:dyDescent="0.15">
      <c r="A12" s="20"/>
      <c r="B12" s="20" t="s">
        <v>83</v>
      </c>
      <c r="C12" s="20" t="s">
        <v>17</v>
      </c>
      <c r="D12" s="20" t="s">
        <v>79</v>
      </c>
      <c r="E12" s="20" t="s">
        <v>83</v>
      </c>
      <c r="F12" s="19" t="s">
        <v>542</v>
      </c>
      <c r="G12" s="20" t="s">
        <v>524</v>
      </c>
      <c r="H12" s="20" t="s">
        <v>525</v>
      </c>
      <c r="I12" s="20" t="s">
        <v>140</v>
      </c>
      <c r="J12" s="20" t="s">
        <v>1109</v>
      </c>
      <c r="K12" s="20">
        <v>1</v>
      </c>
      <c r="L12" s="20" t="s">
        <v>197</v>
      </c>
      <c r="M12" s="20" t="s">
        <v>153</v>
      </c>
      <c r="N12" s="20" t="s">
        <v>153</v>
      </c>
      <c r="O12" s="20" t="s">
        <v>153</v>
      </c>
      <c r="P12" s="20" t="s">
        <v>143</v>
      </c>
      <c r="Q12" s="20" t="s">
        <v>1182</v>
      </c>
      <c r="R12" s="20" t="s">
        <v>1182</v>
      </c>
      <c r="S12" s="20" t="s">
        <v>144</v>
      </c>
      <c r="T12" s="19" t="s">
        <v>1102</v>
      </c>
      <c r="U12" s="20"/>
      <c r="V12" s="21">
        <v>44638</v>
      </c>
      <c r="W12" s="20"/>
      <c r="X12" s="20" t="s">
        <v>145</v>
      </c>
      <c r="Y12" s="20" t="s">
        <v>146</v>
      </c>
      <c r="Z12" s="20" t="s">
        <v>1182</v>
      </c>
      <c r="AA12" s="19"/>
      <c r="AB12" s="21">
        <f>$V12+7</f>
        <v>44645</v>
      </c>
      <c r="AC12" s="20" t="s">
        <v>1072</v>
      </c>
      <c r="AD12" s="20" t="s">
        <v>147</v>
      </c>
      <c r="AE12" s="32">
        <v>18</v>
      </c>
      <c r="AF12" s="32">
        <v>57</v>
      </c>
      <c r="AG12" s="32">
        <v>24</v>
      </c>
      <c r="AH12" s="32">
        <v>0</v>
      </c>
      <c r="AI12" s="32">
        <v>99</v>
      </c>
      <c r="AJ12" s="32" t="s">
        <v>154</v>
      </c>
      <c r="AK12" s="32" t="s">
        <v>154</v>
      </c>
      <c r="AL12" s="20" t="s">
        <v>1182</v>
      </c>
      <c r="AM12" s="21">
        <f>$V12+7</f>
        <v>44645</v>
      </c>
      <c r="AN12" s="21">
        <f>$V12-2</f>
        <v>44636</v>
      </c>
      <c r="AO12" s="21">
        <f>$V12</f>
        <v>44638</v>
      </c>
      <c r="AP12" s="21">
        <f>$V12</f>
        <v>44638</v>
      </c>
      <c r="AQ12" s="21">
        <f>$V12+1</f>
        <v>44639</v>
      </c>
      <c r="AR12" s="21">
        <f>$AQ12</f>
        <v>44639</v>
      </c>
      <c r="AS12" s="21">
        <f>$AQ12+7</f>
        <v>44646</v>
      </c>
      <c r="AT12" s="21">
        <f>$AQ12+7</f>
        <v>44646</v>
      </c>
      <c r="AU12" s="21">
        <f>$AT12+1</f>
        <v>44647</v>
      </c>
      <c r="AV12" s="21">
        <f>$AU12</f>
        <v>44647</v>
      </c>
      <c r="AW12" s="21">
        <f>$AU12+7</f>
        <v>44654</v>
      </c>
      <c r="AX12" s="21">
        <f>$AU12+7</f>
        <v>44654</v>
      </c>
      <c r="AY12" s="21">
        <f>$AX12+1</f>
        <v>44655</v>
      </c>
      <c r="AZ12" s="21">
        <f>$AY12</f>
        <v>44655</v>
      </c>
      <c r="BA12" s="21">
        <f>$AY12+7</f>
        <v>44662</v>
      </c>
      <c r="BB12" s="21">
        <f>$AY12+7</f>
        <v>44662</v>
      </c>
      <c r="BC12" s="21">
        <f>$BB12+1</f>
        <v>44663</v>
      </c>
    </row>
    <row r="13" spans="1:55" s="24" customFormat="1" ht="14" x14ac:dyDescent="0.15">
      <c r="A13" s="20"/>
      <c r="B13" s="20" t="s">
        <v>83</v>
      </c>
      <c r="C13" s="20" t="s">
        <v>450</v>
      </c>
      <c r="D13" s="20" t="s">
        <v>510</v>
      </c>
      <c r="E13" s="20" t="s">
        <v>83</v>
      </c>
      <c r="F13" s="19" t="s">
        <v>542</v>
      </c>
      <c r="G13" s="20"/>
      <c r="H13" s="20"/>
      <c r="I13" s="20"/>
      <c r="J13" s="20"/>
      <c r="K13" s="20"/>
      <c r="L13" s="20"/>
      <c r="M13" s="20"/>
      <c r="N13" s="20"/>
      <c r="O13" s="20"/>
      <c r="P13" s="20"/>
      <c r="Q13" s="20"/>
      <c r="R13" s="20"/>
      <c r="S13" s="20"/>
      <c r="T13" s="20"/>
      <c r="U13" s="20"/>
      <c r="V13" s="21"/>
      <c r="W13" s="20"/>
      <c r="X13" s="20"/>
      <c r="Y13" s="20"/>
      <c r="Z13" s="20"/>
      <c r="AA13" s="20"/>
      <c r="AB13" s="21" t="s">
        <v>47</v>
      </c>
      <c r="AC13" s="20"/>
      <c r="AD13" s="20"/>
      <c r="AE13" s="32"/>
      <c r="AF13" s="32"/>
      <c r="AG13" s="32"/>
      <c r="AH13" s="32"/>
      <c r="AI13" s="32"/>
      <c r="AJ13" s="32"/>
      <c r="AK13" s="32"/>
      <c r="AL13" s="20"/>
      <c r="AM13" s="21"/>
      <c r="AN13" s="26"/>
      <c r="AO13" s="26"/>
      <c r="AP13" s="26"/>
      <c r="AQ13" s="26"/>
      <c r="AR13" s="26"/>
      <c r="AS13" s="26"/>
      <c r="AT13" s="26"/>
      <c r="AU13" s="26"/>
      <c r="AV13" s="26"/>
      <c r="AW13" s="26"/>
      <c r="AX13" s="26"/>
      <c r="AY13" s="26"/>
      <c r="AZ13" s="26"/>
      <c r="BA13" s="26"/>
      <c r="BB13" s="26"/>
      <c r="BC13" s="26"/>
    </row>
    <row r="14" spans="1:55" s="24" customFormat="1" ht="42" x14ac:dyDescent="0.15">
      <c r="A14" s="20"/>
      <c r="B14" s="20" t="s">
        <v>83</v>
      </c>
      <c r="C14" s="20" t="s">
        <v>17</v>
      </c>
      <c r="D14" s="20" t="s">
        <v>79</v>
      </c>
      <c r="E14" s="20" t="s">
        <v>83</v>
      </c>
      <c r="F14" s="19" t="s">
        <v>160</v>
      </c>
      <c r="G14" s="20" t="s">
        <v>139</v>
      </c>
      <c r="H14" s="20" t="s">
        <v>1179</v>
      </c>
      <c r="I14" s="20" t="s">
        <v>152</v>
      </c>
      <c r="J14" s="20" t="s">
        <v>1109</v>
      </c>
      <c r="K14" s="20">
        <v>2</v>
      </c>
      <c r="L14" s="20" t="s">
        <v>141</v>
      </c>
      <c r="M14" s="20" t="s">
        <v>153</v>
      </c>
      <c r="N14" s="20" t="s">
        <v>153</v>
      </c>
      <c r="O14" s="20" t="s">
        <v>153</v>
      </c>
      <c r="P14" s="20" t="s">
        <v>143</v>
      </c>
      <c r="Q14" s="20" t="s">
        <v>1182</v>
      </c>
      <c r="R14" s="20" t="s">
        <v>1182</v>
      </c>
      <c r="S14" s="20" t="s">
        <v>144</v>
      </c>
      <c r="T14" s="19" t="s">
        <v>213</v>
      </c>
      <c r="U14" s="20"/>
      <c r="V14" s="21">
        <v>44647</v>
      </c>
      <c r="W14" s="20"/>
      <c r="X14" s="20" t="s">
        <v>145</v>
      </c>
      <c r="Y14" s="20" t="s">
        <v>146</v>
      </c>
      <c r="Z14" s="20" t="s">
        <v>1182</v>
      </c>
      <c r="AA14" s="20"/>
      <c r="AB14" s="21">
        <f>$V14+7</f>
        <v>44654</v>
      </c>
      <c r="AC14" s="20" t="s">
        <v>1072</v>
      </c>
      <c r="AD14" s="20" t="s">
        <v>147</v>
      </c>
      <c r="AE14" s="32">
        <v>14</v>
      </c>
      <c r="AF14" s="32">
        <v>57</v>
      </c>
      <c r="AG14" s="32">
        <v>24</v>
      </c>
      <c r="AH14" s="32">
        <v>15</v>
      </c>
      <c r="AI14" s="32">
        <v>110</v>
      </c>
      <c r="AJ14" s="32" t="s">
        <v>156</v>
      </c>
      <c r="AK14" s="32" t="s">
        <v>156</v>
      </c>
      <c r="AL14" s="20" t="s">
        <v>1182</v>
      </c>
      <c r="AM14" s="21">
        <f>$V14+7</f>
        <v>44654</v>
      </c>
      <c r="AN14" s="21">
        <f>$V14-2</f>
        <v>44645</v>
      </c>
      <c r="AO14" s="21">
        <f>$V14</f>
        <v>44647</v>
      </c>
      <c r="AP14" s="21">
        <f>$V14</f>
        <v>44647</v>
      </c>
      <c r="AQ14" s="21">
        <f>$V14+1</f>
        <v>44648</v>
      </c>
      <c r="AR14" s="21">
        <f>$AQ14</f>
        <v>44648</v>
      </c>
      <c r="AS14" s="21">
        <f>$AQ14+7</f>
        <v>44655</v>
      </c>
      <c r="AT14" s="21">
        <f>$AQ14+7</f>
        <v>44655</v>
      </c>
      <c r="AU14" s="21">
        <f>$AT14+1</f>
        <v>44656</v>
      </c>
      <c r="AV14" s="21">
        <f>$AU14</f>
        <v>44656</v>
      </c>
      <c r="AW14" s="21">
        <f>$AU14+7</f>
        <v>44663</v>
      </c>
      <c r="AX14" s="21">
        <f>$AU14+7</f>
        <v>44663</v>
      </c>
      <c r="AY14" s="21">
        <f>$AX14+1</f>
        <v>44664</v>
      </c>
      <c r="AZ14" s="21">
        <f>$AY14</f>
        <v>44664</v>
      </c>
      <c r="BA14" s="21">
        <f>$AY14+7</f>
        <v>44671</v>
      </c>
      <c r="BB14" s="21">
        <f>$AY14+7</f>
        <v>44671</v>
      </c>
      <c r="BC14" s="21">
        <f>$BB14+1</f>
        <v>44672</v>
      </c>
    </row>
    <row r="15" spans="1:55" s="24" customFormat="1" ht="14" x14ac:dyDescent="0.15">
      <c r="A15" s="20"/>
      <c r="B15" s="20" t="s">
        <v>83</v>
      </c>
      <c r="C15" s="20" t="s">
        <v>450</v>
      </c>
      <c r="D15" s="20" t="s">
        <v>510</v>
      </c>
      <c r="E15" s="20" t="s">
        <v>83</v>
      </c>
      <c r="F15" s="19" t="s">
        <v>160</v>
      </c>
      <c r="G15" s="20"/>
      <c r="H15" s="20"/>
      <c r="I15" s="20"/>
      <c r="J15" s="20"/>
      <c r="K15" s="20"/>
      <c r="L15" s="20"/>
      <c r="M15" s="20"/>
      <c r="N15" s="20"/>
      <c r="O15" s="20"/>
      <c r="P15" s="20"/>
      <c r="Q15" s="20"/>
      <c r="R15" s="20"/>
      <c r="S15" s="20"/>
      <c r="T15" s="20"/>
      <c r="U15" s="20"/>
      <c r="V15" s="21"/>
      <c r="W15" s="20"/>
      <c r="X15" s="20"/>
      <c r="Y15" s="20"/>
      <c r="Z15" s="20"/>
      <c r="AA15" s="20"/>
      <c r="AB15" s="21"/>
      <c r="AC15" s="20"/>
      <c r="AD15" s="20"/>
      <c r="AE15" s="32"/>
      <c r="AF15" s="32"/>
      <c r="AG15" s="32"/>
      <c r="AH15" s="32"/>
      <c r="AI15" s="32"/>
      <c r="AJ15" s="32"/>
      <c r="AK15" s="32"/>
      <c r="AL15" s="20"/>
      <c r="AM15" s="21"/>
      <c r="AN15" s="26"/>
      <c r="AO15" s="26"/>
      <c r="AP15" s="26"/>
      <c r="AQ15" s="26"/>
      <c r="AR15" s="26"/>
      <c r="AS15" s="26"/>
      <c r="AT15" s="26"/>
      <c r="AU15" s="26"/>
      <c r="AV15" s="26"/>
      <c r="AW15" s="26"/>
      <c r="AX15" s="26"/>
      <c r="AY15" s="26"/>
      <c r="AZ15" s="26"/>
      <c r="BA15" s="26"/>
      <c r="BB15" s="26"/>
      <c r="BC15" s="26"/>
    </row>
    <row r="16" spans="1:55" s="22" customFormat="1" ht="31.5" customHeight="1" x14ac:dyDescent="0.15">
      <c r="A16" s="19"/>
      <c r="B16" s="20" t="s">
        <v>34</v>
      </c>
      <c r="C16" s="20" t="s">
        <v>17</v>
      </c>
      <c r="D16" s="20" t="s">
        <v>22</v>
      </c>
      <c r="E16" s="20" t="s">
        <v>34</v>
      </c>
      <c r="F16" s="19" t="s">
        <v>162</v>
      </c>
      <c r="G16" s="19" t="s">
        <v>165</v>
      </c>
      <c r="H16" s="20" t="s">
        <v>1178</v>
      </c>
      <c r="I16" s="20" t="s">
        <v>161</v>
      </c>
      <c r="J16" s="20" t="s">
        <v>1109</v>
      </c>
      <c r="K16" s="19"/>
      <c r="L16" s="20" t="s">
        <v>166</v>
      </c>
      <c r="M16" s="20" t="s">
        <v>153</v>
      </c>
      <c r="N16" s="20" t="s">
        <v>153</v>
      </c>
      <c r="O16" s="20" t="s">
        <v>142</v>
      </c>
      <c r="P16" s="20" t="s">
        <v>167</v>
      </c>
      <c r="Q16" s="20" t="s">
        <v>1182</v>
      </c>
      <c r="R16" s="20" t="s">
        <v>1182</v>
      </c>
      <c r="S16" s="20" t="s">
        <v>168</v>
      </c>
      <c r="T16" s="19" t="s">
        <v>213</v>
      </c>
      <c r="U16" s="20"/>
      <c r="V16" s="21">
        <v>44604</v>
      </c>
      <c r="W16" s="20"/>
      <c r="X16" s="20" t="s">
        <v>145</v>
      </c>
      <c r="Y16" s="20" t="s">
        <v>146</v>
      </c>
      <c r="Z16" s="20" t="s">
        <v>1182</v>
      </c>
      <c r="AA16" s="20"/>
      <c r="AB16" s="21">
        <f>$V16+7</f>
        <v>44611</v>
      </c>
      <c r="AC16" s="20" t="s">
        <v>169</v>
      </c>
      <c r="AD16" s="20" t="s">
        <v>170</v>
      </c>
      <c r="AE16" s="32">
        <v>4</v>
      </c>
      <c r="AF16" s="32">
        <v>84</v>
      </c>
      <c r="AG16" s="32">
        <v>16</v>
      </c>
      <c r="AH16" s="32">
        <v>0</v>
      </c>
      <c r="AI16" s="32">
        <v>104</v>
      </c>
      <c r="AJ16" s="32" t="s">
        <v>156</v>
      </c>
      <c r="AK16" s="32" t="s">
        <v>156</v>
      </c>
      <c r="AL16" s="20" t="s">
        <v>1182</v>
      </c>
      <c r="AM16" s="21">
        <f>$V16+7</f>
        <v>44611</v>
      </c>
      <c r="AN16" s="21">
        <f>$V16-2</f>
        <v>44602</v>
      </c>
      <c r="AO16" s="21">
        <f>$V16</f>
        <v>44604</v>
      </c>
      <c r="AP16" s="21">
        <f>$V16</f>
        <v>44604</v>
      </c>
      <c r="AQ16" s="21">
        <f>$V16+1</f>
        <v>44605</v>
      </c>
      <c r="AR16" s="21">
        <f>$AQ16</f>
        <v>44605</v>
      </c>
      <c r="AS16" s="21">
        <f>$AQ16+7</f>
        <v>44612</v>
      </c>
      <c r="AT16" s="21">
        <f>$AQ16+7</f>
        <v>44612</v>
      </c>
      <c r="AU16" s="21">
        <f>$AT16+1</f>
        <v>44613</v>
      </c>
      <c r="AV16" s="21">
        <f>$AU16</f>
        <v>44613</v>
      </c>
      <c r="AW16" s="21">
        <f>$AU16+7</f>
        <v>44620</v>
      </c>
      <c r="AX16" s="21">
        <f>$AU16+7</f>
        <v>44620</v>
      </c>
      <c r="AY16" s="21">
        <f>$AX16+1</f>
        <v>44621</v>
      </c>
      <c r="AZ16" s="21">
        <f>$AY16</f>
        <v>44621</v>
      </c>
      <c r="BA16" s="21">
        <f>$AY16+7</f>
        <v>44628</v>
      </c>
      <c r="BB16" s="21">
        <f>$AY16+7</f>
        <v>44628</v>
      </c>
      <c r="BC16" s="21">
        <f>$BB16+1</f>
        <v>44629</v>
      </c>
    </row>
    <row r="17" spans="1:55" s="22" customFormat="1" ht="31.5" customHeight="1" x14ac:dyDescent="0.15">
      <c r="A17" s="19"/>
      <c r="B17" s="20" t="s">
        <v>34</v>
      </c>
      <c r="C17" s="20" t="s">
        <v>450</v>
      </c>
      <c r="D17" s="20" t="s">
        <v>165</v>
      </c>
      <c r="E17" s="20" t="s">
        <v>34</v>
      </c>
      <c r="F17" s="19" t="s">
        <v>162</v>
      </c>
      <c r="G17" s="19"/>
      <c r="H17" s="19"/>
      <c r="I17" s="20" t="s">
        <v>47</v>
      </c>
      <c r="J17" s="20"/>
      <c r="K17" s="19"/>
      <c r="L17" s="20" t="s">
        <v>47</v>
      </c>
      <c r="M17" s="20"/>
      <c r="N17" s="20"/>
      <c r="O17" s="20" t="s">
        <v>47</v>
      </c>
      <c r="P17" s="20" t="s">
        <v>47</v>
      </c>
      <c r="Q17" s="20" t="s">
        <v>47</v>
      </c>
      <c r="R17" s="20" t="s">
        <v>47</v>
      </c>
      <c r="S17" s="20" t="s">
        <v>47</v>
      </c>
      <c r="T17" s="20"/>
      <c r="U17" s="20"/>
      <c r="V17" s="21"/>
      <c r="W17" s="20" t="s">
        <v>47</v>
      </c>
      <c r="X17" s="20" t="s">
        <v>47</v>
      </c>
      <c r="Y17" s="20" t="s">
        <v>47</v>
      </c>
      <c r="Z17" s="20" t="s">
        <v>47</v>
      </c>
      <c r="AA17" s="20"/>
      <c r="AB17" s="21" t="s">
        <v>47</v>
      </c>
      <c r="AC17" s="20" t="s">
        <v>47</v>
      </c>
      <c r="AD17" s="20" t="s">
        <v>47</v>
      </c>
      <c r="AE17" s="32"/>
      <c r="AF17" s="32"/>
      <c r="AG17" s="32"/>
      <c r="AH17" s="32"/>
      <c r="AI17" s="32"/>
      <c r="AJ17" s="32"/>
      <c r="AK17" s="32"/>
      <c r="AL17" s="20" t="s">
        <v>47</v>
      </c>
      <c r="AM17" s="21" t="s">
        <v>47</v>
      </c>
      <c r="AN17" s="26" t="s">
        <v>47</v>
      </c>
      <c r="AO17" s="26" t="s">
        <v>47</v>
      </c>
      <c r="AP17" s="26" t="s">
        <v>47</v>
      </c>
      <c r="AQ17" s="26" t="s">
        <v>47</v>
      </c>
      <c r="AR17" s="26" t="s">
        <v>47</v>
      </c>
      <c r="AS17" s="26" t="s">
        <v>47</v>
      </c>
      <c r="AT17" s="26" t="s">
        <v>47</v>
      </c>
      <c r="AU17" s="26" t="s">
        <v>47</v>
      </c>
      <c r="AV17" s="26" t="s">
        <v>47</v>
      </c>
      <c r="AW17" s="26" t="s">
        <v>47</v>
      </c>
      <c r="AX17" s="26" t="s">
        <v>47</v>
      </c>
      <c r="AY17" s="26" t="s">
        <v>47</v>
      </c>
      <c r="AZ17" s="26" t="s">
        <v>47</v>
      </c>
      <c r="BA17" s="26" t="s">
        <v>47</v>
      </c>
      <c r="BB17" s="26" t="s">
        <v>47</v>
      </c>
      <c r="BC17" s="26" t="s">
        <v>47</v>
      </c>
    </row>
    <row r="18" spans="1:55" s="22" customFormat="1" ht="31.5" customHeight="1" x14ac:dyDescent="0.15">
      <c r="A18" s="19"/>
      <c r="B18" s="20" t="s">
        <v>57</v>
      </c>
      <c r="C18" s="20" t="s">
        <v>17</v>
      </c>
      <c r="D18" s="27" t="s">
        <v>49</v>
      </c>
      <c r="E18" s="20" t="s">
        <v>57</v>
      </c>
      <c r="F18" s="19" t="s">
        <v>164</v>
      </c>
      <c r="G18" s="19" t="s">
        <v>508</v>
      </c>
      <c r="H18" s="20" t="s">
        <v>1064</v>
      </c>
      <c r="I18" s="20" t="s">
        <v>152</v>
      </c>
      <c r="J18" s="20" t="s">
        <v>1109</v>
      </c>
      <c r="K18" s="19"/>
      <c r="L18" s="20" t="s">
        <v>175</v>
      </c>
      <c r="M18" s="20" t="s">
        <v>142</v>
      </c>
      <c r="N18" s="20" t="s">
        <v>142</v>
      </c>
      <c r="O18" s="20" t="s">
        <v>142</v>
      </c>
      <c r="P18" s="20" t="s">
        <v>176</v>
      </c>
      <c r="Q18" s="20" t="s">
        <v>1182</v>
      </c>
      <c r="R18" s="20" t="s">
        <v>1182</v>
      </c>
      <c r="S18" s="20" t="s">
        <v>177</v>
      </c>
      <c r="T18" s="20" t="s">
        <v>1103</v>
      </c>
      <c r="U18" s="20"/>
      <c r="V18" s="21">
        <v>44630</v>
      </c>
      <c r="W18" s="20"/>
      <c r="X18" s="20" t="s">
        <v>145</v>
      </c>
      <c r="Y18" s="20" t="s">
        <v>146</v>
      </c>
      <c r="Z18" s="20" t="s">
        <v>1182</v>
      </c>
      <c r="AA18" s="20" t="s">
        <v>241</v>
      </c>
      <c r="AB18" s="21">
        <f>$V18+7</f>
        <v>44637</v>
      </c>
      <c r="AC18" s="20" t="s">
        <v>47</v>
      </c>
      <c r="AD18" s="20" t="s">
        <v>178</v>
      </c>
      <c r="AE18" s="32">
        <v>18</v>
      </c>
      <c r="AF18" s="32">
        <v>84</v>
      </c>
      <c r="AG18" s="32">
        <v>0</v>
      </c>
      <c r="AH18" s="32">
        <v>45</v>
      </c>
      <c r="AI18" s="32">
        <v>147</v>
      </c>
      <c r="AJ18" s="32" t="s">
        <v>156</v>
      </c>
      <c r="AK18" s="32" t="s">
        <v>156</v>
      </c>
      <c r="AL18" s="20" t="s">
        <v>1182</v>
      </c>
      <c r="AM18" s="21">
        <f>$V18+7</f>
        <v>44637</v>
      </c>
      <c r="AN18" s="21">
        <f>$V18-2</f>
        <v>44628</v>
      </c>
      <c r="AO18" s="21">
        <f>$V18</f>
        <v>44630</v>
      </c>
      <c r="AP18" s="21">
        <f>$V18</f>
        <v>44630</v>
      </c>
      <c r="AQ18" s="21">
        <f>$V18+1</f>
        <v>44631</v>
      </c>
      <c r="AR18" s="21">
        <f>$AQ18</f>
        <v>44631</v>
      </c>
      <c r="AS18" s="21">
        <f>$AQ18+7</f>
        <v>44638</v>
      </c>
      <c r="AT18" s="21">
        <f>$AQ18+7</f>
        <v>44638</v>
      </c>
      <c r="AU18" s="21">
        <f>$AT18+1</f>
        <v>44639</v>
      </c>
      <c r="AV18" s="21">
        <f>$AU18</f>
        <v>44639</v>
      </c>
      <c r="AW18" s="21">
        <f>$AU18+7</f>
        <v>44646</v>
      </c>
      <c r="AX18" s="21">
        <f>$AU18+7</f>
        <v>44646</v>
      </c>
      <c r="AY18" s="21">
        <f>$AX18+1</f>
        <v>44647</v>
      </c>
      <c r="AZ18" s="21">
        <f>$AY18</f>
        <v>44647</v>
      </c>
      <c r="BA18" s="21">
        <f>$AY18+7</f>
        <v>44654</v>
      </c>
      <c r="BB18" s="21">
        <f>$AY18+7</f>
        <v>44654</v>
      </c>
      <c r="BC18" s="21">
        <f>$BB18+1</f>
        <v>44655</v>
      </c>
    </row>
    <row r="19" spans="1:55" s="22" customFormat="1" ht="31.5" customHeight="1" x14ac:dyDescent="0.15">
      <c r="A19" s="19"/>
      <c r="B19" s="20" t="s">
        <v>57</v>
      </c>
      <c r="C19" s="20" t="s">
        <v>450</v>
      </c>
      <c r="D19" s="20" t="s">
        <v>508</v>
      </c>
      <c r="E19" s="20" t="s">
        <v>57</v>
      </c>
      <c r="F19" s="19" t="s">
        <v>164</v>
      </c>
      <c r="G19" s="19"/>
      <c r="H19" s="19"/>
      <c r="I19" s="20" t="s">
        <v>47</v>
      </c>
      <c r="J19" s="20"/>
      <c r="K19" s="19"/>
      <c r="L19" s="20" t="s">
        <v>47</v>
      </c>
      <c r="M19" s="20"/>
      <c r="N19" s="20"/>
      <c r="O19" s="20" t="s">
        <v>47</v>
      </c>
      <c r="P19" s="20" t="s">
        <v>47</v>
      </c>
      <c r="Q19" s="20" t="s">
        <v>47</v>
      </c>
      <c r="R19" s="20" t="s">
        <v>47</v>
      </c>
      <c r="S19" s="20" t="s">
        <v>47</v>
      </c>
      <c r="T19" s="20"/>
      <c r="U19" s="20"/>
      <c r="V19" s="21"/>
      <c r="W19" s="20" t="s">
        <v>47</v>
      </c>
      <c r="X19" s="20" t="s">
        <v>47</v>
      </c>
      <c r="Y19" s="20" t="s">
        <v>47</v>
      </c>
      <c r="Z19" s="20" t="s">
        <v>47</v>
      </c>
      <c r="AA19" s="20"/>
      <c r="AB19" s="21" t="s">
        <v>47</v>
      </c>
      <c r="AC19" s="20" t="s">
        <v>47</v>
      </c>
      <c r="AD19" s="20" t="s">
        <v>47</v>
      </c>
      <c r="AE19" s="32"/>
      <c r="AF19" s="32"/>
      <c r="AG19" s="32"/>
      <c r="AH19" s="32"/>
      <c r="AI19" s="32"/>
      <c r="AJ19" s="32"/>
      <c r="AK19" s="32"/>
      <c r="AL19" s="20" t="s">
        <v>47</v>
      </c>
      <c r="AM19" s="21" t="s">
        <v>47</v>
      </c>
      <c r="AN19" s="26" t="s">
        <v>47</v>
      </c>
      <c r="AO19" s="26" t="s">
        <v>47</v>
      </c>
      <c r="AP19" s="26" t="s">
        <v>47</v>
      </c>
      <c r="AQ19" s="26" t="s">
        <v>47</v>
      </c>
      <c r="AR19" s="26" t="s">
        <v>47</v>
      </c>
      <c r="AS19" s="26" t="s">
        <v>47</v>
      </c>
      <c r="AT19" s="26" t="s">
        <v>47</v>
      </c>
      <c r="AU19" s="26" t="s">
        <v>47</v>
      </c>
      <c r="AV19" s="26" t="s">
        <v>47</v>
      </c>
      <c r="AW19" s="26" t="s">
        <v>47</v>
      </c>
      <c r="AX19" s="26" t="s">
        <v>47</v>
      </c>
      <c r="AY19" s="26" t="s">
        <v>47</v>
      </c>
      <c r="AZ19" s="26" t="s">
        <v>47</v>
      </c>
      <c r="BA19" s="26" t="s">
        <v>47</v>
      </c>
      <c r="BB19" s="26" t="s">
        <v>47</v>
      </c>
      <c r="BC19" s="26" t="s">
        <v>47</v>
      </c>
    </row>
    <row r="20" spans="1:55" s="22" customFormat="1" ht="31.5" customHeight="1" x14ac:dyDescent="0.15">
      <c r="A20" s="19"/>
      <c r="B20" s="20" t="s">
        <v>83</v>
      </c>
      <c r="C20" s="20" t="s">
        <v>17</v>
      </c>
      <c r="D20" s="20" t="s">
        <v>79</v>
      </c>
      <c r="E20" s="20" t="s">
        <v>83</v>
      </c>
      <c r="F20" s="19" t="s">
        <v>172</v>
      </c>
      <c r="G20" s="19" t="s">
        <v>184</v>
      </c>
      <c r="H20" s="20" t="s">
        <v>1177</v>
      </c>
      <c r="I20" s="20" t="s">
        <v>161</v>
      </c>
      <c r="J20" s="20" t="s">
        <v>1109</v>
      </c>
      <c r="K20" s="19"/>
      <c r="L20" s="20" t="s">
        <v>141</v>
      </c>
      <c r="M20" s="20" t="s">
        <v>153</v>
      </c>
      <c r="N20" s="20" t="s">
        <v>153</v>
      </c>
      <c r="O20" s="20" t="s">
        <v>153</v>
      </c>
      <c r="P20" s="20" t="s">
        <v>185</v>
      </c>
      <c r="Q20" s="20" t="s">
        <v>1182</v>
      </c>
      <c r="R20" s="20" t="s">
        <v>1182</v>
      </c>
      <c r="S20" s="20" t="s">
        <v>186</v>
      </c>
      <c r="T20" s="19" t="s">
        <v>213</v>
      </c>
      <c r="U20" s="20"/>
      <c r="V20" s="21">
        <v>44646</v>
      </c>
      <c r="W20" s="20"/>
      <c r="X20" s="20" t="s">
        <v>145</v>
      </c>
      <c r="Y20" s="20" t="s">
        <v>146</v>
      </c>
      <c r="Z20" s="20" t="s">
        <v>1182</v>
      </c>
      <c r="AA20" s="20"/>
      <c r="AB20" s="21">
        <f>$V20+7</f>
        <v>44653</v>
      </c>
      <c r="AC20" s="20" t="s">
        <v>187</v>
      </c>
      <c r="AD20" s="20" t="s">
        <v>188</v>
      </c>
      <c r="AE20" s="32">
        <v>10</v>
      </c>
      <c r="AF20" s="32">
        <v>51</v>
      </c>
      <c r="AG20" s="32">
        <v>20</v>
      </c>
      <c r="AH20" s="32">
        <v>30</v>
      </c>
      <c r="AI20" s="32">
        <v>111</v>
      </c>
      <c r="AJ20" s="32" t="s">
        <v>156</v>
      </c>
      <c r="AK20" s="32" t="s">
        <v>156</v>
      </c>
      <c r="AL20" s="20" t="s">
        <v>1182</v>
      </c>
      <c r="AM20" s="21">
        <f>$V20+7</f>
        <v>44653</v>
      </c>
      <c r="AN20" s="21">
        <f>$V20-2</f>
        <v>44644</v>
      </c>
      <c r="AO20" s="21">
        <f>$V20</f>
        <v>44646</v>
      </c>
      <c r="AP20" s="21">
        <f>$V20</f>
        <v>44646</v>
      </c>
      <c r="AQ20" s="21">
        <f>$V20+1</f>
        <v>44647</v>
      </c>
      <c r="AR20" s="21">
        <f>$AQ20</f>
        <v>44647</v>
      </c>
      <c r="AS20" s="21">
        <f>$AQ20+7</f>
        <v>44654</v>
      </c>
      <c r="AT20" s="21">
        <f>$AQ20+7</f>
        <v>44654</v>
      </c>
      <c r="AU20" s="21">
        <f>$AT20+1</f>
        <v>44655</v>
      </c>
      <c r="AV20" s="21">
        <f>$AU20</f>
        <v>44655</v>
      </c>
      <c r="AW20" s="21">
        <f>$AU20+7</f>
        <v>44662</v>
      </c>
      <c r="AX20" s="21">
        <f>$AU20+7</f>
        <v>44662</v>
      </c>
      <c r="AY20" s="21">
        <f>$AX20+1</f>
        <v>44663</v>
      </c>
      <c r="AZ20" s="21">
        <f>$AY20</f>
        <v>44663</v>
      </c>
      <c r="BA20" s="21">
        <f>$AY20+7</f>
        <v>44670</v>
      </c>
      <c r="BB20" s="21">
        <f>$AY20+7</f>
        <v>44670</v>
      </c>
      <c r="BC20" s="21">
        <f>$BB20+1</f>
        <v>44671</v>
      </c>
    </row>
    <row r="21" spans="1:55" s="22" customFormat="1" ht="31.5" customHeight="1" x14ac:dyDescent="0.15">
      <c r="A21" s="19"/>
      <c r="B21" s="20" t="s">
        <v>83</v>
      </c>
      <c r="C21" s="20" t="s">
        <v>450</v>
      </c>
      <c r="D21" s="20" t="s">
        <v>184</v>
      </c>
      <c r="E21" s="20" t="s">
        <v>83</v>
      </c>
      <c r="F21" s="19" t="s">
        <v>172</v>
      </c>
      <c r="G21" s="19"/>
      <c r="H21" s="19"/>
      <c r="I21" s="20" t="s">
        <v>47</v>
      </c>
      <c r="J21" s="20"/>
      <c r="K21" s="19"/>
      <c r="L21" s="20" t="s">
        <v>47</v>
      </c>
      <c r="M21" s="20"/>
      <c r="N21" s="20"/>
      <c r="O21" s="20" t="s">
        <v>47</v>
      </c>
      <c r="P21" s="20" t="s">
        <v>47</v>
      </c>
      <c r="Q21" s="20" t="s">
        <v>47</v>
      </c>
      <c r="R21" s="20" t="s">
        <v>47</v>
      </c>
      <c r="S21" s="20" t="s">
        <v>47</v>
      </c>
      <c r="T21" s="20"/>
      <c r="U21" s="20"/>
      <c r="V21" s="21"/>
      <c r="W21" s="20" t="s">
        <v>47</v>
      </c>
      <c r="X21" s="20" t="s">
        <v>47</v>
      </c>
      <c r="Y21" s="20" t="s">
        <v>47</v>
      </c>
      <c r="Z21" s="20" t="s">
        <v>47</v>
      </c>
      <c r="AA21" s="20"/>
      <c r="AB21" s="21" t="s">
        <v>47</v>
      </c>
      <c r="AC21" s="20" t="s">
        <v>47</v>
      </c>
      <c r="AD21" s="20" t="s">
        <v>47</v>
      </c>
      <c r="AE21" s="32"/>
      <c r="AF21" s="32"/>
      <c r="AG21" s="32"/>
      <c r="AH21" s="32"/>
      <c r="AI21" s="32"/>
      <c r="AJ21" s="32"/>
      <c r="AK21" s="32"/>
      <c r="AL21" s="20" t="s">
        <v>47</v>
      </c>
      <c r="AM21" s="21" t="s">
        <v>47</v>
      </c>
      <c r="AN21" s="26" t="s">
        <v>47</v>
      </c>
      <c r="AO21" s="26" t="s">
        <v>47</v>
      </c>
      <c r="AP21" s="26" t="s">
        <v>47</v>
      </c>
      <c r="AQ21" s="26" t="s">
        <v>47</v>
      </c>
      <c r="AR21" s="26" t="s">
        <v>47</v>
      </c>
      <c r="AS21" s="26" t="s">
        <v>47</v>
      </c>
      <c r="AT21" s="26" t="s">
        <v>47</v>
      </c>
      <c r="AU21" s="26" t="s">
        <v>47</v>
      </c>
      <c r="AV21" s="26" t="s">
        <v>47</v>
      </c>
      <c r="AW21" s="26" t="s">
        <v>47</v>
      </c>
      <c r="AX21" s="26" t="s">
        <v>47</v>
      </c>
      <c r="AY21" s="26" t="s">
        <v>47</v>
      </c>
      <c r="AZ21" s="26" t="s">
        <v>47</v>
      </c>
      <c r="BA21" s="26" t="s">
        <v>47</v>
      </c>
      <c r="BB21" s="26" t="s">
        <v>47</v>
      </c>
      <c r="BC21" s="26" t="s">
        <v>47</v>
      </c>
    </row>
    <row r="22" spans="1:55" s="22" customFormat="1" ht="31.5" customHeight="1" x14ac:dyDescent="0.15">
      <c r="A22" s="19"/>
      <c r="B22" s="20" t="s">
        <v>26</v>
      </c>
      <c r="C22" s="20" t="s">
        <v>17</v>
      </c>
      <c r="D22" s="20" t="s">
        <v>22</v>
      </c>
      <c r="E22" s="20" t="s">
        <v>26</v>
      </c>
      <c r="F22" s="19" t="s">
        <v>173</v>
      </c>
      <c r="G22" s="19" t="s">
        <v>513</v>
      </c>
      <c r="H22" s="20" t="s">
        <v>1176</v>
      </c>
      <c r="I22" s="20" t="s">
        <v>196</v>
      </c>
      <c r="J22" s="20" t="s">
        <v>1109</v>
      </c>
      <c r="K22" s="19"/>
      <c r="L22" s="20" t="s">
        <v>239</v>
      </c>
      <c r="M22" s="20" t="s">
        <v>153</v>
      </c>
      <c r="N22" s="20" t="s">
        <v>153</v>
      </c>
      <c r="O22" s="20" t="s">
        <v>153</v>
      </c>
      <c r="P22" s="20" t="s">
        <v>198</v>
      </c>
      <c r="Q22" s="20" t="s">
        <v>1182</v>
      </c>
      <c r="R22" s="20" t="s">
        <v>1182</v>
      </c>
      <c r="S22" s="20" t="s">
        <v>199</v>
      </c>
      <c r="T22" s="20" t="s">
        <v>1146</v>
      </c>
      <c r="U22" s="20"/>
      <c r="V22" s="21">
        <v>44642</v>
      </c>
      <c r="W22" s="20"/>
      <c r="X22" s="20" t="s">
        <v>145</v>
      </c>
      <c r="Y22" s="20" t="s">
        <v>146</v>
      </c>
      <c r="Z22" s="20" t="s">
        <v>1182</v>
      </c>
      <c r="AA22" s="20"/>
      <c r="AB22" s="21">
        <f>$V22+7</f>
        <v>44649</v>
      </c>
      <c r="AC22" s="20" t="s">
        <v>200</v>
      </c>
      <c r="AD22" s="20" t="s">
        <v>188</v>
      </c>
      <c r="AE22" s="32">
        <v>14</v>
      </c>
      <c r="AF22" s="32">
        <v>33</v>
      </c>
      <c r="AG22" s="32">
        <v>8</v>
      </c>
      <c r="AH22" s="32">
        <v>45</v>
      </c>
      <c r="AI22" s="32">
        <v>100</v>
      </c>
      <c r="AJ22" s="32" t="s">
        <v>156</v>
      </c>
      <c r="AK22" s="32" t="s">
        <v>154</v>
      </c>
      <c r="AL22" s="20" t="s">
        <v>1182</v>
      </c>
      <c r="AM22" s="21">
        <f>$V22+7</f>
        <v>44649</v>
      </c>
      <c r="AN22" s="21">
        <f>$V22-2</f>
        <v>44640</v>
      </c>
      <c r="AO22" s="21">
        <f>$V22</f>
        <v>44642</v>
      </c>
      <c r="AP22" s="21">
        <f>$V22</f>
        <v>44642</v>
      </c>
      <c r="AQ22" s="21">
        <f>$V22+1</f>
        <v>44643</v>
      </c>
      <c r="AR22" s="21">
        <f>$AQ22</f>
        <v>44643</v>
      </c>
      <c r="AS22" s="21">
        <f>$AQ22+7</f>
        <v>44650</v>
      </c>
      <c r="AT22" s="21">
        <f>$AQ22+7</f>
        <v>44650</v>
      </c>
      <c r="AU22" s="21">
        <f>$AT22+1</f>
        <v>44651</v>
      </c>
      <c r="AV22" s="21">
        <f>$AU22</f>
        <v>44651</v>
      </c>
      <c r="AW22" s="21">
        <f>$AU22+7</f>
        <v>44658</v>
      </c>
      <c r="AX22" s="21">
        <f>$AU22+7</f>
        <v>44658</v>
      </c>
      <c r="AY22" s="21">
        <f>$AX22+1</f>
        <v>44659</v>
      </c>
      <c r="AZ22" s="21">
        <f>$AY22</f>
        <v>44659</v>
      </c>
      <c r="BA22" s="21">
        <f>$AY22+7</f>
        <v>44666</v>
      </c>
      <c r="BB22" s="21">
        <f>$AY22+7</f>
        <v>44666</v>
      </c>
      <c r="BC22" s="21">
        <f>$BB22+1</f>
        <v>44667</v>
      </c>
    </row>
    <row r="23" spans="1:55" s="22" customFormat="1" ht="31.5" customHeight="1" x14ac:dyDescent="0.15">
      <c r="A23" s="19"/>
      <c r="B23" s="20" t="s">
        <v>26</v>
      </c>
      <c r="C23" s="20" t="s">
        <v>450</v>
      </c>
      <c r="D23" s="20" t="s">
        <v>513</v>
      </c>
      <c r="E23" s="20" t="s">
        <v>26</v>
      </c>
      <c r="F23" s="19" t="s">
        <v>173</v>
      </c>
      <c r="G23" s="19"/>
      <c r="H23" s="19"/>
      <c r="I23" s="20" t="s">
        <v>47</v>
      </c>
      <c r="J23" s="20"/>
      <c r="K23" s="19"/>
      <c r="L23" s="20" t="s">
        <v>47</v>
      </c>
      <c r="M23" s="20"/>
      <c r="N23" s="20"/>
      <c r="O23" s="20" t="s">
        <v>47</v>
      </c>
      <c r="P23" s="20" t="s">
        <v>47</v>
      </c>
      <c r="Q23" s="20" t="s">
        <v>47</v>
      </c>
      <c r="R23" s="20" t="s">
        <v>47</v>
      </c>
      <c r="S23" s="20" t="s">
        <v>47</v>
      </c>
      <c r="T23" s="20"/>
      <c r="U23" s="20"/>
      <c r="V23" s="21"/>
      <c r="W23" s="20" t="s">
        <v>47</v>
      </c>
      <c r="X23" s="20" t="s">
        <v>47</v>
      </c>
      <c r="Y23" s="20" t="s">
        <v>47</v>
      </c>
      <c r="Z23" s="20" t="s">
        <v>47</v>
      </c>
      <c r="AA23" s="20"/>
      <c r="AB23" s="21" t="s">
        <v>47</v>
      </c>
      <c r="AC23" s="20" t="s">
        <v>47</v>
      </c>
      <c r="AD23" s="20" t="s">
        <v>47</v>
      </c>
      <c r="AE23" s="32"/>
      <c r="AF23" s="32"/>
      <c r="AG23" s="32"/>
      <c r="AH23" s="32"/>
      <c r="AI23" s="32"/>
      <c r="AJ23" s="32"/>
      <c r="AK23" s="32"/>
      <c r="AL23" s="20" t="s">
        <v>47</v>
      </c>
      <c r="AM23" s="21" t="s">
        <v>47</v>
      </c>
      <c r="AN23" s="26" t="s">
        <v>47</v>
      </c>
      <c r="AO23" s="26" t="s">
        <v>47</v>
      </c>
      <c r="AP23" s="26" t="s">
        <v>47</v>
      </c>
      <c r="AQ23" s="26" t="s">
        <v>47</v>
      </c>
      <c r="AR23" s="26" t="s">
        <v>47</v>
      </c>
      <c r="AS23" s="26" t="s">
        <v>47</v>
      </c>
      <c r="AT23" s="26" t="s">
        <v>47</v>
      </c>
      <c r="AU23" s="26" t="s">
        <v>47</v>
      </c>
      <c r="AV23" s="26" t="s">
        <v>47</v>
      </c>
      <c r="AW23" s="26" t="s">
        <v>47</v>
      </c>
      <c r="AX23" s="26" t="s">
        <v>47</v>
      </c>
      <c r="AY23" s="26" t="s">
        <v>47</v>
      </c>
      <c r="AZ23" s="26" t="s">
        <v>47</v>
      </c>
      <c r="BA23" s="26" t="s">
        <v>47</v>
      </c>
      <c r="BB23" s="26" t="s">
        <v>47</v>
      </c>
      <c r="BC23" s="26" t="s">
        <v>47</v>
      </c>
    </row>
    <row r="24" spans="1:55" s="22" customFormat="1" ht="31.5" customHeight="1" x14ac:dyDescent="0.15">
      <c r="A24" s="19"/>
      <c r="B24" s="20" t="s">
        <v>57</v>
      </c>
      <c r="C24" s="20" t="s">
        <v>17</v>
      </c>
      <c r="D24" s="27" t="s">
        <v>49</v>
      </c>
      <c r="E24" s="20" t="s">
        <v>57</v>
      </c>
      <c r="F24" s="19" t="s">
        <v>179</v>
      </c>
      <c r="G24" s="19" t="s">
        <v>514</v>
      </c>
      <c r="H24" s="20" t="s">
        <v>1068</v>
      </c>
      <c r="I24" s="20" t="s">
        <v>152</v>
      </c>
      <c r="J24" s="20" t="s">
        <v>1109</v>
      </c>
      <c r="K24" s="19"/>
      <c r="L24" s="20" t="s">
        <v>202</v>
      </c>
      <c r="M24" s="20" t="s">
        <v>142</v>
      </c>
      <c r="N24" s="20" t="s">
        <v>153</v>
      </c>
      <c r="O24" s="20" t="s">
        <v>142</v>
      </c>
      <c r="P24" s="20" t="s">
        <v>176</v>
      </c>
      <c r="Q24" s="20" t="s">
        <v>1182</v>
      </c>
      <c r="R24" s="20" t="s">
        <v>1182</v>
      </c>
      <c r="S24" s="20" t="s">
        <v>203</v>
      </c>
      <c r="T24" s="20" t="s">
        <v>1102</v>
      </c>
      <c r="U24" s="20"/>
      <c r="V24" s="21">
        <v>44653</v>
      </c>
      <c r="W24" s="20"/>
      <c r="X24" s="20" t="s">
        <v>145</v>
      </c>
      <c r="Y24" s="20" t="s">
        <v>146</v>
      </c>
      <c r="Z24" s="20" t="s">
        <v>1182</v>
      </c>
      <c r="AA24" s="20" t="s">
        <v>241</v>
      </c>
      <c r="AB24" s="21">
        <f>$V24+7</f>
        <v>44660</v>
      </c>
      <c r="AC24" s="20" t="s">
        <v>204</v>
      </c>
      <c r="AD24" s="20" t="s">
        <v>205</v>
      </c>
      <c r="AE24" s="32">
        <v>12</v>
      </c>
      <c r="AF24" s="32">
        <v>36</v>
      </c>
      <c r="AG24" s="32">
        <v>0</v>
      </c>
      <c r="AH24" s="32">
        <v>10</v>
      </c>
      <c r="AI24" s="32">
        <v>58</v>
      </c>
      <c r="AJ24" s="32" t="s">
        <v>154</v>
      </c>
      <c r="AK24" s="32" t="s">
        <v>154</v>
      </c>
      <c r="AL24" s="20" t="s">
        <v>1182</v>
      </c>
      <c r="AM24" s="21">
        <f>$V24+7</f>
        <v>44660</v>
      </c>
      <c r="AN24" s="21">
        <f>$V24-2</f>
        <v>44651</v>
      </c>
      <c r="AO24" s="21">
        <f>$V24</f>
        <v>44653</v>
      </c>
      <c r="AP24" s="21">
        <f>$V24</f>
        <v>44653</v>
      </c>
      <c r="AQ24" s="21">
        <f>$V24+1</f>
        <v>44654</v>
      </c>
      <c r="AR24" s="21">
        <f>$AQ24</f>
        <v>44654</v>
      </c>
      <c r="AS24" s="21">
        <f>$AQ24+7</f>
        <v>44661</v>
      </c>
      <c r="AT24" s="21">
        <f>$AQ24+7</f>
        <v>44661</v>
      </c>
      <c r="AU24" s="21">
        <f>$AT24+1</f>
        <v>44662</v>
      </c>
      <c r="AV24" s="21">
        <f>$AU24</f>
        <v>44662</v>
      </c>
      <c r="AW24" s="21">
        <f>$AU24+7</f>
        <v>44669</v>
      </c>
      <c r="AX24" s="21">
        <f>$AU24+7</f>
        <v>44669</v>
      </c>
      <c r="AY24" s="21">
        <f>$AX24+1</f>
        <v>44670</v>
      </c>
      <c r="AZ24" s="21">
        <f>$AY24</f>
        <v>44670</v>
      </c>
      <c r="BA24" s="21">
        <f>$AY24+7</f>
        <v>44677</v>
      </c>
      <c r="BB24" s="21">
        <f>$AY24+7</f>
        <v>44677</v>
      </c>
      <c r="BC24" s="21">
        <f>$BB24+1</f>
        <v>44678</v>
      </c>
    </row>
    <row r="25" spans="1:55" s="22" customFormat="1" ht="31.5" customHeight="1" x14ac:dyDescent="0.15">
      <c r="A25" s="19"/>
      <c r="B25" s="20" t="s">
        <v>57</v>
      </c>
      <c r="C25" s="20" t="s">
        <v>450</v>
      </c>
      <c r="D25" s="20" t="s">
        <v>514</v>
      </c>
      <c r="E25" s="20" t="s">
        <v>57</v>
      </c>
      <c r="F25" s="19" t="s">
        <v>179</v>
      </c>
      <c r="G25" s="19"/>
      <c r="H25" s="19"/>
      <c r="I25" s="20" t="s">
        <v>47</v>
      </c>
      <c r="J25" s="20"/>
      <c r="K25" s="19"/>
      <c r="L25" s="20" t="s">
        <v>47</v>
      </c>
      <c r="M25" s="20"/>
      <c r="N25" s="20"/>
      <c r="O25" s="20" t="s">
        <v>47</v>
      </c>
      <c r="P25" s="20" t="s">
        <v>47</v>
      </c>
      <c r="Q25" s="20" t="s">
        <v>47</v>
      </c>
      <c r="R25" s="20" t="s">
        <v>47</v>
      </c>
      <c r="S25" s="20" t="s">
        <v>47</v>
      </c>
      <c r="T25" s="20"/>
      <c r="U25" s="20"/>
      <c r="V25" s="21"/>
      <c r="W25" s="20" t="s">
        <v>47</v>
      </c>
      <c r="X25" s="20" t="s">
        <v>47</v>
      </c>
      <c r="Y25" s="20" t="s">
        <v>47</v>
      </c>
      <c r="Z25" s="20" t="s">
        <v>47</v>
      </c>
      <c r="AA25" s="20"/>
      <c r="AB25" s="21" t="s">
        <v>47</v>
      </c>
      <c r="AC25" s="20" t="s">
        <v>47</v>
      </c>
      <c r="AD25" s="20" t="s">
        <v>47</v>
      </c>
      <c r="AE25" s="32"/>
      <c r="AF25" s="32"/>
      <c r="AG25" s="32"/>
      <c r="AH25" s="32"/>
      <c r="AI25" s="32"/>
      <c r="AJ25" s="32"/>
      <c r="AK25" s="32"/>
      <c r="AL25" s="20" t="s">
        <v>47</v>
      </c>
      <c r="AM25" s="21" t="s">
        <v>47</v>
      </c>
      <c r="AN25" s="26" t="s">
        <v>47</v>
      </c>
      <c r="AO25" s="26" t="s">
        <v>47</v>
      </c>
      <c r="AP25" s="26" t="s">
        <v>47</v>
      </c>
      <c r="AQ25" s="26" t="s">
        <v>47</v>
      </c>
      <c r="AR25" s="26" t="s">
        <v>47</v>
      </c>
      <c r="AS25" s="26" t="s">
        <v>47</v>
      </c>
      <c r="AT25" s="26" t="s">
        <v>47</v>
      </c>
      <c r="AU25" s="26" t="s">
        <v>47</v>
      </c>
      <c r="AV25" s="26" t="s">
        <v>47</v>
      </c>
      <c r="AW25" s="26" t="s">
        <v>47</v>
      </c>
      <c r="AX25" s="26" t="s">
        <v>47</v>
      </c>
      <c r="AY25" s="26" t="s">
        <v>47</v>
      </c>
      <c r="AZ25" s="26" t="s">
        <v>47</v>
      </c>
      <c r="BA25" s="26" t="s">
        <v>47</v>
      </c>
      <c r="BB25" s="26" t="s">
        <v>47</v>
      </c>
      <c r="BC25" s="26" t="s">
        <v>47</v>
      </c>
    </row>
    <row r="26" spans="1:55" s="22" customFormat="1" ht="28" x14ac:dyDescent="0.15">
      <c r="A26" s="19"/>
      <c r="B26" s="20" t="s">
        <v>24</v>
      </c>
      <c r="C26" s="20" t="s">
        <v>17</v>
      </c>
      <c r="D26" s="20" t="s">
        <v>22</v>
      </c>
      <c r="E26" s="20" t="s">
        <v>24</v>
      </c>
      <c r="F26" s="19" t="s">
        <v>180</v>
      </c>
      <c r="G26" s="19" t="s">
        <v>536</v>
      </c>
      <c r="H26" s="20" t="s">
        <v>1175</v>
      </c>
      <c r="I26" s="20" t="s">
        <v>161</v>
      </c>
      <c r="J26" s="20" t="s">
        <v>1109</v>
      </c>
      <c r="K26" s="19"/>
      <c r="L26" s="20" t="s">
        <v>206</v>
      </c>
      <c r="M26" s="20" t="s">
        <v>153</v>
      </c>
      <c r="N26" s="20" t="s">
        <v>153</v>
      </c>
      <c r="O26" s="20" t="s">
        <v>153</v>
      </c>
      <c r="P26" s="20" t="s">
        <v>198</v>
      </c>
      <c r="Q26" s="20" t="s">
        <v>1182</v>
      </c>
      <c r="R26" s="20" t="s">
        <v>1182</v>
      </c>
      <c r="S26" s="20" t="s">
        <v>203</v>
      </c>
      <c r="T26" s="20" t="s">
        <v>1102</v>
      </c>
      <c r="U26" s="20"/>
      <c r="V26" s="21">
        <v>44575</v>
      </c>
      <c r="W26" s="20"/>
      <c r="X26" s="20" t="s">
        <v>145</v>
      </c>
      <c r="Y26" s="20" t="s">
        <v>146</v>
      </c>
      <c r="Z26" s="20" t="s">
        <v>1182</v>
      </c>
      <c r="AA26" s="20"/>
      <c r="AB26" s="21">
        <f>$V26+7</f>
        <v>44582</v>
      </c>
      <c r="AC26" s="20" t="s">
        <v>207</v>
      </c>
      <c r="AD26" s="20" t="s">
        <v>47</v>
      </c>
      <c r="AE26" s="32">
        <v>8</v>
      </c>
      <c r="AF26" s="32">
        <v>48</v>
      </c>
      <c r="AG26" s="32">
        <v>12</v>
      </c>
      <c r="AH26" s="32">
        <v>45</v>
      </c>
      <c r="AI26" s="32">
        <v>113</v>
      </c>
      <c r="AJ26" s="32" t="s">
        <v>156</v>
      </c>
      <c r="AK26" s="32" t="s">
        <v>156</v>
      </c>
      <c r="AL26" s="20" t="s">
        <v>1182</v>
      </c>
      <c r="AM26" s="21">
        <f>$V26+7</f>
        <v>44582</v>
      </c>
      <c r="AN26" s="21">
        <f>$V26-2</f>
        <v>44573</v>
      </c>
      <c r="AO26" s="21">
        <f>$V26</f>
        <v>44575</v>
      </c>
      <c r="AP26" s="21">
        <f>$V26</f>
        <v>44575</v>
      </c>
      <c r="AQ26" s="21">
        <f>$V26+1</f>
        <v>44576</v>
      </c>
      <c r="AR26" s="21">
        <f>$AQ26</f>
        <v>44576</v>
      </c>
      <c r="AS26" s="21">
        <f>$AQ26+7</f>
        <v>44583</v>
      </c>
      <c r="AT26" s="21">
        <f>$AQ26+7</f>
        <v>44583</v>
      </c>
      <c r="AU26" s="21">
        <f>$AT26+1</f>
        <v>44584</v>
      </c>
      <c r="AV26" s="21">
        <f>$AU26</f>
        <v>44584</v>
      </c>
      <c r="AW26" s="21">
        <f>$AU26+7</f>
        <v>44591</v>
      </c>
      <c r="AX26" s="21">
        <f>$AU26+7</f>
        <v>44591</v>
      </c>
      <c r="AY26" s="21">
        <f>$AX26+1</f>
        <v>44592</v>
      </c>
      <c r="AZ26" s="21">
        <f>$AY26</f>
        <v>44592</v>
      </c>
      <c r="BA26" s="21">
        <f>$AY26+7</f>
        <v>44599</v>
      </c>
      <c r="BB26" s="21">
        <f>$AY26+7</f>
        <v>44599</v>
      </c>
      <c r="BC26" s="21">
        <f>$BB26+1</f>
        <v>44600</v>
      </c>
    </row>
    <row r="27" spans="1:55" s="22" customFormat="1" ht="31.5" customHeight="1" x14ac:dyDescent="0.15">
      <c r="A27" s="19"/>
      <c r="B27" s="20" t="s">
        <v>24</v>
      </c>
      <c r="C27" s="20" t="s">
        <v>450</v>
      </c>
      <c r="D27" s="20" t="s">
        <v>536</v>
      </c>
      <c r="E27" s="20" t="s">
        <v>24</v>
      </c>
      <c r="F27" s="19" t="s">
        <v>180</v>
      </c>
      <c r="G27" s="19"/>
      <c r="H27" s="19"/>
      <c r="I27" s="20" t="s">
        <v>47</v>
      </c>
      <c r="J27" s="20"/>
      <c r="K27" s="19"/>
      <c r="L27" s="20" t="s">
        <v>47</v>
      </c>
      <c r="M27" s="20"/>
      <c r="N27" s="20"/>
      <c r="O27" s="20" t="s">
        <v>47</v>
      </c>
      <c r="P27" s="20" t="s">
        <v>47</v>
      </c>
      <c r="Q27" s="20" t="s">
        <v>47</v>
      </c>
      <c r="R27" s="20" t="s">
        <v>47</v>
      </c>
      <c r="S27" s="20" t="s">
        <v>47</v>
      </c>
      <c r="T27" s="20"/>
      <c r="U27" s="20"/>
      <c r="V27" s="21"/>
      <c r="W27" s="20" t="s">
        <v>47</v>
      </c>
      <c r="X27" s="20" t="s">
        <v>47</v>
      </c>
      <c r="Y27" s="20" t="s">
        <v>47</v>
      </c>
      <c r="Z27" s="20" t="s">
        <v>47</v>
      </c>
      <c r="AA27" s="20"/>
      <c r="AB27" s="21" t="s">
        <v>47</v>
      </c>
      <c r="AC27" s="20" t="s">
        <v>47</v>
      </c>
      <c r="AD27" s="20" t="s">
        <v>47</v>
      </c>
      <c r="AE27" s="32"/>
      <c r="AF27" s="32"/>
      <c r="AG27" s="32"/>
      <c r="AH27" s="32"/>
      <c r="AI27" s="32"/>
      <c r="AJ27" s="32"/>
      <c r="AK27" s="32"/>
      <c r="AL27" s="20" t="s">
        <v>47</v>
      </c>
      <c r="AM27" s="21" t="s">
        <v>47</v>
      </c>
      <c r="AN27" s="26" t="s">
        <v>47</v>
      </c>
      <c r="AO27" s="26" t="s">
        <v>47</v>
      </c>
      <c r="AP27" s="26" t="s">
        <v>47</v>
      </c>
      <c r="AQ27" s="26" t="s">
        <v>47</v>
      </c>
      <c r="AR27" s="26" t="s">
        <v>47</v>
      </c>
      <c r="AS27" s="26" t="s">
        <v>47</v>
      </c>
      <c r="AT27" s="26" t="s">
        <v>47</v>
      </c>
      <c r="AU27" s="26" t="s">
        <v>47</v>
      </c>
      <c r="AV27" s="26" t="s">
        <v>47</v>
      </c>
      <c r="AW27" s="26" t="s">
        <v>47</v>
      </c>
      <c r="AX27" s="26" t="s">
        <v>47</v>
      </c>
      <c r="AY27" s="26" t="s">
        <v>47</v>
      </c>
      <c r="AZ27" s="26" t="s">
        <v>47</v>
      </c>
      <c r="BA27" s="26" t="s">
        <v>47</v>
      </c>
      <c r="BB27" s="26" t="s">
        <v>47</v>
      </c>
      <c r="BC27" s="26" t="s">
        <v>47</v>
      </c>
    </row>
    <row r="28" spans="1:55" s="22" customFormat="1" ht="31.5" customHeight="1" x14ac:dyDescent="0.15">
      <c r="A28" s="19"/>
      <c r="B28" s="20" t="s">
        <v>57</v>
      </c>
      <c r="C28" s="20" t="s">
        <v>17</v>
      </c>
      <c r="D28" s="20" t="s">
        <v>49</v>
      </c>
      <c r="E28" s="20" t="s">
        <v>57</v>
      </c>
      <c r="F28" s="19" t="s">
        <v>181</v>
      </c>
      <c r="G28" s="19" t="s">
        <v>208</v>
      </c>
      <c r="H28" s="20" t="s">
        <v>209</v>
      </c>
      <c r="I28" s="20" t="s">
        <v>152</v>
      </c>
      <c r="J28" s="20" t="s">
        <v>1109</v>
      </c>
      <c r="K28" s="19"/>
      <c r="L28" s="20" t="s">
        <v>202</v>
      </c>
      <c r="M28" s="20" t="s">
        <v>153</v>
      </c>
      <c r="N28" s="20" t="s">
        <v>153</v>
      </c>
      <c r="O28" s="20" t="s">
        <v>142</v>
      </c>
      <c r="P28" s="20" t="s">
        <v>176</v>
      </c>
      <c r="Q28" s="20" t="s">
        <v>1182</v>
      </c>
      <c r="R28" s="20" t="s">
        <v>1182</v>
      </c>
      <c r="S28" s="20" t="s">
        <v>210</v>
      </c>
      <c r="T28" s="19" t="s">
        <v>1104</v>
      </c>
      <c r="U28" s="20"/>
      <c r="V28" s="21">
        <v>44478</v>
      </c>
      <c r="W28" s="20"/>
      <c r="X28" s="20" t="s">
        <v>145</v>
      </c>
      <c r="Y28" s="20" t="s">
        <v>146</v>
      </c>
      <c r="Z28" s="20" t="s">
        <v>1182</v>
      </c>
      <c r="AA28" s="20"/>
      <c r="AB28" s="21">
        <f>$V28+7</f>
        <v>44485</v>
      </c>
      <c r="AC28" s="20" t="s">
        <v>211</v>
      </c>
      <c r="AD28" s="20" t="s">
        <v>212</v>
      </c>
      <c r="AE28" s="32">
        <v>6</v>
      </c>
      <c r="AF28" s="32">
        <v>12</v>
      </c>
      <c r="AG28" s="32">
        <v>12</v>
      </c>
      <c r="AH28" s="32">
        <v>10</v>
      </c>
      <c r="AI28" s="32">
        <v>40</v>
      </c>
      <c r="AJ28" s="32" t="s">
        <v>148</v>
      </c>
      <c r="AK28" s="32" t="s">
        <v>148</v>
      </c>
      <c r="AL28" s="20" t="s">
        <v>1182</v>
      </c>
      <c r="AM28" s="21">
        <f>$V28+7</f>
        <v>44485</v>
      </c>
      <c r="AN28" s="21">
        <f>$V28-2</f>
        <v>44476</v>
      </c>
      <c r="AO28" s="21">
        <f>$V28</f>
        <v>44478</v>
      </c>
      <c r="AP28" s="21">
        <f>$V28</f>
        <v>44478</v>
      </c>
      <c r="AQ28" s="21">
        <f>$V28+1</f>
        <v>44479</v>
      </c>
      <c r="AR28" s="21">
        <f>$AQ28</f>
        <v>44479</v>
      </c>
      <c r="AS28" s="21">
        <f>$AQ28+7</f>
        <v>44486</v>
      </c>
      <c r="AT28" s="21">
        <f>$AQ28+7</f>
        <v>44486</v>
      </c>
      <c r="AU28" s="21">
        <f>$AT28+1</f>
        <v>44487</v>
      </c>
      <c r="AV28" s="21">
        <f>$AU28</f>
        <v>44487</v>
      </c>
      <c r="AW28" s="21">
        <f>$AU28+7</f>
        <v>44494</v>
      </c>
      <c r="AX28" s="21">
        <f>$AU28+7</f>
        <v>44494</v>
      </c>
      <c r="AY28" s="21">
        <f>$AX28+1</f>
        <v>44495</v>
      </c>
      <c r="AZ28" s="21">
        <f>$AY28</f>
        <v>44495</v>
      </c>
      <c r="BA28" s="21">
        <f>$AY28+7</f>
        <v>44502</v>
      </c>
      <c r="BB28" s="21">
        <f>$AY28+7</f>
        <v>44502</v>
      </c>
      <c r="BC28" s="21">
        <f>$BB28+1</f>
        <v>44503</v>
      </c>
    </row>
    <row r="29" spans="1:55" s="22" customFormat="1" ht="31.5" customHeight="1" x14ac:dyDescent="0.15">
      <c r="A29" s="19"/>
      <c r="B29" s="20" t="s">
        <v>57</v>
      </c>
      <c r="C29" s="20" t="s">
        <v>450</v>
      </c>
      <c r="D29" s="20" t="s">
        <v>208</v>
      </c>
      <c r="E29" s="20" t="s">
        <v>57</v>
      </c>
      <c r="F29" s="19" t="s">
        <v>181</v>
      </c>
      <c r="G29" s="19"/>
      <c r="H29" s="19"/>
      <c r="I29" s="20" t="s">
        <v>47</v>
      </c>
      <c r="J29" s="20"/>
      <c r="K29" s="19"/>
      <c r="L29" s="20" t="s">
        <v>47</v>
      </c>
      <c r="M29" s="20"/>
      <c r="N29" s="20"/>
      <c r="O29" s="20" t="s">
        <v>47</v>
      </c>
      <c r="P29" s="20" t="s">
        <v>47</v>
      </c>
      <c r="Q29" s="20" t="s">
        <v>47</v>
      </c>
      <c r="R29" s="20" t="s">
        <v>47</v>
      </c>
      <c r="S29" s="20" t="s">
        <v>47</v>
      </c>
      <c r="T29" s="20"/>
      <c r="U29" s="20"/>
      <c r="V29" s="21"/>
      <c r="W29" s="20" t="s">
        <v>47</v>
      </c>
      <c r="X29" s="20" t="s">
        <v>47</v>
      </c>
      <c r="Y29" s="20" t="s">
        <v>47</v>
      </c>
      <c r="Z29" s="20" t="s">
        <v>47</v>
      </c>
      <c r="AA29" s="20"/>
      <c r="AB29" s="21" t="s">
        <v>47</v>
      </c>
      <c r="AC29" s="20" t="s">
        <v>47</v>
      </c>
      <c r="AD29" s="20" t="s">
        <v>47</v>
      </c>
      <c r="AE29" s="32"/>
      <c r="AF29" s="32"/>
      <c r="AG29" s="32"/>
      <c r="AH29" s="32"/>
      <c r="AI29" s="32"/>
      <c r="AJ29" s="32"/>
      <c r="AK29" s="32"/>
      <c r="AL29" s="20" t="s">
        <v>47</v>
      </c>
      <c r="AM29" s="21" t="s">
        <v>47</v>
      </c>
      <c r="AN29" s="26" t="s">
        <v>47</v>
      </c>
      <c r="AO29" s="26" t="s">
        <v>47</v>
      </c>
      <c r="AP29" s="26" t="s">
        <v>47</v>
      </c>
      <c r="AQ29" s="26" t="s">
        <v>47</v>
      </c>
      <c r="AR29" s="26" t="s">
        <v>47</v>
      </c>
      <c r="AS29" s="26" t="s">
        <v>47</v>
      </c>
      <c r="AT29" s="26" t="s">
        <v>47</v>
      </c>
      <c r="AU29" s="26" t="s">
        <v>47</v>
      </c>
      <c r="AV29" s="26" t="s">
        <v>47</v>
      </c>
      <c r="AW29" s="26" t="s">
        <v>47</v>
      </c>
      <c r="AX29" s="26" t="s">
        <v>47</v>
      </c>
      <c r="AY29" s="26" t="s">
        <v>47</v>
      </c>
      <c r="AZ29" s="26" t="s">
        <v>47</v>
      </c>
      <c r="BA29" s="26" t="s">
        <v>47</v>
      </c>
      <c r="BB29" s="26" t="s">
        <v>47</v>
      </c>
      <c r="BC29" s="26" t="s">
        <v>47</v>
      </c>
    </row>
    <row r="30" spans="1:55" s="22" customFormat="1" ht="31.5" customHeight="1" x14ac:dyDescent="0.15">
      <c r="A30" s="19"/>
      <c r="B30" s="20" t="s">
        <v>53</v>
      </c>
      <c r="C30" s="20" t="s">
        <v>17</v>
      </c>
      <c r="D30" s="20" t="s">
        <v>49</v>
      </c>
      <c r="E30" s="20" t="s">
        <v>53</v>
      </c>
      <c r="F30" s="19" t="s">
        <v>182</v>
      </c>
      <c r="G30" s="19" t="s">
        <v>214</v>
      </c>
      <c r="H30" s="20" t="s">
        <v>1067</v>
      </c>
      <c r="I30" s="20" t="s">
        <v>152</v>
      </c>
      <c r="J30" s="20" t="s">
        <v>1109</v>
      </c>
      <c r="K30" s="19"/>
      <c r="L30" s="20" t="s">
        <v>202</v>
      </c>
      <c r="M30" s="20" t="s">
        <v>153</v>
      </c>
      <c r="N30" s="20" t="s">
        <v>153</v>
      </c>
      <c r="O30" s="20" t="s">
        <v>142</v>
      </c>
      <c r="P30" s="20" t="s">
        <v>176</v>
      </c>
      <c r="Q30" s="20" t="s">
        <v>1182</v>
      </c>
      <c r="R30" s="20" t="s">
        <v>1182</v>
      </c>
      <c r="S30" s="20" t="s">
        <v>210</v>
      </c>
      <c r="T30" s="19" t="s">
        <v>213</v>
      </c>
      <c r="U30" s="20"/>
      <c r="V30" s="21">
        <v>44353</v>
      </c>
      <c r="W30" s="20"/>
      <c r="X30" s="20" t="s">
        <v>145</v>
      </c>
      <c r="Y30" s="20" t="s">
        <v>146</v>
      </c>
      <c r="Z30" s="20" t="s">
        <v>1182</v>
      </c>
      <c r="AA30" s="20"/>
      <c r="AB30" s="21">
        <f>$V30+7</f>
        <v>44360</v>
      </c>
      <c r="AC30" s="20" t="s">
        <v>211</v>
      </c>
      <c r="AD30" s="20" t="s">
        <v>215</v>
      </c>
      <c r="AE30" s="32">
        <v>0</v>
      </c>
      <c r="AF30" s="32">
        <v>30</v>
      </c>
      <c r="AG30" s="32">
        <v>0</v>
      </c>
      <c r="AH30" s="32">
        <v>0</v>
      </c>
      <c r="AI30" s="32">
        <v>30</v>
      </c>
      <c r="AJ30" s="32" t="s">
        <v>148</v>
      </c>
      <c r="AK30" s="32" t="s">
        <v>148</v>
      </c>
      <c r="AL30" s="20" t="s">
        <v>1182</v>
      </c>
      <c r="AM30" s="21">
        <f>$V30+7</f>
        <v>44360</v>
      </c>
      <c r="AN30" s="21">
        <f>$V30-2</f>
        <v>44351</v>
      </c>
      <c r="AO30" s="21">
        <f>$V30</f>
        <v>44353</v>
      </c>
      <c r="AP30" s="21">
        <f>$V30</f>
        <v>44353</v>
      </c>
      <c r="AQ30" s="21">
        <f>$V30+1</f>
        <v>44354</v>
      </c>
      <c r="AR30" s="21">
        <f>$AQ30</f>
        <v>44354</v>
      </c>
      <c r="AS30" s="21">
        <f>$AQ30+7</f>
        <v>44361</v>
      </c>
      <c r="AT30" s="21">
        <f>$AQ30+7</f>
        <v>44361</v>
      </c>
      <c r="AU30" s="21">
        <f>$AT30+1</f>
        <v>44362</v>
      </c>
      <c r="AV30" s="21">
        <f>$AU30</f>
        <v>44362</v>
      </c>
      <c r="AW30" s="21">
        <f>$AU30+7</f>
        <v>44369</v>
      </c>
      <c r="AX30" s="21">
        <f>$AU30+7</f>
        <v>44369</v>
      </c>
      <c r="AY30" s="21">
        <f>$AX30+1</f>
        <v>44370</v>
      </c>
      <c r="AZ30" s="21">
        <f>$AY30</f>
        <v>44370</v>
      </c>
      <c r="BA30" s="21">
        <f>$AY30+7</f>
        <v>44377</v>
      </c>
      <c r="BB30" s="21">
        <f>$AY30+7</f>
        <v>44377</v>
      </c>
      <c r="BC30" s="21">
        <f>$BB30+1</f>
        <v>44378</v>
      </c>
    </row>
    <row r="31" spans="1:55" s="22" customFormat="1" ht="31.5" customHeight="1" x14ac:dyDescent="0.15">
      <c r="A31" s="19"/>
      <c r="B31" s="20" t="s">
        <v>53</v>
      </c>
      <c r="C31" s="20" t="s">
        <v>450</v>
      </c>
      <c r="D31" s="20" t="s">
        <v>214</v>
      </c>
      <c r="E31" s="20" t="s">
        <v>53</v>
      </c>
      <c r="F31" s="19" t="s">
        <v>182</v>
      </c>
      <c r="G31" s="19"/>
      <c r="H31" s="19"/>
      <c r="I31" s="20" t="s">
        <v>47</v>
      </c>
      <c r="J31" s="20"/>
      <c r="K31" s="19"/>
      <c r="L31" s="20" t="s">
        <v>47</v>
      </c>
      <c r="M31" s="20"/>
      <c r="N31" s="20"/>
      <c r="O31" s="20" t="s">
        <v>47</v>
      </c>
      <c r="P31" s="20" t="s">
        <v>47</v>
      </c>
      <c r="Q31" s="20" t="s">
        <v>47</v>
      </c>
      <c r="R31" s="20" t="s">
        <v>47</v>
      </c>
      <c r="S31" s="20" t="s">
        <v>47</v>
      </c>
      <c r="T31" s="20"/>
      <c r="U31" s="20"/>
      <c r="V31" s="21"/>
      <c r="W31" s="20" t="s">
        <v>47</v>
      </c>
      <c r="X31" s="20" t="s">
        <v>47</v>
      </c>
      <c r="Y31" s="20" t="s">
        <v>47</v>
      </c>
      <c r="Z31" s="20" t="s">
        <v>47</v>
      </c>
      <c r="AA31" s="20"/>
      <c r="AB31" s="21" t="s">
        <v>47</v>
      </c>
      <c r="AC31" s="20" t="s">
        <v>47</v>
      </c>
      <c r="AD31" s="20" t="s">
        <v>47</v>
      </c>
      <c r="AE31" s="32"/>
      <c r="AF31" s="32"/>
      <c r="AG31" s="32"/>
      <c r="AH31" s="32"/>
      <c r="AI31" s="32"/>
      <c r="AJ31" s="32"/>
      <c r="AK31" s="32"/>
      <c r="AL31" s="20" t="s">
        <v>47</v>
      </c>
      <c r="AM31" s="21" t="s">
        <v>47</v>
      </c>
      <c r="AN31" s="26" t="s">
        <v>47</v>
      </c>
      <c r="AO31" s="26" t="s">
        <v>47</v>
      </c>
      <c r="AP31" s="26" t="s">
        <v>47</v>
      </c>
      <c r="AQ31" s="26" t="s">
        <v>47</v>
      </c>
      <c r="AR31" s="26" t="s">
        <v>47</v>
      </c>
      <c r="AS31" s="26" t="s">
        <v>47</v>
      </c>
      <c r="AT31" s="26" t="s">
        <v>47</v>
      </c>
      <c r="AU31" s="26" t="s">
        <v>47</v>
      </c>
      <c r="AV31" s="26" t="s">
        <v>47</v>
      </c>
      <c r="AW31" s="26" t="s">
        <v>47</v>
      </c>
      <c r="AX31" s="26" t="s">
        <v>47</v>
      </c>
      <c r="AY31" s="26" t="s">
        <v>47</v>
      </c>
      <c r="AZ31" s="26" t="s">
        <v>47</v>
      </c>
      <c r="BA31" s="26" t="s">
        <v>47</v>
      </c>
      <c r="BB31" s="26" t="s">
        <v>47</v>
      </c>
      <c r="BC31" s="26" t="s">
        <v>47</v>
      </c>
    </row>
    <row r="32" spans="1:55" s="22" customFormat="1" ht="31.5" customHeight="1" x14ac:dyDescent="0.15">
      <c r="A32" s="19"/>
      <c r="B32" s="20" t="s">
        <v>57</v>
      </c>
      <c r="C32" s="20" t="s">
        <v>17</v>
      </c>
      <c r="D32" s="20" t="s">
        <v>49</v>
      </c>
      <c r="E32" s="20" t="s">
        <v>57</v>
      </c>
      <c r="F32" s="19" t="s">
        <v>183</v>
      </c>
      <c r="G32" s="19" t="s">
        <v>216</v>
      </c>
      <c r="H32" s="20" t="s">
        <v>1065</v>
      </c>
      <c r="I32" s="20" t="s">
        <v>152</v>
      </c>
      <c r="J32" s="20" t="s">
        <v>1109</v>
      </c>
      <c r="K32" s="19"/>
      <c r="L32" s="20" t="s">
        <v>202</v>
      </c>
      <c r="M32" s="20" t="s">
        <v>142</v>
      </c>
      <c r="N32" s="20" t="s">
        <v>142</v>
      </c>
      <c r="O32" s="20" t="s">
        <v>142</v>
      </c>
      <c r="P32" s="20" t="s">
        <v>176</v>
      </c>
      <c r="Q32" s="20" t="s">
        <v>1182</v>
      </c>
      <c r="R32" s="20" t="s">
        <v>1182</v>
      </c>
      <c r="S32" s="20" t="s">
        <v>1144</v>
      </c>
      <c r="T32" s="19" t="s">
        <v>1104</v>
      </c>
      <c r="U32" s="20"/>
      <c r="V32" s="21">
        <v>44331</v>
      </c>
      <c r="W32" s="20"/>
      <c r="X32" s="20" t="s">
        <v>145</v>
      </c>
      <c r="Y32" s="20" t="s">
        <v>146</v>
      </c>
      <c r="Z32" s="20" t="s">
        <v>1182</v>
      </c>
      <c r="AA32" s="20" t="s">
        <v>241</v>
      </c>
      <c r="AB32" s="21">
        <f>$V32+7</f>
        <v>44338</v>
      </c>
      <c r="AC32" s="20" t="s">
        <v>211</v>
      </c>
      <c r="AD32" s="20" t="s">
        <v>47</v>
      </c>
      <c r="AE32" s="32">
        <v>8</v>
      </c>
      <c r="AF32" s="32">
        <v>30</v>
      </c>
      <c r="AG32" s="32">
        <v>24</v>
      </c>
      <c r="AH32" s="32">
        <v>45</v>
      </c>
      <c r="AI32" s="32">
        <v>107</v>
      </c>
      <c r="AJ32" s="32" t="s">
        <v>156</v>
      </c>
      <c r="AK32" s="32" t="s">
        <v>156</v>
      </c>
      <c r="AL32" s="20" t="s">
        <v>1182</v>
      </c>
      <c r="AM32" s="21">
        <f>$V32+7</f>
        <v>44338</v>
      </c>
      <c r="AN32" s="21">
        <f>$V32-2</f>
        <v>44329</v>
      </c>
      <c r="AO32" s="21">
        <f>$V32</f>
        <v>44331</v>
      </c>
      <c r="AP32" s="21">
        <f>$V32</f>
        <v>44331</v>
      </c>
      <c r="AQ32" s="21">
        <f>$V32+1</f>
        <v>44332</v>
      </c>
      <c r="AR32" s="21">
        <f>$AQ32</f>
        <v>44332</v>
      </c>
      <c r="AS32" s="21">
        <f>$AQ32+7</f>
        <v>44339</v>
      </c>
      <c r="AT32" s="21">
        <f>$AQ32+7</f>
        <v>44339</v>
      </c>
      <c r="AU32" s="21">
        <f>$AT32+1</f>
        <v>44340</v>
      </c>
      <c r="AV32" s="21">
        <f>$AU32</f>
        <v>44340</v>
      </c>
      <c r="AW32" s="21">
        <f>$AU32+7</f>
        <v>44347</v>
      </c>
      <c r="AX32" s="21">
        <f>$AU32+7</f>
        <v>44347</v>
      </c>
      <c r="AY32" s="21">
        <f>$AX32+1</f>
        <v>44348</v>
      </c>
      <c r="AZ32" s="21">
        <f>$AY32</f>
        <v>44348</v>
      </c>
      <c r="BA32" s="21">
        <f>$AY32+7</f>
        <v>44355</v>
      </c>
      <c r="BB32" s="21">
        <f>$AY32+7</f>
        <v>44355</v>
      </c>
      <c r="BC32" s="21">
        <f>$BB32+1</f>
        <v>44356</v>
      </c>
    </row>
    <row r="33" spans="1:55" s="22" customFormat="1" ht="31.5" customHeight="1" x14ac:dyDescent="0.15">
      <c r="A33" s="19"/>
      <c r="B33" s="20" t="s">
        <v>57</v>
      </c>
      <c r="C33" s="20" t="s">
        <v>450</v>
      </c>
      <c r="D33" s="20" t="s">
        <v>216</v>
      </c>
      <c r="E33" s="20" t="s">
        <v>57</v>
      </c>
      <c r="F33" s="19" t="s">
        <v>183</v>
      </c>
      <c r="G33" s="19"/>
      <c r="H33" s="19"/>
      <c r="I33" s="20" t="s">
        <v>47</v>
      </c>
      <c r="J33" s="20"/>
      <c r="K33" s="19"/>
      <c r="L33" s="20" t="s">
        <v>47</v>
      </c>
      <c r="M33" s="20"/>
      <c r="N33" s="20"/>
      <c r="O33" s="20" t="s">
        <v>47</v>
      </c>
      <c r="P33" s="20" t="s">
        <v>47</v>
      </c>
      <c r="Q33" s="20" t="s">
        <v>47</v>
      </c>
      <c r="R33" s="20" t="s">
        <v>47</v>
      </c>
      <c r="S33" s="20" t="s">
        <v>47</v>
      </c>
      <c r="T33" s="20"/>
      <c r="U33" s="20"/>
      <c r="V33" s="21"/>
      <c r="W33" s="20"/>
      <c r="X33" s="20" t="s">
        <v>47</v>
      </c>
      <c r="Y33" s="20" t="s">
        <v>47</v>
      </c>
      <c r="Z33" s="20" t="s">
        <v>47</v>
      </c>
      <c r="AA33" s="20"/>
      <c r="AB33" s="21" t="s">
        <v>47</v>
      </c>
      <c r="AC33" s="20" t="s">
        <v>47</v>
      </c>
      <c r="AD33" s="20" t="s">
        <v>47</v>
      </c>
      <c r="AE33" s="32"/>
      <c r="AF33" s="32"/>
      <c r="AG33" s="32"/>
      <c r="AH33" s="32"/>
      <c r="AI33" s="32"/>
      <c r="AJ33" s="32"/>
      <c r="AK33" s="32"/>
      <c r="AL33" s="20" t="s">
        <v>47</v>
      </c>
      <c r="AM33" s="21" t="s">
        <v>47</v>
      </c>
      <c r="AN33" s="26" t="s">
        <v>47</v>
      </c>
      <c r="AO33" s="26" t="s">
        <v>47</v>
      </c>
      <c r="AP33" s="26" t="s">
        <v>47</v>
      </c>
      <c r="AQ33" s="26" t="s">
        <v>47</v>
      </c>
      <c r="AR33" s="26" t="s">
        <v>47</v>
      </c>
      <c r="AS33" s="26" t="s">
        <v>47</v>
      </c>
      <c r="AT33" s="26" t="s">
        <v>47</v>
      </c>
      <c r="AU33" s="26" t="s">
        <v>47</v>
      </c>
      <c r="AV33" s="26" t="s">
        <v>47</v>
      </c>
      <c r="AW33" s="26" t="s">
        <v>47</v>
      </c>
      <c r="AX33" s="26" t="s">
        <v>47</v>
      </c>
      <c r="AY33" s="26" t="s">
        <v>47</v>
      </c>
      <c r="AZ33" s="26" t="s">
        <v>47</v>
      </c>
      <c r="BA33" s="26" t="s">
        <v>47</v>
      </c>
      <c r="BB33" s="26" t="s">
        <v>47</v>
      </c>
      <c r="BC33" s="26" t="s">
        <v>47</v>
      </c>
    </row>
    <row r="34" spans="1:55" s="22" customFormat="1" ht="31.5" customHeight="1" x14ac:dyDescent="0.15">
      <c r="A34" s="19"/>
      <c r="B34" s="20" t="s">
        <v>57</v>
      </c>
      <c r="C34" s="20" t="s">
        <v>17</v>
      </c>
      <c r="D34" s="20" t="s">
        <v>49</v>
      </c>
      <c r="E34" s="20" t="s">
        <v>57</v>
      </c>
      <c r="F34" s="19" t="s">
        <v>189</v>
      </c>
      <c r="G34" s="19" t="s">
        <v>515</v>
      </c>
      <c r="H34" s="20" t="s">
        <v>218</v>
      </c>
      <c r="I34" s="20" t="s">
        <v>140</v>
      </c>
      <c r="J34" s="20" t="s">
        <v>1109</v>
      </c>
      <c r="K34" s="19"/>
      <c r="L34" s="20" t="s">
        <v>202</v>
      </c>
      <c r="M34" s="20" t="s">
        <v>153</v>
      </c>
      <c r="N34" s="20" t="s">
        <v>153</v>
      </c>
      <c r="O34" s="20" t="s">
        <v>153</v>
      </c>
      <c r="P34" s="20" t="s">
        <v>219</v>
      </c>
      <c r="Q34" s="20" t="s">
        <v>1182</v>
      </c>
      <c r="R34" s="20" t="s">
        <v>1182</v>
      </c>
      <c r="S34" s="20" t="s">
        <v>220</v>
      </c>
      <c r="T34" s="19" t="s">
        <v>1102</v>
      </c>
      <c r="U34" s="20"/>
      <c r="V34" s="21">
        <v>44573</v>
      </c>
      <c r="W34" s="20"/>
      <c r="X34" s="20" t="s">
        <v>145</v>
      </c>
      <c r="Y34" s="20" t="s">
        <v>146</v>
      </c>
      <c r="Z34" s="20" t="s">
        <v>1182</v>
      </c>
      <c r="AA34" s="20"/>
      <c r="AB34" s="21">
        <f>$V34+7</f>
        <v>44580</v>
      </c>
      <c r="AC34" s="20" t="s">
        <v>221</v>
      </c>
      <c r="AD34" s="20" t="s">
        <v>222</v>
      </c>
      <c r="AE34" s="32">
        <v>14</v>
      </c>
      <c r="AF34" s="32">
        <v>48</v>
      </c>
      <c r="AG34" s="32">
        <v>16</v>
      </c>
      <c r="AH34" s="32">
        <v>45</v>
      </c>
      <c r="AI34" s="32">
        <v>123</v>
      </c>
      <c r="AJ34" s="32" t="s">
        <v>156</v>
      </c>
      <c r="AK34" s="32" t="s">
        <v>154</v>
      </c>
      <c r="AL34" s="20" t="s">
        <v>1182</v>
      </c>
      <c r="AM34" s="21">
        <f>$V34+7</f>
        <v>44580</v>
      </c>
      <c r="AN34" s="21">
        <f>$V34-2</f>
        <v>44571</v>
      </c>
      <c r="AO34" s="21">
        <f>$V34</f>
        <v>44573</v>
      </c>
      <c r="AP34" s="21">
        <f>$V34</f>
        <v>44573</v>
      </c>
      <c r="AQ34" s="21">
        <f>$V34+1</f>
        <v>44574</v>
      </c>
      <c r="AR34" s="21">
        <f>$AQ34</f>
        <v>44574</v>
      </c>
      <c r="AS34" s="21">
        <f>$AQ34+7</f>
        <v>44581</v>
      </c>
      <c r="AT34" s="21">
        <f>$AQ34+7</f>
        <v>44581</v>
      </c>
      <c r="AU34" s="21">
        <f>$AT34+1</f>
        <v>44582</v>
      </c>
      <c r="AV34" s="21">
        <f>$AU34</f>
        <v>44582</v>
      </c>
      <c r="AW34" s="21">
        <f>$AU34+7</f>
        <v>44589</v>
      </c>
      <c r="AX34" s="21">
        <f>$AU34+7</f>
        <v>44589</v>
      </c>
      <c r="AY34" s="21">
        <f>$AX34+1</f>
        <v>44590</v>
      </c>
      <c r="AZ34" s="21">
        <f>$AY34</f>
        <v>44590</v>
      </c>
      <c r="BA34" s="21">
        <f>$AY34+7</f>
        <v>44597</v>
      </c>
      <c r="BB34" s="21">
        <f>$AY34+7</f>
        <v>44597</v>
      </c>
      <c r="BC34" s="21">
        <f>$BB34+1</f>
        <v>44598</v>
      </c>
    </row>
    <row r="35" spans="1:55" s="22" customFormat="1" ht="31.5" customHeight="1" x14ac:dyDescent="0.15">
      <c r="A35" s="19"/>
      <c r="B35" s="20" t="s">
        <v>57</v>
      </c>
      <c r="C35" s="20" t="s">
        <v>450</v>
      </c>
      <c r="D35" s="20" t="s">
        <v>515</v>
      </c>
      <c r="E35" s="20" t="s">
        <v>57</v>
      </c>
      <c r="F35" s="19" t="s">
        <v>189</v>
      </c>
      <c r="G35" s="19"/>
      <c r="I35" s="20" t="s">
        <v>47</v>
      </c>
      <c r="J35" s="20"/>
      <c r="K35" s="19"/>
      <c r="L35" s="20" t="s">
        <v>47</v>
      </c>
      <c r="M35" s="20"/>
      <c r="N35" s="20"/>
      <c r="O35" s="20" t="s">
        <v>47</v>
      </c>
      <c r="P35" s="20" t="s">
        <v>47</v>
      </c>
      <c r="Q35" s="20" t="s">
        <v>47</v>
      </c>
      <c r="R35" s="20" t="s">
        <v>47</v>
      </c>
      <c r="S35" s="20" t="s">
        <v>47</v>
      </c>
      <c r="T35" s="20"/>
      <c r="U35" s="20"/>
      <c r="V35" s="21"/>
      <c r="W35" s="20" t="s">
        <v>47</v>
      </c>
      <c r="X35" s="20" t="s">
        <v>47</v>
      </c>
      <c r="Y35" s="20" t="s">
        <v>47</v>
      </c>
      <c r="Z35" s="20" t="s">
        <v>47</v>
      </c>
      <c r="AA35" s="20"/>
      <c r="AB35" s="21" t="s">
        <v>47</v>
      </c>
      <c r="AC35" s="20" t="s">
        <v>47</v>
      </c>
      <c r="AD35" s="20" t="s">
        <v>47</v>
      </c>
      <c r="AE35" s="32"/>
      <c r="AF35" s="32"/>
      <c r="AG35" s="32"/>
      <c r="AH35" s="32"/>
      <c r="AI35" s="32"/>
      <c r="AJ35" s="32"/>
      <c r="AK35" s="32"/>
      <c r="AL35" s="20" t="s">
        <v>47</v>
      </c>
      <c r="AM35" s="21" t="s">
        <v>47</v>
      </c>
      <c r="AN35" s="26" t="s">
        <v>47</v>
      </c>
      <c r="AO35" s="26" t="s">
        <v>47</v>
      </c>
      <c r="AP35" s="26" t="s">
        <v>47</v>
      </c>
      <c r="AQ35" s="26" t="s">
        <v>47</v>
      </c>
      <c r="AR35" s="26" t="s">
        <v>47</v>
      </c>
      <c r="AS35" s="26" t="s">
        <v>47</v>
      </c>
      <c r="AT35" s="26" t="s">
        <v>47</v>
      </c>
      <c r="AU35" s="26" t="s">
        <v>47</v>
      </c>
      <c r="AV35" s="26" t="s">
        <v>47</v>
      </c>
      <c r="AW35" s="26" t="s">
        <v>47</v>
      </c>
      <c r="AX35" s="26" t="s">
        <v>47</v>
      </c>
      <c r="AY35" s="26" t="s">
        <v>47</v>
      </c>
      <c r="AZ35" s="26" t="s">
        <v>47</v>
      </c>
      <c r="BA35" s="26" t="s">
        <v>47</v>
      </c>
      <c r="BB35" s="26" t="s">
        <v>47</v>
      </c>
      <c r="BC35" s="26" t="s">
        <v>47</v>
      </c>
    </row>
    <row r="36" spans="1:55" s="22" customFormat="1" ht="31.5" customHeight="1" x14ac:dyDescent="0.15">
      <c r="A36" s="19"/>
      <c r="B36" s="20" t="s">
        <v>48</v>
      </c>
      <c r="C36" s="20" t="s">
        <v>17</v>
      </c>
      <c r="D36" s="20" t="s">
        <v>49</v>
      </c>
      <c r="E36" s="20" t="s">
        <v>48</v>
      </c>
      <c r="F36" s="19" t="s">
        <v>190</v>
      </c>
      <c r="G36" s="19" t="s">
        <v>223</v>
      </c>
      <c r="H36" s="20" t="s">
        <v>224</v>
      </c>
      <c r="I36" s="20" t="s">
        <v>152</v>
      </c>
      <c r="J36" s="20" t="s">
        <v>1181</v>
      </c>
      <c r="K36" s="19"/>
      <c r="L36" s="20" t="s">
        <v>202</v>
      </c>
      <c r="M36" s="20" t="s">
        <v>142</v>
      </c>
      <c r="N36" s="20" t="s">
        <v>142</v>
      </c>
      <c r="O36" s="20" t="s">
        <v>142</v>
      </c>
      <c r="P36" s="20" t="s">
        <v>176</v>
      </c>
      <c r="Q36" s="20" t="s">
        <v>1182</v>
      </c>
      <c r="R36" s="20" t="s">
        <v>1182</v>
      </c>
      <c r="S36" s="20" t="s">
        <v>1144</v>
      </c>
      <c r="T36" s="19" t="s">
        <v>213</v>
      </c>
      <c r="U36" s="20"/>
      <c r="V36" s="21">
        <v>44560</v>
      </c>
      <c r="W36" s="20"/>
      <c r="X36" s="20" t="s">
        <v>145</v>
      </c>
      <c r="Y36" s="20" t="s">
        <v>146</v>
      </c>
      <c r="Z36" s="20" t="s">
        <v>1182</v>
      </c>
      <c r="AA36" s="20" t="s">
        <v>241</v>
      </c>
      <c r="AB36" s="21">
        <f>$V36+7</f>
        <v>44567</v>
      </c>
      <c r="AC36" s="20" t="s">
        <v>225</v>
      </c>
      <c r="AD36" s="20" t="s">
        <v>226</v>
      </c>
      <c r="AE36" s="32">
        <v>14</v>
      </c>
      <c r="AF36" s="32">
        <v>57</v>
      </c>
      <c r="AG36" s="32">
        <v>0</v>
      </c>
      <c r="AH36" s="32">
        <v>45</v>
      </c>
      <c r="AI36" s="32">
        <v>116</v>
      </c>
      <c r="AJ36" s="32" t="s">
        <v>156</v>
      </c>
      <c r="AK36" s="32" t="s">
        <v>156</v>
      </c>
      <c r="AL36" s="20" t="s">
        <v>1182</v>
      </c>
      <c r="AM36" s="21">
        <f>$V36+7</f>
        <v>44567</v>
      </c>
      <c r="AN36" s="21">
        <f>$V36-2</f>
        <v>44558</v>
      </c>
      <c r="AO36" s="21">
        <f>$V36</f>
        <v>44560</v>
      </c>
      <c r="AP36" s="21">
        <f>$V36</f>
        <v>44560</v>
      </c>
      <c r="AQ36" s="21">
        <f>$V36+1</f>
        <v>44561</v>
      </c>
      <c r="AR36" s="21">
        <f>$AQ36</f>
        <v>44561</v>
      </c>
      <c r="AS36" s="21">
        <f>$AQ36+7</f>
        <v>44568</v>
      </c>
      <c r="AT36" s="21">
        <f>$AQ36+7</f>
        <v>44568</v>
      </c>
      <c r="AU36" s="21">
        <f>$AT36+1</f>
        <v>44569</v>
      </c>
      <c r="AV36" s="21">
        <f>$AU36</f>
        <v>44569</v>
      </c>
      <c r="AW36" s="21">
        <f>$AU36+7</f>
        <v>44576</v>
      </c>
      <c r="AX36" s="21">
        <f>$AU36+7</f>
        <v>44576</v>
      </c>
      <c r="AY36" s="21">
        <f>$AX36+1</f>
        <v>44577</v>
      </c>
      <c r="AZ36" s="21">
        <f>$AY36</f>
        <v>44577</v>
      </c>
      <c r="BA36" s="21">
        <f>$AY36+7</f>
        <v>44584</v>
      </c>
      <c r="BB36" s="21">
        <f>$AY36+7</f>
        <v>44584</v>
      </c>
      <c r="BC36" s="21">
        <f>$BB36+1</f>
        <v>44585</v>
      </c>
    </row>
    <row r="37" spans="1:55" s="22" customFormat="1" ht="31.5" customHeight="1" x14ac:dyDescent="0.15">
      <c r="A37" s="19"/>
      <c r="B37" s="20" t="s">
        <v>48</v>
      </c>
      <c r="C37" s="20" t="s">
        <v>450</v>
      </c>
      <c r="D37" s="20" t="s">
        <v>223</v>
      </c>
      <c r="E37" s="20" t="s">
        <v>48</v>
      </c>
      <c r="F37" s="19" t="s">
        <v>190</v>
      </c>
      <c r="G37" s="19"/>
      <c r="H37" s="19"/>
      <c r="I37" s="20" t="s">
        <v>47</v>
      </c>
      <c r="J37" s="20"/>
      <c r="K37" s="19"/>
      <c r="L37" s="20" t="s">
        <v>47</v>
      </c>
      <c r="M37" s="20"/>
      <c r="N37" s="20"/>
      <c r="O37" s="20" t="s">
        <v>47</v>
      </c>
      <c r="P37" s="20" t="s">
        <v>47</v>
      </c>
      <c r="Q37" s="20" t="s">
        <v>47</v>
      </c>
      <c r="R37" s="20" t="s">
        <v>47</v>
      </c>
      <c r="S37" s="20" t="s">
        <v>47</v>
      </c>
      <c r="T37" s="20"/>
      <c r="U37" s="20"/>
      <c r="V37" s="21"/>
      <c r="W37" s="20" t="s">
        <v>47</v>
      </c>
      <c r="X37" s="20" t="s">
        <v>47</v>
      </c>
      <c r="Y37" s="20" t="s">
        <v>47</v>
      </c>
      <c r="Z37" s="20" t="s">
        <v>47</v>
      </c>
      <c r="AA37" s="20"/>
      <c r="AB37" s="21" t="s">
        <v>47</v>
      </c>
      <c r="AC37" s="20" t="s">
        <v>47</v>
      </c>
      <c r="AD37" s="20" t="s">
        <v>47</v>
      </c>
      <c r="AE37" s="32"/>
      <c r="AF37" s="32"/>
      <c r="AG37" s="32"/>
      <c r="AH37" s="32"/>
      <c r="AI37" s="32"/>
      <c r="AJ37" s="32"/>
      <c r="AK37" s="32"/>
      <c r="AL37" s="20" t="s">
        <v>47</v>
      </c>
      <c r="AM37" s="21" t="s">
        <v>47</v>
      </c>
      <c r="AN37" s="26" t="s">
        <v>47</v>
      </c>
      <c r="AO37" s="26" t="s">
        <v>47</v>
      </c>
      <c r="AP37" s="26" t="s">
        <v>47</v>
      </c>
      <c r="AQ37" s="26" t="s">
        <v>47</v>
      </c>
      <c r="AR37" s="26" t="s">
        <v>47</v>
      </c>
      <c r="AS37" s="26" t="s">
        <v>47</v>
      </c>
      <c r="AT37" s="26" t="s">
        <v>47</v>
      </c>
      <c r="AU37" s="26" t="s">
        <v>47</v>
      </c>
      <c r="AV37" s="26" t="s">
        <v>47</v>
      </c>
      <c r="AW37" s="26" t="s">
        <v>47</v>
      </c>
      <c r="AX37" s="26" t="s">
        <v>47</v>
      </c>
      <c r="AY37" s="26" t="s">
        <v>47</v>
      </c>
      <c r="AZ37" s="26" t="s">
        <v>47</v>
      </c>
      <c r="BA37" s="26" t="s">
        <v>47</v>
      </c>
      <c r="BB37" s="26" t="s">
        <v>47</v>
      </c>
      <c r="BC37" s="26" t="s">
        <v>47</v>
      </c>
    </row>
    <row r="38" spans="1:55" s="22" customFormat="1" ht="31.5" customHeight="1" x14ac:dyDescent="0.15">
      <c r="A38" s="19"/>
      <c r="B38" s="20" t="s">
        <v>57</v>
      </c>
      <c r="C38" s="20" t="s">
        <v>17</v>
      </c>
      <c r="D38" s="20" t="s">
        <v>49</v>
      </c>
      <c r="E38" s="20" t="s">
        <v>57</v>
      </c>
      <c r="F38" s="19" t="s">
        <v>191</v>
      </c>
      <c r="G38" s="19" t="s">
        <v>227</v>
      </c>
      <c r="H38" s="20" t="s">
        <v>228</v>
      </c>
      <c r="I38" s="20" t="s">
        <v>152</v>
      </c>
      <c r="J38" s="20" t="s">
        <v>1109</v>
      </c>
      <c r="K38" s="19"/>
      <c r="L38" s="20" t="s">
        <v>239</v>
      </c>
      <c r="M38" s="20" t="s">
        <v>142</v>
      </c>
      <c r="N38" s="20" t="s">
        <v>153</v>
      </c>
      <c r="O38" s="20" t="s">
        <v>142</v>
      </c>
      <c r="P38" s="20" t="s">
        <v>176</v>
      </c>
      <c r="Q38" s="20" t="s">
        <v>1182</v>
      </c>
      <c r="R38" s="20" t="s">
        <v>1182</v>
      </c>
      <c r="S38" s="20" t="s">
        <v>1144</v>
      </c>
      <c r="T38" s="19" t="s">
        <v>213</v>
      </c>
      <c r="U38" s="20"/>
      <c r="V38" s="21">
        <v>44538</v>
      </c>
      <c r="W38" s="20"/>
      <c r="X38" s="20" t="s">
        <v>145</v>
      </c>
      <c r="Y38" s="20" t="s">
        <v>146</v>
      </c>
      <c r="Z38" s="20" t="s">
        <v>1182</v>
      </c>
      <c r="AA38" s="20" t="s">
        <v>241</v>
      </c>
      <c r="AB38" s="21">
        <f>$V38+7</f>
        <v>44545</v>
      </c>
      <c r="AC38" s="20" t="s">
        <v>225</v>
      </c>
      <c r="AD38" s="20" t="s">
        <v>47</v>
      </c>
      <c r="AE38" s="32">
        <v>8</v>
      </c>
      <c r="AF38" s="32">
        <v>51</v>
      </c>
      <c r="AG38" s="32">
        <v>16</v>
      </c>
      <c r="AH38" s="32">
        <v>45</v>
      </c>
      <c r="AI38" s="32">
        <v>120</v>
      </c>
      <c r="AJ38" s="32" t="s">
        <v>156</v>
      </c>
      <c r="AK38" s="32" t="s">
        <v>156</v>
      </c>
      <c r="AL38" s="20" t="s">
        <v>1182</v>
      </c>
      <c r="AM38" s="21">
        <f>$V38+7</f>
        <v>44545</v>
      </c>
      <c r="AN38" s="21">
        <f>$V38-2</f>
        <v>44536</v>
      </c>
      <c r="AO38" s="21">
        <f>$V38</f>
        <v>44538</v>
      </c>
      <c r="AP38" s="21">
        <f>$V38</f>
        <v>44538</v>
      </c>
      <c r="AQ38" s="21">
        <f>$V38+1</f>
        <v>44539</v>
      </c>
      <c r="AR38" s="21">
        <f>$AQ38</f>
        <v>44539</v>
      </c>
      <c r="AS38" s="21">
        <f>$AQ38+7</f>
        <v>44546</v>
      </c>
      <c r="AT38" s="21">
        <f>$AQ38+7</f>
        <v>44546</v>
      </c>
      <c r="AU38" s="21">
        <f>$AT38+1</f>
        <v>44547</v>
      </c>
      <c r="AV38" s="21">
        <f>$AU38</f>
        <v>44547</v>
      </c>
      <c r="AW38" s="21">
        <f>$AU38+7</f>
        <v>44554</v>
      </c>
      <c r="AX38" s="21">
        <f>$AU38+7</f>
        <v>44554</v>
      </c>
      <c r="AY38" s="21">
        <f>$AX38+1</f>
        <v>44555</v>
      </c>
      <c r="AZ38" s="21">
        <f>$AY38</f>
        <v>44555</v>
      </c>
      <c r="BA38" s="21">
        <f>$AY38+7</f>
        <v>44562</v>
      </c>
      <c r="BB38" s="21">
        <f>$AY38+7</f>
        <v>44562</v>
      </c>
      <c r="BC38" s="21">
        <f>$BB38+1</f>
        <v>44563</v>
      </c>
    </row>
    <row r="39" spans="1:55" s="22" customFormat="1" ht="31.5" customHeight="1" x14ac:dyDescent="0.15">
      <c r="A39" s="19"/>
      <c r="B39" s="20" t="s">
        <v>57</v>
      </c>
      <c r="C39" s="20" t="s">
        <v>450</v>
      </c>
      <c r="D39" s="20" t="s">
        <v>227</v>
      </c>
      <c r="E39" s="20" t="s">
        <v>57</v>
      </c>
      <c r="F39" s="19" t="s">
        <v>191</v>
      </c>
      <c r="G39" s="19"/>
      <c r="I39" s="20" t="s">
        <v>47</v>
      </c>
      <c r="J39" s="20"/>
      <c r="K39" s="19"/>
      <c r="L39" s="20" t="s">
        <v>47</v>
      </c>
      <c r="M39" s="20"/>
      <c r="N39" s="20"/>
      <c r="O39" s="20" t="s">
        <v>47</v>
      </c>
      <c r="P39" s="20" t="s">
        <v>47</v>
      </c>
      <c r="Q39" s="20" t="s">
        <v>47</v>
      </c>
      <c r="R39" s="20" t="s">
        <v>47</v>
      </c>
      <c r="S39" s="20" t="s">
        <v>47</v>
      </c>
      <c r="T39" s="20"/>
      <c r="U39" s="20"/>
      <c r="V39" s="21"/>
      <c r="W39" s="20" t="s">
        <v>47</v>
      </c>
      <c r="X39" s="20" t="s">
        <v>47</v>
      </c>
      <c r="Y39" s="20" t="s">
        <v>47</v>
      </c>
      <c r="Z39" s="20" t="s">
        <v>47</v>
      </c>
      <c r="AA39" s="20"/>
      <c r="AB39" s="21" t="s">
        <v>47</v>
      </c>
      <c r="AC39" s="20" t="s">
        <v>47</v>
      </c>
      <c r="AD39" s="20" t="s">
        <v>47</v>
      </c>
      <c r="AE39" s="32"/>
      <c r="AF39" s="32"/>
      <c r="AG39" s="32"/>
      <c r="AH39" s="32"/>
      <c r="AI39" s="32"/>
      <c r="AJ39" s="32"/>
      <c r="AK39" s="32"/>
      <c r="AL39" s="20" t="s">
        <v>47</v>
      </c>
      <c r="AM39" s="21" t="s">
        <v>47</v>
      </c>
      <c r="AN39" s="26" t="s">
        <v>47</v>
      </c>
      <c r="AO39" s="26" t="s">
        <v>47</v>
      </c>
      <c r="AP39" s="26" t="s">
        <v>47</v>
      </c>
      <c r="AQ39" s="26" t="s">
        <v>47</v>
      </c>
      <c r="AR39" s="26" t="s">
        <v>47</v>
      </c>
      <c r="AS39" s="26" t="s">
        <v>47</v>
      </c>
      <c r="AT39" s="26" t="s">
        <v>47</v>
      </c>
      <c r="AU39" s="26" t="s">
        <v>47</v>
      </c>
      <c r="AV39" s="26" t="s">
        <v>47</v>
      </c>
      <c r="AW39" s="26" t="s">
        <v>47</v>
      </c>
      <c r="AX39" s="26" t="s">
        <v>47</v>
      </c>
      <c r="AY39" s="26" t="s">
        <v>47</v>
      </c>
      <c r="AZ39" s="26" t="s">
        <v>47</v>
      </c>
      <c r="BA39" s="26" t="s">
        <v>47</v>
      </c>
      <c r="BB39" s="26" t="s">
        <v>47</v>
      </c>
      <c r="BC39" s="26" t="s">
        <v>47</v>
      </c>
    </row>
    <row r="40" spans="1:55" s="22" customFormat="1" ht="31.5" customHeight="1" x14ac:dyDescent="0.15">
      <c r="A40" s="19"/>
      <c r="B40" s="20" t="s">
        <v>51</v>
      </c>
      <c r="C40" s="20" t="s">
        <v>17</v>
      </c>
      <c r="D40" s="20" t="s">
        <v>49</v>
      </c>
      <c r="E40" s="20" t="s">
        <v>51</v>
      </c>
      <c r="F40" s="19" t="s">
        <v>192</v>
      </c>
      <c r="G40" s="19" t="s">
        <v>229</v>
      </c>
      <c r="H40" s="20" t="s">
        <v>230</v>
      </c>
      <c r="I40" s="20" t="s">
        <v>152</v>
      </c>
      <c r="J40" s="20" t="s">
        <v>1109</v>
      </c>
      <c r="K40" s="19"/>
      <c r="L40" s="20" t="s">
        <v>166</v>
      </c>
      <c r="M40" s="20" t="s">
        <v>142</v>
      </c>
      <c r="N40" s="20" t="s">
        <v>142</v>
      </c>
      <c r="O40" s="20" t="s">
        <v>142</v>
      </c>
      <c r="P40" s="20" t="s">
        <v>176</v>
      </c>
      <c r="Q40" s="20" t="s">
        <v>1182</v>
      </c>
      <c r="R40" s="20" t="s">
        <v>1182</v>
      </c>
      <c r="S40" s="20" t="s">
        <v>1143</v>
      </c>
      <c r="T40" s="19" t="s">
        <v>1102</v>
      </c>
      <c r="U40" s="20"/>
      <c r="V40" s="21">
        <v>44347</v>
      </c>
      <c r="W40" s="20"/>
      <c r="X40" s="20" t="s">
        <v>145</v>
      </c>
      <c r="Y40" s="20" t="s">
        <v>146</v>
      </c>
      <c r="Z40" s="20" t="s">
        <v>1182</v>
      </c>
      <c r="AA40" s="20" t="s">
        <v>241</v>
      </c>
      <c r="AB40" s="21">
        <f>$V40+7</f>
        <v>44354</v>
      </c>
      <c r="AC40" s="20" t="s">
        <v>47</v>
      </c>
      <c r="AD40" s="20" t="s">
        <v>231</v>
      </c>
      <c r="AE40" s="32">
        <v>14</v>
      </c>
      <c r="AF40" s="32">
        <v>24</v>
      </c>
      <c r="AG40" s="32">
        <v>16</v>
      </c>
      <c r="AH40" s="32">
        <v>45</v>
      </c>
      <c r="AI40" s="32">
        <v>99</v>
      </c>
      <c r="AJ40" s="32" t="s">
        <v>154</v>
      </c>
      <c r="AK40" s="32" t="s">
        <v>154</v>
      </c>
      <c r="AL40" s="20" t="s">
        <v>1182</v>
      </c>
      <c r="AM40" s="21">
        <f>$V40+7</f>
        <v>44354</v>
      </c>
      <c r="AN40" s="21">
        <f>$V40-2</f>
        <v>44345</v>
      </c>
      <c r="AO40" s="21">
        <f>$V40</f>
        <v>44347</v>
      </c>
      <c r="AP40" s="21">
        <f>$V40</f>
        <v>44347</v>
      </c>
      <c r="AQ40" s="21">
        <f>$V40+1</f>
        <v>44348</v>
      </c>
      <c r="AR40" s="21">
        <f>$AQ40</f>
        <v>44348</v>
      </c>
      <c r="AS40" s="21">
        <f>$AQ40+7</f>
        <v>44355</v>
      </c>
      <c r="AT40" s="21">
        <f>$AQ40+7</f>
        <v>44355</v>
      </c>
      <c r="AU40" s="21">
        <f>$AT40+1</f>
        <v>44356</v>
      </c>
      <c r="AV40" s="21">
        <f>$AU40</f>
        <v>44356</v>
      </c>
      <c r="AW40" s="21">
        <f>$AU40+7</f>
        <v>44363</v>
      </c>
      <c r="AX40" s="21">
        <f>$AU40+7</f>
        <v>44363</v>
      </c>
      <c r="AY40" s="21">
        <f>$AX40+1</f>
        <v>44364</v>
      </c>
      <c r="AZ40" s="21">
        <f>$AY40</f>
        <v>44364</v>
      </c>
      <c r="BA40" s="21">
        <f>$AY40+7</f>
        <v>44371</v>
      </c>
      <c r="BB40" s="21">
        <f>$AY40+7</f>
        <v>44371</v>
      </c>
      <c r="BC40" s="21">
        <f>$BB40+1</f>
        <v>44372</v>
      </c>
    </row>
    <row r="41" spans="1:55" s="22" customFormat="1" ht="31.5" customHeight="1" x14ac:dyDescent="0.15">
      <c r="A41" s="19"/>
      <c r="B41" s="20" t="s">
        <v>51</v>
      </c>
      <c r="C41" s="20" t="s">
        <v>450</v>
      </c>
      <c r="D41" s="20" t="s">
        <v>229</v>
      </c>
      <c r="E41" s="20" t="s">
        <v>51</v>
      </c>
      <c r="F41" s="19" t="s">
        <v>192</v>
      </c>
      <c r="G41" s="19"/>
      <c r="H41" s="19"/>
      <c r="I41" s="20" t="s">
        <v>47</v>
      </c>
      <c r="J41" s="20"/>
      <c r="K41" s="19"/>
      <c r="L41" s="20" t="s">
        <v>47</v>
      </c>
      <c r="M41" s="20"/>
      <c r="N41" s="20"/>
      <c r="O41" s="20" t="s">
        <v>47</v>
      </c>
      <c r="P41" s="20" t="s">
        <v>47</v>
      </c>
      <c r="Q41" s="20" t="s">
        <v>47</v>
      </c>
      <c r="R41" s="20" t="s">
        <v>47</v>
      </c>
      <c r="S41" s="20" t="s">
        <v>47</v>
      </c>
      <c r="T41" s="20"/>
      <c r="U41" s="20"/>
      <c r="V41" s="21"/>
      <c r="W41" s="20" t="s">
        <v>47</v>
      </c>
      <c r="X41" s="20" t="s">
        <v>47</v>
      </c>
      <c r="Y41" s="20" t="s">
        <v>47</v>
      </c>
      <c r="Z41" s="20" t="s">
        <v>47</v>
      </c>
      <c r="AA41" s="20"/>
      <c r="AB41" s="21" t="s">
        <v>47</v>
      </c>
      <c r="AC41" s="20" t="s">
        <v>47</v>
      </c>
      <c r="AD41" s="20" t="s">
        <v>47</v>
      </c>
      <c r="AE41" s="32"/>
      <c r="AF41" s="32"/>
      <c r="AG41" s="32"/>
      <c r="AH41" s="32"/>
      <c r="AI41" s="32"/>
      <c r="AJ41" s="32"/>
      <c r="AK41" s="32"/>
      <c r="AL41" s="20" t="s">
        <v>47</v>
      </c>
      <c r="AM41" s="21" t="s">
        <v>47</v>
      </c>
      <c r="AN41" s="26" t="s">
        <v>47</v>
      </c>
      <c r="AO41" s="26" t="s">
        <v>47</v>
      </c>
      <c r="AP41" s="26" t="s">
        <v>47</v>
      </c>
      <c r="AQ41" s="26" t="s">
        <v>47</v>
      </c>
      <c r="AR41" s="26" t="s">
        <v>47</v>
      </c>
      <c r="AS41" s="26" t="s">
        <v>47</v>
      </c>
      <c r="AT41" s="26" t="s">
        <v>47</v>
      </c>
      <c r="AU41" s="26" t="s">
        <v>47</v>
      </c>
      <c r="AV41" s="26" t="s">
        <v>47</v>
      </c>
      <c r="AW41" s="26" t="s">
        <v>47</v>
      </c>
      <c r="AX41" s="26" t="s">
        <v>47</v>
      </c>
      <c r="AY41" s="26" t="s">
        <v>47</v>
      </c>
      <c r="AZ41" s="26" t="s">
        <v>47</v>
      </c>
      <c r="BA41" s="26" t="s">
        <v>47</v>
      </c>
      <c r="BB41" s="26" t="s">
        <v>47</v>
      </c>
      <c r="BC41" s="26" t="s">
        <v>47</v>
      </c>
    </row>
    <row r="42" spans="1:55" s="22" customFormat="1" ht="31.5" customHeight="1" x14ac:dyDescent="0.15">
      <c r="A42" s="19"/>
      <c r="B42" s="20" t="s">
        <v>57</v>
      </c>
      <c r="C42" s="20" t="s">
        <v>17</v>
      </c>
      <c r="D42" s="20" t="s">
        <v>49</v>
      </c>
      <c r="E42" s="20" t="s">
        <v>57</v>
      </c>
      <c r="F42" s="19" t="s">
        <v>193</v>
      </c>
      <c r="G42" s="19" t="s">
        <v>232</v>
      </c>
      <c r="H42" s="20" t="s">
        <v>174</v>
      </c>
      <c r="I42" s="20" t="s">
        <v>161</v>
      </c>
      <c r="J42" s="20" t="s">
        <v>1181</v>
      </c>
      <c r="K42" s="19"/>
      <c r="L42" s="20" t="s">
        <v>175</v>
      </c>
      <c r="M42" s="20" t="s">
        <v>153</v>
      </c>
      <c r="N42" s="20" t="s">
        <v>153</v>
      </c>
      <c r="O42" s="20" t="s">
        <v>142</v>
      </c>
      <c r="P42" s="20" t="s">
        <v>176</v>
      </c>
      <c r="Q42" s="20" t="s">
        <v>1182</v>
      </c>
      <c r="R42" s="20" t="s">
        <v>1182</v>
      </c>
      <c r="S42" s="20" t="s">
        <v>177</v>
      </c>
      <c r="T42" s="20" t="s">
        <v>1104</v>
      </c>
      <c r="U42" s="20"/>
      <c r="V42" s="21">
        <v>44150</v>
      </c>
      <c r="W42" s="20"/>
      <c r="X42" s="20" t="s">
        <v>145</v>
      </c>
      <c r="Y42" s="20" t="s">
        <v>146</v>
      </c>
      <c r="Z42" s="20" t="s">
        <v>1182</v>
      </c>
      <c r="AA42" s="20"/>
      <c r="AB42" s="21">
        <f>$V42+7</f>
        <v>44157</v>
      </c>
      <c r="AC42" s="20" t="s">
        <v>47</v>
      </c>
      <c r="AD42" s="20" t="s">
        <v>178</v>
      </c>
      <c r="AE42" s="32">
        <v>8</v>
      </c>
      <c r="AF42" s="32">
        <v>45</v>
      </c>
      <c r="AG42" s="32">
        <v>16</v>
      </c>
      <c r="AH42" s="32">
        <v>45</v>
      </c>
      <c r="AI42" s="32">
        <v>114</v>
      </c>
      <c r="AJ42" s="32" t="s">
        <v>156</v>
      </c>
      <c r="AK42" s="32" t="s">
        <v>154</v>
      </c>
      <c r="AL42" s="20" t="s">
        <v>1182</v>
      </c>
      <c r="AM42" s="21">
        <f>$V42+7</f>
        <v>44157</v>
      </c>
      <c r="AN42" s="21">
        <f>$V42-2</f>
        <v>44148</v>
      </c>
      <c r="AO42" s="21">
        <f>$V42</f>
        <v>44150</v>
      </c>
      <c r="AP42" s="21">
        <f>$V42</f>
        <v>44150</v>
      </c>
      <c r="AQ42" s="21">
        <f>$V42+1</f>
        <v>44151</v>
      </c>
      <c r="AR42" s="21">
        <f>$AQ42</f>
        <v>44151</v>
      </c>
      <c r="AS42" s="21">
        <f>$AQ42+7</f>
        <v>44158</v>
      </c>
      <c r="AT42" s="21">
        <f>$AQ42+7</f>
        <v>44158</v>
      </c>
      <c r="AU42" s="21">
        <f>$AT42+1</f>
        <v>44159</v>
      </c>
      <c r="AV42" s="21">
        <f>$AU42</f>
        <v>44159</v>
      </c>
      <c r="AW42" s="21">
        <f>$AU42+7</f>
        <v>44166</v>
      </c>
      <c r="AX42" s="21">
        <f>$AU42+7</f>
        <v>44166</v>
      </c>
      <c r="AY42" s="21">
        <f>$AX42+1</f>
        <v>44167</v>
      </c>
      <c r="AZ42" s="21">
        <f>$AY42</f>
        <v>44167</v>
      </c>
      <c r="BA42" s="21">
        <f>$AY42+7</f>
        <v>44174</v>
      </c>
      <c r="BB42" s="21">
        <f>$AY42+7</f>
        <v>44174</v>
      </c>
      <c r="BC42" s="21">
        <f>$BB42+1</f>
        <v>44175</v>
      </c>
    </row>
    <row r="43" spans="1:55" s="22" customFormat="1" ht="31.5" customHeight="1" x14ac:dyDescent="0.15">
      <c r="A43" s="19"/>
      <c r="B43" s="20" t="s">
        <v>57</v>
      </c>
      <c r="C43" s="20" t="s">
        <v>450</v>
      </c>
      <c r="D43" s="20" t="s">
        <v>232</v>
      </c>
      <c r="E43" s="20" t="s">
        <v>57</v>
      </c>
      <c r="F43" s="19" t="s">
        <v>193</v>
      </c>
      <c r="G43" s="19"/>
      <c r="H43" s="19"/>
      <c r="I43" s="20" t="s">
        <v>47</v>
      </c>
      <c r="J43" s="20"/>
      <c r="K43" s="19"/>
      <c r="L43" s="20" t="s">
        <v>47</v>
      </c>
      <c r="M43" s="20"/>
      <c r="N43" s="20"/>
      <c r="O43" s="20" t="s">
        <v>47</v>
      </c>
      <c r="P43" s="20" t="s">
        <v>47</v>
      </c>
      <c r="Q43" s="20" t="s">
        <v>47</v>
      </c>
      <c r="R43" s="20" t="s">
        <v>47</v>
      </c>
      <c r="S43" s="20" t="s">
        <v>47</v>
      </c>
      <c r="T43" s="20"/>
      <c r="U43" s="20"/>
      <c r="V43" s="21"/>
      <c r="W43" s="20" t="s">
        <v>47</v>
      </c>
      <c r="X43" s="20" t="s">
        <v>47</v>
      </c>
      <c r="Y43" s="20" t="s">
        <v>47</v>
      </c>
      <c r="Z43" s="20" t="s">
        <v>47</v>
      </c>
      <c r="AA43" s="20"/>
      <c r="AB43" s="21" t="s">
        <v>47</v>
      </c>
      <c r="AC43" s="20" t="s">
        <v>47</v>
      </c>
      <c r="AD43" s="20" t="s">
        <v>47</v>
      </c>
      <c r="AE43" s="32"/>
      <c r="AF43" s="32"/>
      <c r="AG43" s="32"/>
      <c r="AH43" s="32"/>
      <c r="AI43" s="32"/>
      <c r="AJ43" s="32"/>
      <c r="AK43" s="32"/>
      <c r="AL43" s="20" t="s">
        <v>47</v>
      </c>
      <c r="AM43" s="21" t="s">
        <v>47</v>
      </c>
      <c r="AN43" s="26" t="s">
        <v>47</v>
      </c>
      <c r="AO43" s="26" t="s">
        <v>47</v>
      </c>
      <c r="AP43" s="26" t="s">
        <v>47</v>
      </c>
      <c r="AQ43" s="26" t="s">
        <v>47</v>
      </c>
      <c r="AR43" s="26" t="s">
        <v>47</v>
      </c>
      <c r="AS43" s="26" t="s">
        <v>47</v>
      </c>
      <c r="AT43" s="26" t="s">
        <v>47</v>
      </c>
      <c r="AU43" s="26" t="s">
        <v>47</v>
      </c>
      <c r="AV43" s="26" t="s">
        <v>47</v>
      </c>
      <c r="AW43" s="26" t="s">
        <v>47</v>
      </c>
      <c r="AX43" s="26" t="s">
        <v>47</v>
      </c>
      <c r="AY43" s="26" t="s">
        <v>47</v>
      </c>
      <c r="AZ43" s="26" t="s">
        <v>47</v>
      </c>
      <c r="BA43" s="26" t="s">
        <v>47</v>
      </c>
      <c r="BB43" s="26" t="s">
        <v>47</v>
      </c>
      <c r="BC43" s="26" t="s">
        <v>47</v>
      </c>
    </row>
    <row r="44" spans="1:55" s="22" customFormat="1" ht="31.5" customHeight="1" x14ac:dyDescent="0.15">
      <c r="A44" s="19"/>
      <c r="B44" s="20" t="s">
        <v>53</v>
      </c>
      <c r="C44" s="20" t="s">
        <v>17</v>
      </c>
      <c r="D44" s="20" t="s">
        <v>49</v>
      </c>
      <c r="E44" s="20" t="s">
        <v>53</v>
      </c>
      <c r="F44" s="19" t="s">
        <v>194</v>
      </c>
      <c r="G44" s="19" t="s">
        <v>233</v>
      </c>
      <c r="H44" s="20" t="s">
        <v>234</v>
      </c>
      <c r="I44" s="20" t="s">
        <v>152</v>
      </c>
      <c r="J44" s="20" t="s">
        <v>1109</v>
      </c>
      <c r="K44" s="19"/>
      <c r="L44" s="20" t="s">
        <v>175</v>
      </c>
      <c r="M44" s="20" t="s">
        <v>153</v>
      </c>
      <c r="N44" s="20" t="s">
        <v>153</v>
      </c>
      <c r="O44" s="20" t="s">
        <v>142</v>
      </c>
      <c r="P44" s="20" t="s">
        <v>176</v>
      </c>
      <c r="Q44" s="20" t="s">
        <v>1182</v>
      </c>
      <c r="R44" s="20" t="s">
        <v>1182</v>
      </c>
      <c r="S44" s="20" t="s">
        <v>235</v>
      </c>
      <c r="T44" s="20" t="s">
        <v>1102</v>
      </c>
      <c r="U44" s="20"/>
      <c r="V44" s="21">
        <v>44065</v>
      </c>
      <c r="W44" s="20"/>
      <c r="X44" s="20" t="s">
        <v>145</v>
      </c>
      <c r="Y44" s="20" t="s">
        <v>146</v>
      </c>
      <c r="Z44" s="20" t="s">
        <v>1182</v>
      </c>
      <c r="AA44" s="20"/>
      <c r="AB44" s="21">
        <f>$V44+7</f>
        <v>44072</v>
      </c>
      <c r="AC44" s="20" t="s">
        <v>47</v>
      </c>
      <c r="AD44" s="20" t="s">
        <v>236</v>
      </c>
      <c r="AE44" s="32">
        <v>14</v>
      </c>
      <c r="AF44" s="32">
        <v>51</v>
      </c>
      <c r="AG44" s="32">
        <v>16</v>
      </c>
      <c r="AH44" s="32">
        <v>45</v>
      </c>
      <c r="AI44" s="32">
        <v>126</v>
      </c>
      <c r="AJ44" s="32" t="s">
        <v>156</v>
      </c>
      <c r="AK44" s="32" t="s">
        <v>156</v>
      </c>
      <c r="AL44" s="20" t="s">
        <v>1182</v>
      </c>
      <c r="AM44" s="21">
        <f>$V44+7</f>
        <v>44072</v>
      </c>
      <c r="AN44" s="21">
        <f>$V44-2</f>
        <v>44063</v>
      </c>
      <c r="AO44" s="21">
        <f>$V44</f>
        <v>44065</v>
      </c>
      <c r="AP44" s="21">
        <f>$V44</f>
        <v>44065</v>
      </c>
      <c r="AQ44" s="21">
        <f>$V44+1</f>
        <v>44066</v>
      </c>
      <c r="AR44" s="21">
        <f>$AQ44</f>
        <v>44066</v>
      </c>
      <c r="AS44" s="21">
        <f>$AQ44+7</f>
        <v>44073</v>
      </c>
      <c r="AT44" s="21">
        <f>$AQ44+7</f>
        <v>44073</v>
      </c>
      <c r="AU44" s="21">
        <f>$AT44+1</f>
        <v>44074</v>
      </c>
      <c r="AV44" s="21">
        <f>$AU44</f>
        <v>44074</v>
      </c>
      <c r="AW44" s="21">
        <f>$AU44+7</f>
        <v>44081</v>
      </c>
      <c r="AX44" s="21">
        <f>$AU44+7</f>
        <v>44081</v>
      </c>
      <c r="AY44" s="21">
        <f>$AX44+1</f>
        <v>44082</v>
      </c>
      <c r="AZ44" s="21">
        <f>$AY44</f>
        <v>44082</v>
      </c>
      <c r="BA44" s="21">
        <f>$AY44+7</f>
        <v>44089</v>
      </c>
      <c r="BB44" s="21">
        <f>$AY44+7</f>
        <v>44089</v>
      </c>
      <c r="BC44" s="21">
        <f>$BB44+1</f>
        <v>44090</v>
      </c>
    </row>
    <row r="45" spans="1:55" s="22" customFormat="1" ht="31.5" customHeight="1" x14ac:dyDescent="0.15">
      <c r="A45" s="19"/>
      <c r="B45" s="20" t="s">
        <v>53</v>
      </c>
      <c r="C45" s="20" t="s">
        <v>450</v>
      </c>
      <c r="D45" s="20" t="s">
        <v>233</v>
      </c>
      <c r="E45" s="20" t="s">
        <v>53</v>
      </c>
      <c r="F45" s="19" t="s">
        <v>194</v>
      </c>
      <c r="G45" s="19"/>
      <c r="I45" s="20" t="s">
        <v>47</v>
      </c>
      <c r="J45" s="20"/>
      <c r="K45" s="19"/>
      <c r="L45" s="20" t="s">
        <v>47</v>
      </c>
      <c r="M45" s="20"/>
      <c r="N45" s="20"/>
      <c r="O45" s="20" t="s">
        <v>47</v>
      </c>
      <c r="P45" s="20" t="s">
        <v>47</v>
      </c>
      <c r="Q45" s="20" t="s">
        <v>47</v>
      </c>
      <c r="R45" s="20" t="s">
        <v>47</v>
      </c>
      <c r="S45" s="20" t="s">
        <v>47</v>
      </c>
      <c r="T45" s="20"/>
      <c r="U45" s="20"/>
      <c r="V45" s="21"/>
      <c r="W45" s="20" t="s">
        <v>47</v>
      </c>
      <c r="X45" s="20" t="s">
        <v>47</v>
      </c>
      <c r="Y45" s="20" t="s">
        <v>47</v>
      </c>
      <c r="Z45" s="20" t="s">
        <v>47</v>
      </c>
      <c r="AA45" s="20"/>
      <c r="AB45" s="21" t="s">
        <v>47</v>
      </c>
      <c r="AC45" s="20" t="s">
        <v>47</v>
      </c>
      <c r="AD45" s="20" t="s">
        <v>47</v>
      </c>
      <c r="AE45" s="32"/>
      <c r="AF45" s="32"/>
      <c r="AG45" s="32"/>
      <c r="AH45" s="32"/>
      <c r="AI45" s="32"/>
      <c r="AJ45" s="32"/>
      <c r="AK45" s="32"/>
      <c r="AL45" s="20" t="s">
        <v>47</v>
      </c>
      <c r="AM45" s="21" t="s">
        <v>47</v>
      </c>
      <c r="AN45" s="26" t="s">
        <v>47</v>
      </c>
      <c r="AO45" s="26" t="s">
        <v>47</v>
      </c>
      <c r="AP45" s="26" t="s">
        <v>47</v>
      </c>
      <c r="AQ45" s="26" t="s">
        <v>47</v>
      </c>
      <c r="AR45" s="26" t="s">
        <v>47</v>
      </c>
      <c r="AS45" s="26" t="s">
        <v>47</v>
      </c>
      <c r="AT45" s="26" t="s">
        <v>47</v>
      </c>
      <c r="AU45" s="26" t="s">
        <v>47</v>
      </c>
      <c r="AV45" s="26" t="s">
        <v>47</v>
      </c>
      <c r="AW45" s="26" t="s">
        <v>47</v>
      </c>
      <c r="AX45" s="26" t="s">
        <v>47</v>
      </c>
      <c r="AY45" s="26" t="s">
        <v>47</v>
      </c>
      <c r="AZ45" s="26" t="s">
        <v>47</v>
      </c>
      <c r="BA45" s="26" t="s">
        <v>47</v>
      </c>
      <c r="BB45" s="26" t="s">
        <v>47</v>
      </c>
      <c r="BC45" s="26" t="s">
        <v>47</v>
      </c>
    </row>
    <row r="46" spans="1:55" s="22" customFormat="1" ht="31.5" customHeight="1" x14ac:dyDescent="0.15">
      <c r="A46" s="19"/>
      <c r="B46" s="20" t="s">
        <v>51</v>
      </c>
      <c r="C46" s="20" t="s">
        <v>17</v>
      </c>
      <c r="D46" s="20" t="s">
        <v>49</v>
      </c>
      <c r="E46" s="20" t="s">
        <v>51</v>
      </c>
      <c r="F46" s="19" t="s">
        <v>195</v>
      </c>
      <c r="G46" s="19" t="s">
        <v>237</v>
      </c>
      <c r="H46" s="20" t="s">
        <v>538</v>
      </c>
      <c r="I46" s="20" t="s">
        <v>152</v>
      </c>
      <c r="J46" s="20" t="s">
        <v>1109</v>
      </c>
      <c r="K46" s="19"/>
      <c r="L46" s="20" t="s">
        <v>175</v>
      </c>
      <c r="M46" s="20" t="s">
        <v>153</v>
      </c>
      <c r="N46" s="20" t="s">
        <v>153</v>
      </c>
      <c r="O46" s="20" t="s">
        <v>153</v>
      </c>
      <c r="P46" s="20" t="s">
        <v>238</v>
      </c>
      <c r="Q46" s="20" t="s">
        <v>1182</v>
      </c>
      <c r="R46" s="20" t="s">
        <v>1182</v>
      </c>
      <c r="S46" s="20" t="s">
        <v>210</v>
      </c>
      <c r="T46" s="20" t="s">
        <v>1104</v>
      </c>
      <c r="U46" s="20"/>
      <c r="V46" s="21">
        <v>44589</v>
      </c>
      <c r="W46" s="20"/>
      <c r="X46" s="20" t="s">
        <v>145</v>
      </c>
      <c r="Y46" s="20" t="s">
        <v>146</v>
      </c>
      <c r="Z46" s="20" t="s">
        <v>1182</v>
      </c>
      <c r="AA46" s="20"/>
      <c r="AB46" s="21">
        <f>$V46+7</f>
        <v>44596</v>
      </c>
      <c r="AC46" s="20" t="s">
        <v>47</v>
      </c>
      <c r="AD46" s="20" t="s">
        <v>47</v>
      </c>
      <c r="AE46" s="32">
        <v>14</v>
      </c>
      <c r="AF46" s="32">
        <v>24</v>
      </c>
      <c r="AG46" s="32">
        <v>16</v>
      </c>
      <c r="AH46" s="32">
        <v>45</v>
      </c>
      <c r="AI46" s="32">
        <v>99</v>
      </c>
      <c r="AJ46" s="32" t="s">
        <v>154</v>
      </c>
      <c r="AK46" s="32" t="s">
        <v>154</v>
      </c>
      <c r="AL46" s="20" t="s">
        <v>1182</v>
      </c>
      <c r="AM46" s="21">
        <f>$V46+7</f>
        <v>44596</v>
      </c>
      <c r="AN46" s="21">
        <f>$V46-2</f>
        <v>44587</v>
      </c>
      <c r="AO46" s="21">
        <f>$V46</f>
        <v>44589</v>
      </c>
      <c r="AP46" s="21">
        <f>$V46</f>
        <v>44589</v>
      </c>
      <c r="AQ46" s="21">
        <f>$V46+1</f>
        <v>44590</v>
      </c>
      <c r="AR46" s="21">
        <f>$AQ46</f>
        <v>44590</v>
      </c>
      <c r="AS46" s="21">
        <f>$AQ46+7</f>
        <v>44597</v>
      </c>
      <c r="AT46" s="21">
        <f>$AQ46+7</f>
        <v>44597</v>
      </c>
      <c r="AU46" s="21">
        <f>$AT46+1</f>
        <v>44598</v>
      </c>
      <c r="AV46" s="21">
        <f>$AU46</f>
        <v>44598</v>
      </c>
      <c r="AW46" s="21">
        <f>$AU46+7</f>
        <v>44605</v>
      </c>
      <c r="AX46" s="21">
        <f>$AU46+7</f>
        <v>44605</v>
      </c>
      <c r="AY46" s="21">
        <f>$AX46+1</f>
        <v>44606</v>
      </c>
      <c r="AZ46" s="21">
        <f>$AY46</f>
        <v>44606</v>
      </c>
      <c r="BA46" s="21">
        <f>$AY46+7</f>
        <v>44613</v>
      </c>
      <c r="BB46" s="21">
        <f>$AY46+7</f>
        <v>44613</v>
      </c>
      <c r="BC46" s="21">
        <f>$BB46+1</f>
        <v>44614</v>
      </c>
    </row>
    <row r="47" spans="1:55" s="22" customFormat="1" ht="31.5" customHeight="1" x14ac:dyDescent="0.15">
      <c r="A47" s="19"/>
      <c r="B47" s="20" t="s">
        <v>51</v>
      </c>
      <c r="C47" s="20" t="s">
        <v>450</v>
      </c>
      <c r="D47" s="20" t="s">
        <v>237</v>
      </c>
      <c r="E47" s="20" t="s">
        <v>51</v>
      </c>
      <c r="F47" s="19" t="s">
        <v>195</v>
      </c>
      <c r="G47" s="19"/>
      <c r="H47" s="19"/>
      <c r="I47" s="20" t="s">
        <v>47</v>
      </c>
      <c r="J47" s="20"/>
      <c r="K47" s="19"/>
      <c r="L47" s="20" t="s">
        <v>47</v>
      </c>
      <c r="M47" s="20"/>
      <c r="N47" s="20"/>
      <c r="O47" s="20" t="s">
        <v>47</v>
      </c>
      <c r="P47" s="20" t="s">
        <v>47</v>
      </c>
      <c r="Q47" s="20" t="s">
        <v>47</v>
      </c>
      <c r="R47" s="20" t="s">
        <v>47</v>
      </c>
      <c r="S47" s="20" t="s">
        <v>47</v>
      </c>
      <c r="T47" s="20"/>
      <c r="U47" s="20"/>
      <c r="V47" s="21"/>
      <c r="W47" s="20" t="s">
        <v>47</v>
      </c>
      <c r="X47" s="20" t="s">
        <v>47</v>
      </c>
      <c r="Y47" s="20" t="s">
        <v>47</v>
      </c>
      <c r="Z47" s="20" t="s">
        <v>47</v>
      </c>
      <c r="AA47" s="20" t="s">
        <v>47</v>
      </c>
      <c r="AB47" s="21" t="s">
        <v>47</v>
      </c>
      <c r="AC47" s="20" t="s">
        <v>47</v>
      </c>
      <c r="AD47" s="20" t="s">
        <v>47</v>
      </c>
      <c r="AE47" s="32"/>
      <c r="AF47" s="32"/>
      <c r="AG47" s="32"/>
      <c r="AH47" s="32"/>
      <c r="AI47" s="32"/>
      <c r="AJ47" s="32"/>
      <c r="AK47" s="32"/>
      <c r="AL47" s="20" t="s">
        <v>47</v>
      </c>
      <c r="AM47" s="21" t="s">
        <v>47</v>
      </c>
      <c r="AN47" s="26" t="s">
        <v>47</v>
      </c>
      <c r="AO47" s="26" t="s">
        <v>47</v>
      </c>
      <c r="AP47" s="26" t="s">
        <v>47</v>
      </c>
      <c r="AQ47" s="26" t="s">
        <v>47</v>
      </c>
      <c r="AR47" s="26" t="s">
        <v>47</v>
      </c>
      <c r="AS47" s="26" t="s">
        <v>47</v>
      </c>
      <c r="AT47" s="26" t="s">
        <v>47</v>
      </c>
      <c r="AU47" s="26" t="s">
        <v>47</v>
      </c>
      <c r="AV47" s="26" t="s">
        <v>47</v>
      </c>
      <c r="AW47" s="26" t="s">
        <v>47</v>
      </c>
      <c r="AX47" s="26" t="s">
        <v>47</v>
      </c>
      <c r="AY47" s="26" t="s">
        <v>47</v>
      </c>
      <c r="AZ47" s="26" t="s">
        <v>47</v>
      </c>
      <c r="BA47" s="26" t="s">
        <v>47</v>
      </c>
      <c r="BB47" s="26" t="s">
        <v>47</v>
      </c>
      <c r="BC47" s="26" t="s">
        <v>47</v>
      </c>
    </row>
    <row r="48" spans="1:55" s="22" customFormat="1" ht="31.5" customHeight="1" x14ac:dyDescent="0.15">
      <c r="A48" s="19"/>
      <c r="B48" s="20" t="s">
        <v>57</v>
      </c>
      <c r="C48" s="20" t="s">
        <v>17</v>
      </c>
      <c r="D48" s="20" t="s">
        <v>49</v>
      </c>
      <c r="E48" s="20" t="s">
        <v>57</v>
      </c>
      <c r="F48" s="19" t="s">
        <v>201</v>
      </c>
      <c r="G48" s="19" t="s">
        <v>522</v>
      </c>
      <c r="H48" s="20" t="s">
        <v>523</v>
      </c>
      <c r="I48" s="20" t="s">
        <v>152</v>
      </c>
      <c r="J48" s="20" t="s">
        <v>1109</v>
      </c>
      <c r="K48" s="19"/>
      <c r="L48" s="20" t="s">
        <v>239</v>
      </c>
      <c r="M48" s="20" t="s">
        <v>153</v>
      </c>
      <c r="N48" s="20" t="s">
        <v>153</v>
      </c>
      <c r="O48" s="20" t="s">
        <v>142</v>
      </c>
      <c r="P48" s="20" t="s">
        <v>239</v>
      </c>
      <c r="Q48" s="20" t="s">
        <v>1182</v>
      </c>
      <c r="R48" s="20" t="s">
        <v>1182</v>
      </c>
      <c r="S48" s="20" t="s">
        <v>220</v>
      </c>
      <c r="T48" s="20" t="s">
        <v>213</v>
      </c>
      <c r="U48" s="20"/>
      <c r="V48" s="21">
        <v>44638</v>
      </c>
      <c r="W48" s="20" t="s">
        <v>240</v>
      </c>
      <c r="X48" s="20" t="s">
        <v>145</v>
      </c>
      <c r="Y48" s="20" t="s">
        <v>146</v>
      </c>
      <c r="Z48" s="20" t="s">
        <v>1182</v>
      </c>
      <c r="AA48" s="20" t="s">
        <v>241</v>
      </c>
      <c r="AB48" s="21">
        <f>$V48+7</f>
        <v>44645</v>
      </c>
      <c r="AC48" s="20"/>
      <c r="AD48" s="20" t="s">
        <v>242</v>
      </c>
      <c r="AE48" s="32">
        <v>14</v>
      </c>
      <c r="AF48" s="32">
        <v>42</v>
      </c>
      <c r="AG48" s="32">
        <v>16</v>
      </c>
      <c r="AH48" s="32">
        <v>45</v>
      </c>
      <c r="AI48" s="32">
        <v>117</v>
      </c>
      <c r="AJ48" s="32" t="s">
        <v>156</v>
      </c>
      <c r="AK48" s="32" t="s">
        <v>156</v>
      </c>
      <c r="AL48" s="20" t="s">
        <v>1182</v>
      </c>
      <c r="AM48" s="21">
        <f>$V48+7</f>
        <v>44645</v>
      </c>
      <c r="AN48" s="21">
        <f>$V48-2</f>
        <v>44636</v>
      </c>
      <c r="AO48" s="21">
        <f>$V48</f>
        <v>44638</v>
      </c>
      <c r="AP48" s="21">
        <f>$V48</f>
        <v>44638</v>
      </c>
      <c r="AQ48" s="21">
        <f>$V48+1</f>
        <v>44639</v>
      </c>
      <c r="AR48" s="21">
        <f>$AQ48</f>
        <v>44639</v>
      </c>
      <c r="AS48" s="21">
        <f>$AQ48+7</f>
        <v>44646</v>
      </c>
      <c r="AT48" s="21">
        <f>$AQ48+7</f>
        <v>44646</v>
      </c>
      <c r="AU48" s="21">
        <f>$AT48+1</f>
        <v>44647</v>
      </c>
      <c r="AV48" s="21">
        <f>$AU48</f>
        <v>44647</v>
      </c>
      <c r="AW48" s="21">
        <f>$AU48+7</f>
        <v>44654</v>
      </c>
      <c r="AX48" s="21">
        <f>$AU48+7</f>
        <v>44654</v>
      </c>
      <c r="AY48" s="21">
        <f>$AX48+1</f>
        <v>44655</v>
      </c>
      <c r="AZ48" s="21">
        <f>$AY48</f>
        <v>44655</v>
      </c>
      <c r="BA48" s="21">
        <f>$AY48+7</f>
        <v>44662</v>
      </c>
      <c r="BB48" s="21">
        <f>$AY48+7</f>
        <v>44662</v>
      </c>
      <c r="BC48" s="21">
        <f>$BB48+1</f>
        <v>44663</v>
      </c>
    </row>
    <row r="49" spans="1:55" s="22" customFormat="1" ht="14" x14ac:dyDescent="0.2">
      <c r="A49" s="19"/>
      <c r="B49" s="20" t="s">
        <v>57</v>
      </c>
      <c r="C49" s="20" t="s">
        <v>450</v>
      </c>
      <c r="D49" s="20" t="s">
        <v>522</v>
      </c>
      <c r="E49" s="20" t="s">
        <v>57</v>
      </c>
      <c r="F49" s="19" t="s">
        <v>201</v>
      </c>
      <c r="G49" s="19"/>
      <c r="H49" s="19"/>
      <c r="I49" s="20" t="s">
        <v>47</v>
      </c>
      <c r="J49" s="20"/>
      <c r="K49" s="19"/>
      <c r="L49" s="19" t="s">
        <v>47</v>
      </c>
      <c r="M49" s="19"/>
      <c r="N49" s="19"/>
      <c r="O49" s="19" t="s">
        <v>47</v>
      </c>
      <c r="P49" s="19" t="s">
        <v>47</v>
      </c>
      <c r="Q49" s="19" t="s">
        <v>47</v>
      </c>
      <c r="R49" s="19" t="s">
        <v>47</v>
      </c>
      <c r="S49" s="19" t="s">
        <v>47</v>
      </c>
      <c r="T49" s="19"/>
      <c r="U49" s="19"/>
      <c r="V49" s="19"/>
      <c r="W49" s="19" t="s">
        <v>47</v>
      </c>
      <c r="X49" s="19" t="s">
        <v>47</v>
      </c>
      <c r="Y49" s="19" t="s">
        <v>47</v>
      </c>
      <c r="Z49" s="19" t="s">
        <v>47</v>
      </c>
      <c r="AA49" s="19" t="s">
        <v>47</v>
      </c>
      <c r="AB49" s="19" t="s">
        <v>47</v>
      </c>
      <c r="AC49" s="19" t="s">
        <v>47</v>
      </c>
      <c r="AD49" s="19" t="s">
        <v>47</v>
      </c>
      <c r="AE49" s="20"/>
      <c r="AF49" s="20"/>
      <c r="AG49" s="20"/>
      <c r="AH49" s="20"/>
      <c r="AI49" s="20"/>
      <c r="AJ49" s="20"/>
      <c r="AK49" s="20"/>
      <c r="AL49" s="19" t="s">
        <v>47</v>
      </c>
      <c r="AM49" s="19" t="s">
        <v>47</v>
      </c>
      <c r="AN49" s="19" t="s">
        <v>47</v>
      </c>
      <c r="AO49" s="19" t="s">
        <v>47</v>
      </c>
      <c r="AP49" s="19" t="s">
        <v>47</v>
      </c>
      <c r="AQ49" s="19" t="s">
        <v>47</v>
      </c>
      <c r="AR49" s="19" t="s">
        <v>47</v>
      </c>
      <c r="AS49" s="19" t="s">
        <v>47</v>
      </c>
      <c r="AT49" s="19" t="s">
        <v>47</v>
      </c>
      <c r="AU49" s="19" t="s">
        <v>47</v>
      </c>
      <c r="AV49" s="19" t="s">
        <v>47</v>
      </c>
      <c r="AW49" s="19" t="s">
        <v>47</v>
      </c>
      <c r="AX49" s="19" t="s">
        <v>47</v>
      </c>
      <c r="AY49" s="19" t="s">
        <v>47</v>
      </c>
      <c r="AZ49" s="19" t="s">
        <v>47</v>
      </c>
      <c r="BA49" s="19" t="s">
        <v>47</v>
      </c>
      <c r="BB49" s="19" t="s">
        <v>47</v>
      </c>
      <c r="BC49" s="19" t="s">
        <v>47</v>
      </c>
    </row>
    <row r="50" spans="1:55" s="24" customFormat="1" ht="28" x14ac:dyDescent="0.15">
      <c r="B50" s="20" t="s">
        <v>530</v>
      </c>
      <c r="C50" s="24" t="s">
        <v>17</v>
      </c>
      <c r="D50" s="20" t="s">
        <v>499</v>
      </c>
      <c r="E50" s="20" t="s">
        <v>530</v>
      </c>
      <c r="F50" s="19" t="s">
        <v>1130</v>
      </c>
      <c r="G50" s="20" t="s">
        <v>1114</v>
      </c>
      <c r="H50" s="20" t="s">
        <v>1180</v>
      </c>
      <c r="I50" s="20" t="s">
        <v>196</v>
      </c>
      <c r="J50" s="20" t="s">
        <v>1109</v>
      </c>
      <c r="K50" s="20"/>
      <c r="L50" s="24" t="s">
        <v>499</v>
      </c>
      <c r="M50" s="24" t="s">
        <v>142</v>
      </c>
      <c r="N50" s="24" t="s">
        <v>153</v>
      </c>
      <c r="O50" s="24" t="s">
        <v>153</v>
      </c>
      <c r="P50" s="24" t="s">
        <v>425</v>
      </c>
      <c r="Q50" s="20" t="s">
        <v>1182</v>
      </c>
      <c r="R50" s="20" t="s">
        <v>1182</v>
      </c>
      <c r="S50" s="24" t="s">
        <v>1143</v>
      </c>
      <c r="T50" s="24" t="s">
        <v>213</v>
      </c>
      <c r="V50" s="21">
        <v>44573</v>
      </c>
      <c r="X50" s="20" t="s">
        <v>145</v>
      </c>
      <c r="Y50" s="20" t="s">
        <v>146</v>
      </c>
      <c r="Z50" s="20" t="s">
        <v>1182</v>
      </c>
      <c r="AA50" s="24" t="s">
        <v>1148</v>
      </c>
      <c r="AE50" s="32">
        <v>8</v>
      </c>
      <c r="AF50" s="32">
        <v>45</v>
      </c>
      <c r="AG50" s="32">
        <v>16</v>
      </c>
      <c r="AH50" s="32">
        <v>45</v>
      </c>
      <c r="AI50" s="32">
        <v>114</v>
      </c>
      <c r="AJ50" s="32" t="s">
        <v>156</v>
      </c>
      <c r="AK50" s="32" t="s">
        <v>156</v>
      </c>
      <c r="AL50" s="20" t="s">
        <v>1182</v>
      </c>
      <c r="AM50" s="21">
        <f>$V50+7</f>
        <v>44580</v>
      </c>
      <c r="AN50" s="21">
        <f>$V50-2</f>
        <v>44571</v>
      </c>
      <c r="AO50" s="21">
        <f>$V50</f>
        <v>44573</v>
      </c>
      <c r="AP50" s="21">
        <f>$V50</f>
        <v>44573</v>
      </c>
      <c r="AQ50" s="21">
        <f>$V50+1</f>
        <v>44574</v>
      </c>
      <c r="AR50" s="21">
        <f>$AQ50</f>
        <v>44574</v>
      </c>
      <c r="AS50" s="21">
        <f>$AQ50+7</f>
        <v>44581</v>
      </c>
      <c r="AT50" s="21">
        <f>$AQ50+7</f>
        <v>44581</v>
      </c>
      <c r="AU50" s="21">
        <f>$AT50+1</f>
        <v>44582</v>
      </c>
      <c r="AV50" s="21">
        <f>$AU50</f>
        <v>44582</v>
      </c>
      <c r="AW50" s="21">
        <f>$AU50+7</f>
        <v>44589</v>
      </c>
      <c r="AX50" s="21">
        <f>$AU50+7</f>
        <v>44589</v>
      </c>
      <c r="AY50" s="21">
        <f>$AX50+1</f>
        <v>44590</v>
      </c>
      <c r="AZ50" s="21">
        <f>$AY50</f>
        <v>44590</v>
      </c>
      <c r="BA50" s="21">
        <f>$AY50+7</f>
        <v>44597</v>
      </c>
      <c r="BB50" s="21">
        <f>$AY50+7</f>
        <v>44597</v>
      </c>
      <c r="BC50" s="21">
        <f>$BB50+1</f>
        <v>44598</v>
      </c>
    </row>
    <row r="51" spans="1:55" s="24" customFormat="1" ht="14" x14ac:dyDescent="0.15">
      <c r="B51" s="20" t="s">
        <v>530</v>
      </c>
      <c r="C51" s="24" t="s">
        <v>450</v>
      </c>
      <c r="D51" s="20" t="s">
        <v>1114</v>
      </c>
      <c r="E51" s="20" t="s">
        <v>530</v>
      </c>
      <c r="F51" s="19" t="s">
        <v>1130</v>
      </c>
      <c r="G51" s="20"/>
      <c r="H51" s="20"/>
      <c r="I51" s="20"/>
      <c r="J51" s="20"/>
      <c r="K51" s="20"/>
      <c r="V51" s="21"/>
      <c r="X51" s="20" t="s">
        <v>47</v>
      </c>
      <c r="Y51" s="20" t="s">
        <v>47</v>
      </c>
      <c r="Z51" s="20" t="s">
        <v>47</v>
      </c>
      <c r="AJ51" s="32"/>
      <c r="AK51" s="32"/>
      <c r="AL51" s="20" t="s">
        <v>47</v>
      </c>
      <c r="AN51" s="26"/>
      <c r="AO51" s="26"/>
      <c r="AP51" s="26"/>
      <c r="AQ51" s="26"/>
      <c r="AR51" s="26"/>
      <c r="AS51" s="26"/>
      <c r="AT51" s="26"/>
      <c r="AU51" s="26"/>
      <c r="AV51" s="26"/>
      <c r="AW51" s="26"/>
      <c r="AX51" s="26"/>
      <c r="AY51" s="26"/>
      <c r="AZ51" s="26"/>
      <c r="BA51" s="26"/>
      <c r="BB51" s="26"/>
      <c r="BC51" s="26"/>
    </row>
    <row r="52" spans="1:55" s="24" customFormat="1" ht="28" x14ac:dyDescent="0.15">
      <c r="B52" s="20" t="s">
        <v>527</v>
      </c>
      <c r="C52" s="24" t="s">
        <v>17</v>
      </c>
      <c r="D52" s="20" t="s">
        <v>528</v>
      </c>
      <c r="E52" s="20" t="s">
        <v>527</v>
      </c>
      <c r="F52" s="19" t="s">
        <v>1131</v>
      </c>
      <c r="G52" s="20" t="s">
        <v>1120</v>
      </c>
      <c r="H52" s="20" t="s">
        <v>1125</v>
      </c>
      <c r="I52" s="20" t="s">
        <v>152</v>
      </c>
      <c r="J52" s="20" t="s">
        <v>1109</v>
      </c>
      <c r="K52" s="20"/>
      <c r="L52" s="24" t="s">
        <v>539</v>
      </c>
      <c r="M52" s="24" t="s">
        <v>142</v>
      </c>
      <c r="N52" s="24" t="s">
        <v>153</v>
      </c>
      <c r="O52" s="24" t="s">
        <v>153</v>
      </c>
      <c r="P52" s="24" t="s">
        <v>425</v>
      </c>
      <c r="Q52" s="20" t="s">
        <v>1182</v>
      </c>
      <c r="R52" s="20" t="s">
        <v>1182</v>
      </c>
      <c r="S52" s="20" t="s">
        <v>1144</v>
      </c>
      <c r="T52" s="24" t="s">
        <v>1103</v>
      </c>
      <c r="V52" s="21">
        <v>44560</v>
      </c>
      <c r="X52" s="20" t="s">
        <v>145</v>
      </c>
      <c r="Y52" s="20" t="s">
        <v>146</v>
      </c>
      <c r="Z52" s="20" t="s">
        <v>1182</v>
      </c>
      <c r="AA52" s="24" t="s">
        <v>1147</v>
      </c>
      <c r="AE52" s="32">
        <v>14</v>
      </c>
      <c r="AF52" s="32">
        <v>24</v>
      </c>
      <c r="AG52" s="32">
        <v>16</v>
      </c>
      <c r="AH52" s="32">
        <v>45</v>
      </c>
      <c r="AI52" s="32">
        <v>99</v>
      </c>
      <c r="AJ52" s="32" t="s">
        <v>154</v>
      </c>
      <c r="AK52" s="32" t="s">
        <v>154</v>
      </c>
      <c r="AL52" s="20" t="s">
        <v>1182</v>
      </c>
      <c r="AM52" s="21">
        <f>$V52+7</f>
        <v>44567</v>
      </c>
      <c r="AN52" s="21">
        <f>$V52-2</f>
        <v>44558</v>
      </c>
      <c r="AO52" s="21">
        <f>$V52</f>
        <v>44560</v>
      </c>
      <c r="AP52" s="21">
        <f>$V52</f>
        <v>44560</v>
      </c>
      <c r="AQ52" s="21">
        <f>$V52+1</f>
        <v>44561</v>
      </c>
      <c r="AR52" s="21">
        <f>$AQ52</f>
        <v>44561</v>
      </c>
      <c r="AS52" s="21">
        <f>$AQ52+7</f>
        <v>44568</v>
      </c>
      <c r="AT52" s="21">
        <f>$AQ52+7</f>
        <v>44568</v>
      </c>
      <c r="AU52" s="21">
        <f>$AT52+1</f>
        <v>44569</v>
      </c>
      <c r="AV52" s="21">
        <f>$AU52</f>
        <v>44569</v>
      </c>
      <c r="AW52" s="21">
        <f>$AU52+7</f>
        <v>44576</v>
      </c>
      <c r="AX52" s="21">
        <f>$AU52+7</f>
        <v>44576</v>
      </c>
      <c r="AY52" s="21">
        <f>$AX52+1</f>
        <v>44577</v>
      </c>
      <c r="AZ52" s="21">
        <f>$AY52</f>
        <v>44577</v>
      </c>
      <c r="BA52" s="21">
        <f>$AY52+7</f>
        <v>44584</v>
      </c>
      <c r="BB52" s="21">
        <f>$AY52+7</f>
        <v>44584</v>
      </c>
      <c r="BC52" s="21">
        <f>$BB52+1</f>
        <v>44585</v>
      </c>
    </row>
    <row r="53" spans="1:55" s="24" customFormat="1" ht="14" x14ac:dyDescent="0.15">
      <c r="B53" s="20" t="s">
        <v>527</v>
      </c>
      <c r="C53" s="24" t="s">
        <v>450</v>
      </c>
      <c r="D53" s="20" t="s">
        <v>1120</v>
      </c>
      <c r="E53" s="20" t="s">
        <v>527</v>
      </c>
      <c r="F53" s="19" t="s">
        <v>1131</v>
      </c>
      <c r="G53" s="20"/>
      <c r="H53" s="20"/>
      <c r="I53" s="20"/>
      <c r="J53" s="20"/>
      <c r="K53" s="20"/>
      <c r="V53" s="21"/>
      <c r="X53" s="20" t="s">
        <v>47</v>
      </c>
      <c r="Y53" s="20" t="s">
        <v>47</v>
      </c>
      <c r="Z53" s="20" t="s">
        <v>47</v>
      </c>
      <c r="AJ53" s="32"/>
      <c r="AK53" s="32"/>
      <c r="AL53" s="20" t="s">
        <v>47</v>
      </c>
      <c r="AN53" s="26"/>
      <c r="AO53" s="26"/>
      <c r="AP53" s="26"/>
      <c r="AQ53" s="26"/>
      <c r="AR53" s="26"/>
      <c r="AS53" s="26"/>
      <c r="AT53" s="26"/>
      <c r="AU53" s="26"/>
      <c r="AV53" s="26"/>
      <c r="AW53" s="26"/>
      <c r="AX53" s="26"/>
      <c r="AY53" s="26"/>
      <c r="AZ53" s="26"/>
      <c r="BA53" s="26"/>
      <c r="BB53" s="26"/>
      <c r="BC53" s="26"/>
    </row>
    <row r="54" spans="1:55" s="24" customFormat="1" ht="28" x14ac:dyDescent="0.15">
      <c r="B54" s="20" t="s">
        <v>527</v>
      </c>
      <c r="C54" s="24" t="s">
        <v>17</v>
      </c>
      <c r="D54" s="20" t="s">
        <v>528</v>
      </c>
      <c r="E54" s="20" t="s">
        <v>527</v>
      </c>
      <c r="F54" s="19" t="s">
        <v>1132</v>
      </c>
      <c r="G54" s="20" t="s">
        <v>1116</v>
      </c>
      <c r="H54" s="20" t="s">
        <v>1119</v>
      </c>
      <c r="I54" s="20" t="s">
        <v>152</v>
      </c>
      <c r="J54" s="20" t="s">
        <v>1181</v>
      </c>
      <c r="K54" s="20"/>
      <c r="L54" s="24" t="s">
        <v>539</v>
      </c>
      <c r="M54" s="24" t="s">
        <v>142</v>
      </c>
      <c r="N54" s="24" t="s">
        <v>153</v>
      </c>
      <c r="O54" s="24" t="s">
        <v>153</v>
      </c>
      <c r="P54" s="24" t="s">
        <v>425</v>
      </c>
      <c r="Q54" s="20" t="s">
        <v>1182</v>
      </c>
      <c r="R54" s="20" t="s">
        <v>1182</v>
      </c>
      <c r="S54" s="24" t="s">
        <v>168</v>
      </c>
      <c r="T54" s="24" t="s">
        <v>1146</v>
      </c>
      <c r="V54" s="21">
        <v>44538</v>
      </c>
      <c r="X54" s="20" t="s">
        <v>145</v>
      </c>
      <c r="Y54" s="20" t="s">
        <v>146</v>
      </c>
      <c r="Z54" s="20" t="s">
        <v>1182</v>
      </c>
      <c r="AE54" s="32">
        <v>6</v>
      </c>
      <c r="AF54" s="32">
        <v>12</v>
      </c>
      <c r="AG54" s="32">
        <v>12</v>
      </c>
      <c r="AH54" s="32">
        <v>10</v>
      </c>
      <c r="AI54" s="32">
        <v>40</v>
      </c>
      <c r="AJ54" s="32" t="s">
        <v>148</v>
      </c>
      <c r="AK54" s="32" t="s">
        <v>148</v>
      </c>
      <c r="AL54" s="20" t="s">
        <v>1182</v>
      </c>
      <c r="AM54" s="21">
        <f>$V54+7</f>
        <v>44545</v>
      </c>
      <c r="AN54" s="21">
        <f>$V54-2</f>
        <v>44536</v>
      </c>
      <c r="AO54" s="21">
        <f>$V54</f>
        <v>44538</v>
      </c>
      <c r="AP54" s="21">
        <f>$V54</f>
        <v>44538</v>
      </c>
      <c r="AQ54" s="21">
        <f>$V54+1</f>
        <v>44539</v>
      </c>
      <c r="AR54" s="21">
        <f>$AQ54</f>
        <v>44539</v>
      </c>
      <c r="AS54" s="21">
        <f>$AQ54+7</f>
        <v>44546</v>
      </c>
      <c r="AT54" s="21">
        <f>$AQ54+7</f>
        <v>44546</v>
      </c>
      <c r="AU54" s="21">
        <f>$AT54+1</f>
        <v>44547</v>
      </c>
      <c r="AV54" s="21">
        <f>$AU54</f>
        <v>44547</v>
      </c>
      <c r="AW54" s="21">
        <f>$AU54+7</f>
        <v>44554</v>
      </c>
      <c r="AX54" s="21">
        <f>$AU54+7</f>
        <v>44554</v>
      </c>
      <c r="AY54" s="21">
        <f>$AX54+1</f>
        <v>44555</v>
      </c>
      <c r="AZ54" s="21">
        <f>$AY54</f>
        <v>44555</v>
      </c>
      <c r="BA54" s="21">
        <f>$AY54+7</f>
        <v>44562</v>
      </c>
      <c r="BB54" s="21">
        <f>$AY54+7</f>
        <v>44562</v>
      </c>
      <c r="BC54" s="21">
        <f>$BB54+1</f>
        <v>44563</v>
      </c>
    </row>
    <row r="55" spans="1:55" s="24" customFormat="1" ht="14" x14ac:dyDescent="0.15">
      <c r="B55" s="20" t="s">
        <v>527</v>
      </c>
      <c r="C55" s="24" t="s">
        <v>450</v>
      </c>
      <c r="D55" s="20" t="s">
        <v>1116</v>
      </c>
      <c r="E55" s="20" t="s">
        <v>527</v>
      </c>
      <c r="F55" s="19" t="s">
        <v>1132</v>
      </c>
      <c r="G55" s="20"/>
      <c r="H55" s="20"/>
      <c r="I55" s="20"/>
      <c r="J55" s="20"/>
      <c r="K55" s="20"/>
      <c r="V55" s="21"/>
      <c r="X55" s="20" t="s">
        <v>47</v>
      </c>
      <c r="Y55" s="20" t="s">
        <v>47</v>
      </c>
      <c r="Z55" s="20" t="s">
        <v>47</v>
      </c>
      <c r="AJ55" s="32"/>
      <c r="AK55" s="32"/>
      <c r="AL55" s="20" t="s">
        <v>47</v>
      </c>
      <c r="AN55" s="26"/>
      <c r="AO55" s="26"/>
      <c r="AP55" s="26"/>
      <c r="AQ55" s="26"/>
      <c r="AR55" s="26"/>
      <c r="AS55" s="26"/>
      <c r="AT55" s="26"/>
      <c r="AU55" s="26"/>
      <c r="AV55" s="26"/>
      <c r="AW55" s="26"/>
      <c r="AX55" s="26"/>
      <c r="AY55" s="26"/>
      <c r="AZ55" s="26"/>
      <c r="BA55" s="26"/>
      <c r="BB55" s="26"/>
      <c r="BC55" s="26"/>
    </row>
    <row r="56" spans="1:55" s="24" customFormat="1" ht="28" x14ac:dyDescent="0.15">
      <c r="B56" s="20" t="s">
        <v>527</v>
      </c>
      <c r="C56" s="24" t="s">
        <v>17</v>
      </c>
      <c r="D56" s="20" t="s">
        <v>528</v>
      </c>
      <c r="E56" s="20" t="s">
        <v>527</v>
      </c>
      <c r="F56" s="19" t="s">
        <v>1133</v>
      </c>
      <c r="G56" s="20" t="s">
        <v>1122</v>
      </c>
      <c r="H56" s="20" t="s">
        <v>1138</v>
      </c>
      <c r="I56" s="20" t="s">
        <v>152</v>
      </c>
      <c r="J56" s="20" t="s">
        <v>1109</v>
      </c>
      <c r="K56" s="20"/>
      <c r="L56" s="24" t="s">
        <v>499</v>
      </c>
      <c r="M56" s="24" t="s">
        <v>142</v>
      </c>
      <c r="N56" s="24" t="s">
        <v>153</v>
      </c>
      <c r="O56" s="24" t="s">
        <v>153</v>
      </c>
      <c r="P56" s="24" t="s">
        <v>425</v>
      </c>
      <c r="Q56" s="20" t="s">
        <v>1182</v>
      </c>
      <c r="R56" s="20" t="s">
        <v>1182</v>
      </c>
      <c r="S56" s="20" t="s">
        <v>1144</v>
      </c>
      <c r="T56" s="24" t="s">
        <v>213</v>
      </c>
      <c r="V56" s="21">
        <v>44347</v>
      </c>
      <c r="X56" s="20" t="s">
        <v>145</v>
      </c>
      <c r="Z56" s="20" t="s">
        <v>1182</v>
      </c>
      <c r="AA56" s="24" t="s">
        <v>1148</v>
      </c>
      <c r="AE56" s="32">
        <v>8</v>
      </c>
      <c r="AF56" s="32">
        <v>45</v>
      </c>
      <c r="AG56" s="32">
        <v>16</v>
      </c>
      <c r="AH56" s="32">
        <v>45</v>
      </c>
      <c r="AI56" s="32">
        <v>114</v>
      </c>
      <c r="AJ56" s="32" t="s">
        <v>156</v>
      </c>
      <c r="AK56" s="32" t="s">
        <v>156</v>
      </c>
      <c r="AL56" s="20" t="s">
        <v>1182</v>
      </c>
      <c r="AM56" s="21">
        <f>$V56+7</f>
        <v>44354</v>
      </c>
      <c r="AN56" s="21">
        <f>$V56-2</f>
        <v>44345</v>
      </c>
      <c r="AO56" s="21">
        <f>$V56</f>
        <v>44347</v>
      </c>
      <c r="AP56" s="21">
        <f>$V56</f>
        <v>44347</v>
      </c>
      <c r="AQ56" s="21">
        <f>$V56+1</f>
        <v>44348</v>
      </c>
      <c r="AR56" s="21">
        <f>$AQ56</f>
        <v>44348</v>
      </c>
      <c r="AS56" s="21">
        <f>$AQ56+7</f>
        <v>44355</v>
      </c>
      <c r="AT56" s="21">
        <f>$AQ56+7</f>
        <v>44355</v>
      </c>
      <c r="AU56" s="21">
        <f>$AT56+1</f>
        <v>44356</v>
      </c>
      <c r="AV56" s="21">
        <f>$AU56</f>
        <v>44356</v>
      </c>
      <c r="AW56" s="21">
        <f>$AU56+7</f>
        <v>44363</v>
      </c>
      <c r="AX56" s="21">
        <f>$AU56+7</f>
        <v>44363</v>
      </c>
      <c r="AY56" s="21">
        <f>$AX56+1</f>
        <v>44364</v>
      </c>
      <c r="AZ56" s="21">
        <f>$AY56</f>
        <v>44364</v>
      </c>
      <c r="BA56" s="21">
        <f>$AY56+7</f>
        <v>44371</v>
      </c>
      <c r="BB56" s="21">
        <f>$AY56+7</f>
        <v>44371</v>
      </c>
      <c r="BC56" s="21">
        <f>$BB56+1</f>
        <v>44372</v>
      </c>
    </row>
    <row r="57" spans="1:55" s="24" customFormat="1" ht="28" x14ac:dyDescent="0.15">
      <c r="B57" s="20" t="s">
        <v>527</v>
      </c>
      <c r="C57" s="24" t="s">
        <v>450</v>
      </c>
      <c r="D57" s="20" t="s">
        <v>1122</v>
      </c>
      <c r="E57" s="20" t="s">
        <v>527</v>
      </c>
      <c r="F57" s="19" t="s">
        <v>1133</v>
      </c>
      <c r="G57" s="20"/>
      <c r="H57" s="20"/>
      <c r="I57" s="20"/>
      <c r="J57" s="20"/>
      <c r="K57" s="20"/>
      <c r="V57" s="21"/>
      <c r="X57" s="20" t="s">
        <v>47</v>
      </c>
      <c r="Y57" s="20" t="s">
        <v>146</v>
      </c>
      <c r="Z57" s="20" t="s">
        <v>47</v>
      </c>
      <c r="AE57" s="32"/>
      <c r="AF57" s="32"/>
      <c r="AG57" s="32"/>
      <c r="AH57" s="32"/>
      <c r="AI57" s="32"/>
      <c r="AJ57" s="32"/>
      <c r="AK57" s="32"/>
      <c r="AL57" s="20" t="s">
        <v>47</v>
      </c>
      <c r="AN57" s="26"/>
      <c r="AO57" s="26"/>
      <c r="AP57" s="26"/>
      <c r="AQ57" s="26"/>
      <c r="AR57" s="26"/>
      <c r="AS57" s="26"/>
      <c r="AT57" s="26"/>
      <c r="AU57" s="26"/>
      <c r="AV57" s="26"/>
      <c r="AW57" s="26"/>
      <c r="AX57" s="26"/>
      <c r="AY57" s="26"/>
      <c r="AZ57" s="26"/>
      <c r="BA57" s="26"/>
      <c r="BB57" s="26"/>
      <c r="BC57" s="26"/>
    </row>
    <row r="58" spans="1:55" s="24" customFormat="1" ht="28" x14ac:dyDescent="0.15">
      <c r="B58" s="20" t="s">
        <v>87</v>
      </c>
      <c r="C58" s="24" t="s">
        <v>17</v>
      </c>
      <c r="D58" s="20" t="s">
        <v>79</v>
      </c>
      <c r="E58" s="20" t="s">
        <v>87</v>
      </c>
      <c r="F58" s="19" t="s">
        <v>1134</v>
      </c>
      <c r="G58" s="20" t="s">
        <v>1124</v>
      </c>
      <c r="H58" s="20" t="s">
        <v>1126</v>
      </c>
      <c r="I58" s="20" t="s">
        <v>161</v>
      </c>
      <c r="J58" s="20" t="s">
        <v>1181</v>
      </c>
      <c r="K58" s="20"/>
      <c r="L58" s="24" t="s">
        <v>1136</v>
      </c>
      <c r="M58" s="24" t="s">
        <v>142</v>
      </c>
      <c r="N58" s="24" t="s">
        <v>153</v>
      </c>
      <c r="O58" s="24" t="s">
        <v>153</v>
      </c>
      <c r="P58" s="24" t="s">
        <v>425</v>
      </c>
      <c r="Q58" s="20" t="s">
        <v>1182</v>
      </c>
      <c r="R58" s="20" t="s">
        <v>1182</v>
      </c>
      <c r="S58" s="24" t="s">
        <v>1143</v>
      </c>
      <c r="T58" s="24" t="s">
        <v>1103</v>
      </c>
      <c r="V58" s="21">
        <v>44150</v>
      </c>
      <c r="X58" s="20" t="s">
        <v>145</v>
      </c>
      <c r="Y58" s="20" t="s">
        <v>47</v>
      </c>
      <c r="Z58" s="20" t="s">
        <v>1182</v>
      </c>
      <c r="AE58" s="32">
        <v>14</v>
      </c>
      <c r="AF58" s="32">
        <v>24</v>
      </c>
      <c r="AG58" s="32">
        <v>16</v>
      </c>
      <c r="AH58" s="32">
        <v>45</v>
      </c>
      <c r="AI58" s="32">
        <v>99</v>
      </c>
      <c r="AJ58" s="32" t="s">
        <v>154</v>
      </c>
      <c r="AK58" s="32" t="s">
        <v>154</v>
      </c>
      <c r="AL58" s="20" t="s">
        <v>1182</v>
      </c>
      <c r="AM58" s="21">
        <f>$V58+7</f>
        <v>44157</v>
      </c>
      <c r="AN58" s="21">
        <f>$V58-2</f>
        <v>44148</v>
      </c>
      <c r="AO58" s="21">
        <f>$V58</f>
        <v>44150</v>
      </c>
      <c r="AP58" s="21">
        <f>$V58</f>
        <v>44150</v>
      </c>
      <c r="AQ58" s="21">
        <f>$V58+1</f>
        <v>44151</v>
      </c>
      <c r="AR58" s="21">
        <f>$AQ58</f>
        <v>44151</v>
      </c>
      <c r="AS58" s="21">
        <f>$AQ58+7</f>
        <v>44158</v>
      </c>
      <c r="AT58" s="21">
        <f>$AQ58+7</f>
        <v>44158</v>
      </c>
      <c r="AU58" s="21">
        <f>$AT58+1</f>
        <v>44159</v>
      </c>
      <c r="AV58" s="21">
        <f>$AU58</f>
        <v>44159</v>
      </c>
      <c r="AW58" s="21">
        <f>$AU58+7</f>
        <v>44166</v>
      </c>
      <c r="AX58" s="21">
        <f>$AU58+7</f>
        <v>44166</v>
      </c>
      <c r="AY58" s="21">
        <f>$AX58+1</f>
        <v>44167</v>
      </c>
      <c r="AZ58" s="21">
        <f>$AY58</f>
        <v>44167</v>
      </c>
      <c r="BA58" s="21">
        <f>$AY58+7</f>
        <v>44174</v>
      </c>
      <c r="BB58" s="21">
        <f>$AY58+7</f>
        <v>44174</v>
      </c>
      <c r="BC58" s="21">
        <f>$BB58+1</f>
        <v>44175</v>
      </c>
    </row>
    <row r="59" spans="1:55" s="24" customFormat="1" ht="14" x14ac:dyDescent="0.15">
      <c r="B59" s="20" t="s">
        <v>87</v>
      </c>
      <c r="C59" s="24" t="s">
        <v>450</v>
      </c>
      <c r="D59" s="20" t="s">
        <v>1124</v>
      </c>
      <c r="E59" s="20" t="s">
        <v>87</v>
      </c>
      <c r="F59" s="19" t="s">
        <v>1134</v>
      </c>
      <c r="G59" s="20"/>
      <c r="H59" s="20"/>
      <c r="I59" s="20"/>
      <c r="J59" s="20"/>
      <c r="K59" s="20"/>
      <c r="V59" s="21"/>
      <c r="X59" s="20" t="s">
        <v>47</v>
      </c>
      <c r="Y59" s="20" t="s">
        <v>146</v>
      </c>
      <c r="Z59" s="20" t="s">
        <v>47</v>
      </c>
      <c r="AJ59" s="32"/>
      <c r="AK59" s="32"/>
      <c r="AL59" s="20" t="s">
        <v>47</v>
      </c>
      <c r="AN59" s="26"/>
      <c r="AO59" s="26"/>
      <c r="AP59" s="26"/>
      <c r="AQ59" s="26"/>
      <c r="AR59" s="26"/>
      <c r="AS59" s="26"/>
      <c r="AT59" s="26"/>
      <c r="AU59" s="26"/>
      <c r="AV59" s="26"/>
      <c r="AW59" s="26"/>
      <c r="AX59" s="26"/>
      <c r="AY59" s="26"/>
      <c r="AZ59" s="26"/>
      <c r="BA59" s="26"/>
      <c r="BB59" s="26"/>
      <c r="BC59" s="26"/>
    </row>
    <row r="60" spans="1:55" s="24" customFormat="1" ht="28" x14ac:dyDescent="0.15">
      <c r="B60" s="20" t="s">
        <v>83</v>
      </c>
      <c r="C60" s="24" t="s">
        <v>17</v>
      </c>
      <c r="D60" s="20" t="s">
        <v>79</v>
      </c>
      <c r="E60" s="20" t="s">
        <v>83</v>
      </c>
      <c r="F60" s="19" t="s">
        <v>1135</v>
      </c>
      <c r="G60" s="20" t="s">
        <v>1127</v>
      </c>
      <c r="H60" s="20" t="s">
        <v>1128</v>
      </c>
      <c r="I60" s="20" t="s">
        <v>152</v>
      </c>
      <c r="J60" s="20" t="s">
        <v>1181</v>
      </c>
      <c r="K60" s="20"/>
      <c r="L60" s="24" t="s">
        <v>197</v>
      </c>
      <c r="M60" s="24" t="s">
        <v>142</v>
      </c>
      <c r="N60" s="24" t="s">
        <v>153</v>
      </c>
      <c r="O60" s="24" t="s">
        <v>153</v>
      </c>
      <c r="P60" s="24" t="s">
        <v>425</v>
      </c>
      <c r="Q60" s="20" t="s">
        <v>1182</v>
      </c>
      <c r="R60" s="20" t="s">
        <v>1182</v>
      </c>
      <c r="S60" s="24" t="s">
        <v>1143</v>
      </c>
      <c r="T60" s="24" t="s">
        <v>1104</v>
      </c>
      <c r="V60" s="21">
        <v>44065</v>
      </c>
      <c r="X60" s="20" t="s">
        <v>145</v>
      </c>
      <c r="Y60" s="20" t="s">
        <v>47</v>
      </c>
      <c r="Z60" s="20" t="s">
        <v>1182</v>
      </c>
      <c r="AE60" s="32">
        <v>14</v>
      </c>
      <c r="AF60" s="32">
        <v>51</v>
      </c>
      <c r="AG60" s="32">
        <v>16</v>
      </c>
      <c r="AH60" s="32">
        <v>45</v>
      </c>
      <c r="AI60" s="32">
        <v>126</v>
      </c>
      <c r="AJ60" s="32" t="s">
        <v>156</v>
      </c>
      <c r="AK60" s="32" t="s">
        <v>156</v>
      </c>
      <c r="AL60" s="20" t="s">
        <v>1182</v>
      </c>
      <c r="AM60" s="21">
        <f>$V60+7</f>
        <v>44072</v>
      </c>
      <c r="AN60" s="21">
        <f>$V60-2</f>
        <v>44063</v>
      </c>
      <c r="AO60" s="21">
        <f>$V60</f>
        <v>44065</v>
      </c>
      <c r="AP60" s="21">
        <f>$V60</f>
        <v>44065</v>
      </c>
      <c r="AQ60" s="21">
        <f>$V60+1</f>
        <v>44066</v>
      </c>
      <c r="AR60" s="21">
        <f>$AQ60</f>
        <v>44066</v>
      </c>
      <c r="AS60" s="21">
        <f>$AQ60+7</f>
        <v>44073</v>
      </c>
      <c r="AT60" s="21">
        <f>$AQ60+7</f>
        <v>44073</v>
      </c>
      <c r="AU60" s="21">
        <f>$AT60+1</f>
        <v>44074</v>
      </c>
      <c r="AV60" s="21">
        <f>$AU60</f>
        <v>44074</v>
      </c>
      <c r="AW60" s="21">
        <f>$AU60+7</f>
        <v>44081</v>
      </c>
      <c r="AX60" s="21">
        <f>$AU60+7</f>
        <v>44081</v>
      </c>
      <c r="AY60" s="21">
        <f>$AX60+1</f>
        <v>44082</v>
      </c>
      <c r="AZ60" s="21">
        <f>$AY60</f>
        <v>44082</v>
      </c>
      <c r="BA60" s="21">
        <f>$AY60+7</f>
        <v>44089</v>
      </c>
      <c r="BB60" s="21">
        <f>$AY60+7</f>
        <v>44089</v>
      </c>
      <c r="BC60" s="21">
        <f>$BB60+1</f>
        <v>44090</v>
      </c>
    </row>
    <row r="61" spans="1:55" s="24" customFormat="1" ht="14" x14ac:dyDescent="0.2">
      <c r="B61" s="20" t="s">
        <v>83</v>
      </c>
      <c r="C61" s="24" t="s">
        <v>450</v>
      </c>
      <c r="D61" s="20" t="s">
        <v>1127</v>
      </c>
      <c r="E61" s="20" t="s">
        <v>83</v>
      </c>
      <c r="F61" s="19" t="s">
        <v>1135</v>
      </c>
      <c r="X61" s="20" t="s">
        <v>47</v>
      </c>
      <c r="Y61" s="20" t="s">
        <v>146</v>
      </c>
      <c r="Z61" s="20" t="s">
        <v>47</v>
      </c>
      <c r="AL61" s="20" t="s">
        <v>47</v>
      </c>
      <c r="AN61" s="26"/>
      <c r="AO61" s="26"/>
      <c r="AP61" s="26"/>
      <c r="AQ61" s="26"/>
      <c r="AR61" s="26"/>
      <c r="AS61" s="26"/>
      <c r="AT61" s="26"/>
      <c r="AU61" s="26"/>
      <c r="AV61" s="26"/>
      <c r="AW61" s="26"/>
      <c r="AX61" s="26"/>
      <c r="AY61" s="26"/>
      <c r="AZ61" s="26"/>
      <c r="BA61" s="26"/>
      <c r="BB61" s="26"/>
      <c r="BC61" s="26"/>
    </row>
    <row r="62" spans="1:55" s="24" customFormat="1" ht="28" x14ac:dyDescent="0.15">
      <c r="B62" s="20" t="s">
        <v>527</v>
      </c>
      <c r="C62" s="24" t="s">
        <v>17</v>
      </c>
      <c r="D62" s="20" t="s">
        <v>528</v>
      </c>
      <c r="E62" s="20" t="s">
        <v>527</v>
      </c>
      <c r="F62" s="19" t="s">
        <v>1137</v>
      </c>
      <c r="G62" s="20" t="s">
        <v>1140</v>
      </c>
      <c r="H62" s="20" t="s">
        <v>1139</v>
      </c>
      <c r="I62" s="20" t="s">
        <v>161</v>
      </c>
      <c r="J62" s="20" t="s">
        <v>1109</v>
      </c>
      <c r="K62" s="20"/>
      <c r="L62" s="24" t="s">
        <v>499</v>
      </c>
      <c r="M62" s="24" t="s">
        <v>142</v>
      </c>
      <c r="N62" s="24" t="s">
        <v>153</v>
      </c>
      <c r="O62" s="24" t="s">
        <v>153</v>
      </c>
      <c r="P62" s="24" t="s">
        <v>425</v>
      </c>
      <c r="Q62" s="20" t="s">
        <v>1182</v>
      </c>
      <c r="R62" s="20" t="s">
        <v>1182</v>
      </c>
      <c r="S62" s="20" t="s">
        <v>1144</v>
      </c>
      <c r="T62" s="24" t="s">
        <v>1102</v>
      </c>
      <c r="V62" s="21">
        <v>44589</v>
      </c>
      <c r="X62" s="20" t="s">
        <v>145</v>
      </c>
      <c r="Y62" s="20" t="s">
        <v>47</v>
      </c>
      <c r="Z62" s="20" t="s">
        <v>1182</v>
      </c>
      <c r="AA62" s="24" t="s">
        <v>1147</v>
      </c>
      <c r="AE62" s="32">
        <v>6</v>
      </c>
      <c r="AF62" s="32">
        <v>12</v>
      </c>
      <c r="AG62" s="32">
        <v>12</v>
      </c>
      <c r="AH62" s="32">
        <v>10</v>
      </c>
      <c r="AI62" s="32">
        <v>40</v>
      </c>
      <c r="AJ62" s="24" t="s">
        <v>148</v>
      </c>
      <c r="AK62" s="24" t="s">
        <v>148</v>
      </c>
      <c r="AL62" s="20" t="s">
        <v>1182</v>
      </c>
      <c r="AM62" s="21">
        <f>$V62+7</f>
        <v>44596</v>
      </c>
      <c r="AN62" s="21">
        <f>$V62-2</f>
        <v>44587</v>
      </c>
      <c r="AO62" s="21">
        <f>$V62</f>
        <v>44589</v>
      </c>
      <c r="AP62" s="21">
        <f>$V62</f>
        <v>44589</v>
      </c>
      <c r="AQ62" s="21">
        <f>$V62+1</f>
        <v>44590</v>
      </c>
      <c r="AR62" s="21">
        <f>$AQ62</f>
        <v>44590</v>
      </c>
      <c r="AS62" s="21">
        <f>$AQ62+7</f>
        <v>44597</v>
      </c>
      <c r="AT62" s="21">
        <f>$AQ62+7</f>
        <v>44597</v>
      </c>
      <c r="AU62" s="21">
        <f>$AT62+1</f>
        <v>44598</v>
      </c>
      <c r="AV62" s="21">
        <f>$AU62</f>
        <v>44598</v>
      </c>
      <c r="AW62" s="21">
        <f>$AU62+7</f>
        <v>44605</v>
      </c>
      <c r="AX62" s="21">
        <f>$AU62+7</f>
        <v>44605</v>
      </c>
      <c r="AY62" s="21">
        <f>$AX62+1</f>
        <v>44606</v>
      </c>
      <c r="AZ62" s="21">
        <f>$AY62</f>
        <v>44606</v>
      </c>
      <c r="BA62" s="21">
        <f>$AY62+7</f>
        <v>44613</v>
      </c>
      <c r="BB62" s="21">
        <f>$AY62+7</f>
        <v>44613</v>
      </c>
      <c r="BC62" s="21">
        <f>$BB62+1</f>
        <v>44614</v>
      </c>
    </row>
    <row r="63" spans="1:55" s="24" customFormat="1" ht="28" x14ac:dyDescent="0.2">
      <c r="B63" s="20" t="s">
        <v>527</v>
      </c>
      <c r="C63" s="24" t="s">
        <v>450</v>
      </c>
      <c r="D63" s="20" t="s">
        <v>1122</v>
      </c>
      <c r="E63" s="20" t="s">
        <v>527</v>
      </c>
      <c r="F63" s="19" t="s">
        <v>1137</v>
      </c>
      <c r="G63" s="20"/>
      <c r="H63" s="20"/>
      <c r="I63" s="20"/>
      <c r="J63" s="20"/>
      <c r="K63" s="20"/>
      <c r="X63" s="20" t="s">
        <v>47</v>
      </c>
      <c r="Z63" s="20" t="s">
        <v>47</v>
      </c>
      <c r="AL63" s="20" t="s">
        <v>47</v>
      </c>
      <c r="AN63" s="26"/>
      <c r="AO63" s="26"/>
      <c r="AP63" s="26"/>
      <c r="AQ63" s="26"/>
      <c r="AR63" s="26"/>
      <c r="AS63" s="26"/>
      <c r="AT63" s="26"/>
      <c r="AU63" s="26"/>
      <c r="AV63" s="26"/>
      <c r="AW63" s="26"/>
      <c r="AX63" s="26"/>
      <c r="AY63" s="26"/>
      <c r="AZ63" s="26"/>
      <c r="BA63" s="26"/>
      <c r="BB63" s="26"/>
      <c r="BC63" s="26"/>
    </row>
    <row r="64" spans="1:55" s="22" customFormat="1" ht="31.5" customHeight="1" x14ac:dyDescent="0.15">
      <c r="A64" s="19"/>
      <c r="B64" s="20" t="s">
        <v>530</v>
      </c>
      <c r="C64" s="19" t="s">
        <v>17</v>
      </c>
      <c r="D64" s="19" t="s">
        <v>499</v>
      </c>
      <c r="E64" s="20" t="s">
        <v>530</v>
      </c>
      <c r="F64" s="19" t="s">
        <v>1141</v>
      </c>
      <c r="G64" s="20" t="s">
        <v>1142</v>
      </c>
      <c r="H64" s="20" t="s">
        <v>534</v>
      </c>
      <c r="I64" s="20" t="s">
        <v>161</v>
      </c>
      <c r="J64" s="20" t="s">
        <v>1109</v>
      </c>
      <c r="K64" s="19"/>
      <c r="L64" s="19" t="s">
        <v>499</v>
      </c>
      <c r="M64" s="19" t="s">
        <v>142</v>
      </c>
      <c r="N64" s="19" t="s">
        <v>153</v>
      </c>
      <c r="O64" s="19" t="s">
        <v>153</v>
      </c>
      <c r="P64" s="19" t="s">
        <v>425</v>
      </c>
      <c r="Q64" s="20" t="s">
        <v>1182</v>
      </c>
      <c r="R64" s="20" t="s">
        <v>1182</v>
      </c>
      <c r="S64" s="24" t="s">
        <v>1143</v>
      </c>
      <c r="T64" s="19" t="s">
        <v>1102</v>
      </c>
      <c r="U64" s="19"/>
      <c r="V64" s="21">
        <v>44660</v>
      </c>
      <c r="W64" s="19"/>
      <c r="X64" s="20" t="s">
        <v>145</v>
      </c>
      <c r="Y64" s="19" t="s">
        <v>146</v>
      </c>
      <c r="Z64" s="20" t="s">
        <v>1182</v>
      </c>
      <c r="AA64" s="19" t="s">
        <v>241</v>
      </c>
      <c r="AB64" s="21">
        <f>$V64+7</f>
        <v>44667</v>
      </c>
      <c r="AC64" s="19"/>
      <c r="AD64" s="19"/>
      <c r="AE64" s="32">
        <v>14</v>
      </c>
      <c r="AF64" s="32">
        <v>30</v>
      </c>
      <c r="AG64" s="32">
        <v>24</v>
      </c>
      <c r="AH64" s="32">
        <v>15</v>
      </c>
      <c r="AI64" s="32">
        <v>83</v>
      </c>
      <c r="AJ64" s="32" t="s">
        <v>156</v>
      </c>
      <c r="AK64" s="32" t="s">
        <v>156</v>
      </c>
      <c r="AL64" s="20" t="s">
        <v>1182</v>
      </c>
      <c r="AM64" s="21">
        <f>$V64+7</f>
        <v>44667</v>
      </c>
      <c r="AN64" s="21">
        <f>$V64-2</f>
        <v>44658</v>
      </c>
      <c r="AO64" s="21">
        <f>$V64</f>
        <v>44660</v>
      </c>
      <c r="AP64" s="21">
        <f>$V64</f>
        <v>44660</v>
      </c>
      <c r="AQ64" s="21">
        <f>$V64+1</f>
        <v>44661</v>
      </c>
      <c r="AR64" s="21">
        <f>$AQ64</f>
        <v>44661</v>
      </c>
      <c r="AS64" s="21">
        <f>$AQ64+7</f>
        <v>44668</v>
      </c>
      <c r="AT64" s="21">
        <f>$AQ64+7</f>
        <v>44668</v>
      </c>
      <c r="AU64" s="21">
        <f>$AT64+1</f>
        <v>44669</v>
      </c>
      <c r="AV64" s="21">
        <f>$AU64</f>
        <v>44669</v>
      </c>
      <c r="AW64" s="21">
        <f>$AU64+7</f>
        <v>44676</v>
      </c>
      <c r="AX64" s="21">
        <f>$AU64+7</f>
        <v>44676</v>
      </c>
      <c r="AY64" s="21">
        <f>$AX64+1</f>
        <v>44677</v>
      </c>
      <c r="AZ64" s="21">
        <f>$AY64</f>
        <v>44677</v>
      </c>
      <c r="BA64" s="21">
        <f>$AY64+7</f>
        <v>44684</v>
      </c>
      <c r="BB64" s="21">
        <f>$AY64+7</f>
        <v>44684</v>
      </c>
      <c r="BC64" s="21">
        <f>$BB64+1</f>
        <v>44685</v>
      </c>
    </row>
    <row r="65" spans="1:55" s="22" customFormat="1" ht="31.5" customHeight="1" x14ac:dyDescent="0.15">
      <c r="A65" s="19"/>
      <c r="B65" s="20" t="s">
        <v>530</v>
      </c>
      <c r="C65" s="19" t="s">
        <v>450</v>
      </c>
      <c r="D65" s="20" t="s">
        <v>507</v>
      </c>
      <c r="E65" s="20" t="s">
        <v>530</v>
      </c>
      <c r="F65" s="19" t="s">
        <v>1141</v>
      </c>
      <c r="G65" s="19"/>
      <c r="H65" s="19"/>
      <c r="I65" s="19"/>
      <c r="J65" s="19"/>
      <c r="K65" s="19"/>
      <c r="L65" s="19"/>
      <c r="M65" s="19"/>
      <c r="N65" s="19"/>
      <c r="O65" s="19"/>
      <c r="P65" s="19"/>
      <c r="Q65" s="19"/>
      <c r="R65" s="19"/>
      <c r="S65" s="19"/>
      <c r="T65" s="19"/>
      <c r="U65" s="19"/>
      <c r="V65" s="21"/>
      <c r="W65" s="19"/>
      <c r="X65" s="20" t="s">
        <v>47</v>
      </c>
      <c r="Y65" s="19"/>
      <c r="Z65" s="20" t="s">
        <v>47</v>
      </c>
      <c r="AA65" s="19"/>
      <c r="AB65" s="21" t="s">
        <v>47</v>
      </c>
      <c r="AC65" s="19"/>
      <c r="AD65" s="19"/>
      <c r="AE65" s="32"/>
      <c r="AF65" s="32"/>
      <c r="AG65" s="32"/>
      <c r="AH65" s="32"/>
      <c r="AI65" s="32"/>
      <c r="AJ65" s="32"/>
      <c r="AK65" s="32"/>
      <c r="AL65" s="20" t="s">
        <v>47</v>
      </c>
      <c r="AM65" s="19"/>
      <c r="AN65" s="23"/>
      <c r="AO65" s="23"/>
      <c r="AP65" s="23"/>
      <c r="AQ65" s="23"/>
      <c r="AR65" s="23"/>
      <c r="AS65" s="23"/>
      <c r="AT65" s="23"/>
      <c r="AU65" s="23"/>
      <c r="AV65" s="23"/>
      <c r="AW65" s="23"/>
      <c r="AX65" s="23"/>
      <c r="AY65" s="23"/>
      <c r="AZ65" s="23"/>
      <c r="BA65" s="23"/>
      <c r="BB65" s="23"/>
      <c r="BC65" s="23"/>
    </row>
    <row r="66" spans="1:55" s="24" customFormat="1" ht="28" x14ac:dyDescent="0.15">
      <c r="B66" s="20" t="s">
        <v>83</v>
      </c>
      <c r="C66" s="24" t="s">
        <v>17</v>
      </c>
      <c r="D66" s="20" t="s">
        <v>79</v>
      </c>
      <c r="E66" s="20" t="s">
        <v>83</v>
      </c>
      <c r="F66" s="19" t="s">
        <v>1153</v>
      </c>
      <c r="G66" s="20" t="s">
        <v>1145</v>
      </c>
      <c r="H66" s="20" t="s">
        <v>1128</v>
      </c>
      <c r="I66" s="20" t="s">
        <v>161</v>
      </c>
      <c r="J66" s="20" t="s">
        <v>1109</v>
      </c>
      <c r="K66" s="20"/>
      <c r="L66" s="24" t="s">
        <v>197</v>
      </c>
      <c r="M66" s="24" t="s">
        <v>142</v>
      </c>
      <c r="N66" s="24" t="s">
        <v>153</v>
      </c>
      <c r="O66" s="24" t="s">
        <v>153</v>
      </c>
      <c r="P66" s="24" t="s">
        <v>425</v>
      </c>
      <c r="Q66" s="20" t="s">
        <v>1182</v>
      </c>
      <c r="R66" s="20" t="s">
        <v>1182</v>
      </c>
      <c r="S66" s="24" t="s">
        <v>1143</v>
      </c>
      <c r="T66" s="24" t="s">
        <v>1103</v>
      </c>
      <c r="V66" s="21">
        <v>44538</v>
      </c>
      <c r="X66" s="20" t="s">
        <v>145</v>
      </c>
      <c r="Y66" s="19" t="s">
        <v>146</v>
      </c>
      <c r="Z66" s="20" t="s">
        <v>1182</v>
      </c>
      <c r="AA66" s="24" t="s">
        <v>1147</v>
      </c>
      <c r="AE66" s="32">
        <v>14</v>
      </c>
      <c r="AF66" s="32">
        <v>24</v>
      </c>
      <c r="AG66" s="32">
        <v>16</v>
      </c>
      <c r="AH66" s="32">
        <v>45</v>
      </c>
      <c r="AI66" s="32">
        <v>99</v>
      </c>
      <c r="AJ66" s="24" t="s">
        <v>154</v>
      </c>
      <c r="AK66" s="24" t="s">
        <v>154</v>
      </c>
      <c r="AL66" s="20" t="s">
        <v>1182</v>
      </c>
      <c r="AM66" s="21">
        <f>$V66+7</f>
        <v>44545</v>
      </c>
      <c r="AN66" s="21">
        <f>$V66-2</f>
        <v>44536</v>
      </c>
      <c r="AO66" s="21">
        <f>$V66</f>
        <v>44538</v>
      </c>
      <c r="AP66" s="21">
        <f>$V66</f>
        <v>44538</v>
      </c>
      <c r="AQ66" s="21">
        <f>$V66+1</f>
        <v>44539</v>
      </c>
      <c r="AR66" s="21">
        <f>$AQ66</f>
        <v>44539</v>
      </c>
      <c r="AS66" s="21">
        <f>$AQ66+7</f>
        <v>44546</v>
      </c>
      <c r="AT66" s="21">
        <f>$AQ66+7</f>
        <v>44546</v>
      </c>
      <c r="AU66" s="21">
        <f>$AT66+1</f>
        <v>44547</v>
      </c>
      <c r="AV66" s="21">
        <f>$AU66</f>
        <v>44547</v>
      </c>
      <c r="AW66" s="21">
        <f>$AU66+7</f>
        <v>44554</v>
      </c>
      <c r="AX66" s="21">
        <f>$AU66+7</f>
        <v>44554</v>
      </c>
      <c r="AY66" s="21">
        <f>$AX66+1</f>
        <v>44555</v>
      </c>
      <c r="AZ66" s="21">
        <f>$AY66</f>
        <v>44555</v>
      </c>
      <c r="BA66" s="21">
        <f>$AY66+7</f>
        <v>44562</v>
      </c>
      <c r="BB66" s="21">
        <f>$AY66+7</f>
        <v>44562</v>
      </c>
      <c r="BC66" s="21">
        <f>$BB66+1</f>
        <v>44563</v>
      </c>
    </row>
    <row r="67" spans="1:55" s="24" customFormat="1" ht="14" x14ac:dyDescent="0.2">
      <c r="B67" s="20" t="s">
        <v>83</v>
      </c>
      <c r="C67" s="24" t="s">
        <v>450</v>
      </c>
      <c r="D67" s="20" t="s">
        <v>1127</v>
      </c>
      <c r="E67" s="20" t="s">
        <v>83</v>
      </c>
      <c r="F67" s="19" t="s">
        <v>1153</v>
      </c>
      <c r="X67" s="20" t="s">
        <v>47</v>
      </c>
      <c r="Z67" s="20" t="s">
        <v>47</v>
      </c>
      <c r="AL67" s="20" t="s">
        <v>47</v>
      </c>
      <c r="AN67" s="26"/>
      <c r="AO67" s="26"/>
      <c r="AP67" s="26"/>
      <c r="AQ67" s="26"/>
      <c r="AR67" s="26"/>
      <c r="AS67" s="26"/>
      <c r="AT67" s="26"/>
      <c r="AU67" s="26"/>
      <c r="AV67" s="26"/>
      <c r="AW67" s="26"/>
      <c r="AX67" s="26"/>
      <c r="AY67" s="26"/>
      <c r="AZ67" s="26"/>
      <c r="BA67" s="26"/>
      <c r="BB67" s="26"/>
      <c r="BC67" s="26"/>
    </row>
  </sheetData>
  <autoFilter ref="A1:BC67" xr:uid="{00000000-0009-0000-0000-000004000000}"/>
  <phoneticPr fontId="3"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1"/>
  <sheetViews>
    <sheetView topLeftCell="B1" zoomScaleNormal="100" workbookViewId="0">
      <selection activeCell="G42" sqref="G42"/>
    </sheetView>
  </sheetViews>
  <sheetFormatPr baseColWidth="10" defaultColWidth="9.1640625" defaultRowHeight="15" x14ac:dyDescent="0.2"/>
  <cols>
    <col min="1" max="1" width="6.1640625" style="30" bestFit="1" customWidth="1"/>
    <col min="2" max="2" width="49.5" style="30" bestFit="1" customWidth="1"/>
    <col min="3" max="3" width="17.5" style="30" bestFit="1" customWidth="1"/>
    <col min="4" max="4" width="13.5" style="30" bestFit="1" customWidth="1"/>
    <col min="5" max="5" width="49.5" style="30" bestFit="1" customWidth="1"/>
    <col min="6" max="6" width="32.83203125" style="30" customWidth="1"/>
    <col min="7" max="7" width="41.5" style="30" customWidth="1"/>
    <col min="8" max="8" width="16.5" style="30" bestFit="1" customWidth="1"/>
    <col min="9" max="9" width="25.1640625" style="30" bestFit="1" customWidth="1"/>
    <col min="10" max="10" width="23" style="30" customWidth="1"/>
    <col min="11" max="11" width="8.1640625" style="30" bestFit="1" customWidth="1"/>
    <col min="12" max="12" width="14.5" style="30" bestFit="1" customWidth="1"/>
    <col min="13" max="13" width="23.83203125" customWidth="1"/>
    <col min="14" max="14" width="12.83203125" style="30" bestFit="1" customWidth="1"/>
    <col min="15" max="15" width="8.5" style="30" bestFit="1" customWidth="1"/>
    <col min="16" max="16" width="9.1640625" style="30" bestFit="1" customWidth="1"/>
    <col min="17" max="17" width="7.5" style="30" bestFit="1" customWidth="1"/>
    <col min="18" max="18" width="16.5" style="30" bestFit="1" customWidth="1"/>
    <col min="19" max="19" width="13.5" style="30" bestFit="1" customWidth="1"/>
    <col min="20" max="20" width="10" style="30" customWidth="1"/>
    <col min="21" max="16384" width="9.1640625" style="30"/>
  </cols>
  <sheetData>
    <row r="1" spans="1:19" ht="29" x14ac:dyDescent="0.2">
      <c r="A1" s="7" t="s">
        <v>1</v>
      </c>
      <c r="B1" s="7" t="s">
        <v>2</v>
      </c>
      <c r="C1" s="7" t="s">
        <v>3</v>
      </c>
      <c r="D1" s="7" t="s">
        <v>4</v>
      </c>
      <c r="E1" s="7" t="s">
        <v>9</v>
      </c>
      <c r="F1" s="7" t="s">
        <v>10</v>
      </c>
      <c r="G1" s="7" t="s">
        <v>11</v>
      </c>
      <c r="H1" s="7" t="s">
        <v>1149</v>
      </c>
      <c r="I1" s="7" t="s">
        <v>95</v>
      </c>
      <c r="J1" s="7" t="s">
        <v>1101</v>
      </c>
      <c r="K1" s="7" t="s">
        <v>414</v>
      </c>
      <c r="L1" s="7" t="s">
        <v>415</v>
      </c>
      <c r="M1" s="1" t="s">
        <v>1105</v>
      </c>
      <c r="N1" s="7" t="s">
        <v>416</v>
      </c>
      <c r="O1" s="7" t="s">
        <v>417</v>
      </c>
      <c r="P1" s="7" t="s">
        <v>418</v>
      </c>
      <c r="Q1" s="7" t="s">
        <v>419</v>
      </c>
      <c r="R1" s="7" t="s">
        <v>420</v>
      </c>
      <c r="S1" s="99" t="s">
        <v>421</v>
      </c>
    </row>
    <row r="2" spans="1:19" ht="16" x14ac:dyDescent="0.2">
      <c r="A2" s="19"/>
      <c r="B2" s="19" t="s">
        <v>15</v>
      </c>
      <c r="C2" s="19" t="s">
        <v>146</v>
      </c>
      <c r="D2" s="19" t="s">
        <v>138</v>
      </c>
      <c r="E2" s="19" t="s">
        <v>15</v>
      </c>
      <c r="F2" s="19" t="str">
        <f>D2&amp;"-D001"</f>
        <v>MOD-00001-D001</v>
      </c>
      <c r="G2" s="20" t="s">
        <v>500</v>
      </c>
      <c r="H2" s="20" t="s">
        <v>1150</v>
      </c>
      <c r="I2" s="24"/>
      <c r="J2" s="19" t="s">
        <v>142</v>
      </c>
      <c r="K2" s="19"/>
      <c r="L2" s="20" t="s">
        <v>1182</v>
      </c>
      <c r="M2" s="2" t="s">
        <v>1106</v>
      </c>
      <c r="N2" s="19"/>
      <c r="O2" s="19"/>
      <c r="P2" s="19"/>
      <c r="Q2" s="19"/>
      <c r="R2" s="19"/>
      <c r="S2" s="19" t="s">
        <v>1059</v>
      </c>
    </row>
    <row r="3" spans="1:19" ht="16" x14ac:dyDescent="0.2">
      <c r="A3" s="19"/>
      <c r="B3" s="20" t="s">
        <v>34</v>
      </c>
      <c r="C3" s="19" t="s">
        <v>146</v>
      </c>
      <c r="D3" s="19" t="s">
        <v>151</v>
      </c>
      <c r="E3" s="20" t="s">
        <v>34</v>
      </c>
      <c r="F3" s="19" t="str">
        <f>D3&amp;"-D001"</f>
        <v>MOD-00002-D001</v>
      </c>
      <c r="G3" s="24" t="s">
        <v>501</v>
      </c>
      <c r="H3" s="24" t="s">
        <v>1152</v>
      </c>
      <c r="I3" s="24"/>
      <c r="J3" s="19" t="s">
        <v>142</v>
      </c>
      <c r="K3" s="19"/>
      <c r="L3" s="20" t="s">
        <v>1182</v>
      </c>
      <c r="M3" s="2" t="s">
        <v>1106</v>
      </c>
      <c r="N3" s="19"/>
      <c r="O3" s="19"/>
      <c r="P3" s="19"/>
      <c r="Q3" s="19"/>
      <c r="R3" s="19"/>
      <c r="S3" s="19" t="s">
        <v>1057</v>
      </c>
    </row>
    <row r="4" spans="1:19" ht="16" x14ac:dyDescent="0.2">
      <c r="A4" s="19"/>
      <c r="B4" s="25" t="s">
        <v>83</v>
      </c>
      <c r="C4" s="19" t="s">
        <v>146</v>
      </c>
      <c r="D4" s="19" t="s">
        <v>155</v>
      </c>
      <c r="E4" s="25" t="s">
        <v>83</v>
      </c>
      <c r="F4" s="19" t="str">
        <f>D4&amp;"-D001"</f>
        <v>MOD-00003-D001</v>
      </c>
      <c r="G4" s="19" t="s">
        <v>503</v>
      </c>
      <c r="H4" s="19" t="s">
        <v>1151</v>
      </c>
      <c r="I4" s="19"/>
      <c r="J4" s="19" t="s">
        <v>142</v>
      </c>
      <c r="K4" s="19"/>
      <c r="L4" s="20" t="s">
        <v>1182</v>
      </c>
      <c r="M4" s="2" t="s">
        <v>1107</v>
      </c>
      <c r="N4" s="19"/>
      <c r="O4" s="19"/>
      <c r="P4" s="19"/>
      <c r="Q4" s="19"/>
      <c r="R4" s="19"/>
      <c r="S4" s="19" t="s">
        <v>1053</v>
      </c>
    </row>
    <row r="5" spans="1:19" ht="16" x14ac:dyDescent="0.2">
      <c r="A5" s="19"/>
      <c r="B5" s="25" t="s">
        <v>83</v>
      </c>
      <c r="C5" s="19" t="s">
        <v>146</v>
      </c>
      <c r="D5" s="19" t="s">
        <v>155</v>
      </c>
      <c r="E5" s="25" t="s">
        <v>83</v>
      </c>
      <c r="F5" s="19" t="str">
        <f>D5&amp;"-D002"</f>
        <v>MOD-00003-D002</v>
      </c>
      <c r="G5" s="19" t="s">
        <v>504</v>
      </c>
      <c r="H5" s="19" t="s">
        <v>1151</v>
      </c>
      <c r="I5" s="19"/>
      <c r="J5" s="19" t="s">
        <v>142</v>
      </c>
      <c r="K5" s="19"/>
      <c r="L5" s="20" t="s">
        <v>1182</v>
      </c>
      <c r="M5" s="2" t="s">
        <v>1106</v>
      </c>
      <c r="N5" s="19"/>
      <c r="O5" s="19"/>
      <c r="P5" s="19"/>
      <c r="Q5" s="19"/>
      <c r="R5" s="19"/>
      <c r="S5" s="19" t="s">
        <v>1053</v>
      </c>
    </row>
    <row r="6" spans="1:19" ht="16" x14ac:dyDescent="0.2">
      <c r="A6" s="19"/>
      <c r="B6" s="25" t="s">
        <v>83</v>
      </c>
      <c r="C6" s="19" t="s">
        <v>146</v>
      </c>
      <c r="D6" s="19" t="s">
        <v>158</v>
      </c>
      <c r="E6" s="25" t="s">
        <v>83</v>
      </c>
      <c r="F6" s="19" t="str">
        <f>D6&amp;"-D001"</f>
        <v>MOD-00004-D001</v>
      </c>
      <c r="G6" s="19" t="s">
        <v>505</v>
      </c>
      <c r="H6" s="20" t="s">
        <v>1150</v>
      </c>
      <c r="I6" s="19"/>
      <c r="J6" s="19" t="s">
        <v>142</v>
      </c>
      <c r="K6" s="19"/>
      <c r="L6" s="20" t="s">
        <v>1182</v>
      </c>
      <c r="M6" s="2" t="s">
        <v>1106</v>
      </c>
      <c r="N6" s="19"/>
      <c r="O6" s="19"/>
      <c r="P6" s="19"/>
      <c r="Q6" s="19"/>
      <c r="R6" s="19"/>
      <c r="S6" s="19" t="s">
        <v>1053</v>
      </c>
    </row>
    <row r="7" spans="1:19" ht="16" x14ac:dyDescent="0.2">
      <c r="A7" s="19"/>
      <c r="B7" s="20" t="s">
        <v>530</v>
      </c>
      <c r="C7" s="19" t="s">
        <v>146</v>
      </c>
      <c r="D7" s="19" t="s">
        <v>159</v>
      </c>
      <c r="E7" s="20" t="s">
        <v>530</v>
      </c>
      <c r="F7" s="19" t="str">
        <f>D7&amp;"-D001"</f>
        <v>MOD-00005-D001</v>
      </c>
      <c r="G7" s="20" t="s">
        <v>544</v>
      </c>
      <c r="H7" s="19" t="s">
        <v>1151</v>
      </c>
      <c r="I7" s="24"/>
      <c r="J7" s="19" t="s">
        <v>142</v>
      </c>
      <c r="K7" s="19"/>
      <c r="L7" s="20" t="s">
        <v>1182</v>
      </c>
      <c r="M7" s="2" t="s">
        <v>1107</v>
      </c>
      <c r="N7" s="19"/>
      <c r="O7" s="19"/>
      <c r="P7" s="19"/>
      <c r="Q7" s="19"/>
      <c r="R7" s="19"/>
      <c r="S7" s="19" t="s">
        <v>1058</v>
      </c>
    </row>
    <row r="8" spans="1:19" ht="16" x14ac:dyDescent="0.2">
      <c r="A8" s="19"/>
      <c r="B8" s="20" t="s">
        <v>530</v>
      </c>
      <c r="C8" s="19" t="s">
        <v>146</v>
      </c>
      <c r="D8" s="19" t="s">
        <v>159</v>
      </c>
      <c r="E8" s="20" t="s">
        <v>530</v>
      </c>
      <c r="F8" s="19" t="str">
        <f>D8&amp;"-D002"</f>
        <v>MOD-00005-D002</v>
      </c>
      <c r="G8" s="20" t="s">
        <v>543</v>
      </c>
      <c r="H8" s="19" t="s">
        <v>1151</v>
      </c>
      <c r="I8" s="24"/>
      <c r="J8" s="19" t="s">
        <v>142</v>
      </c>
      <c r="K8" s="19"/>
      <c r="L8" s="20" t="s">
        <v>1182</v>
      </c>
      <c r="M8" s="2" t="s">
        <v>1106</v>
      </c>
      <c r="N8" s="19"/>
      <c r="O8" s="19"/>
      <c r="P8" s="19"/>
      <c r="Q8" s="19"/>
      <c r="R8" s="19"/>
      <c r="S8" s="19" t="s">
        <v>1056</v>
      </c>
    </row>
    <row r="9" spans="1:19" ht="16" x14ac:dyDescent="0.2">
      <c r="A9" s="19"/>
      <c r="B9" s="20" t="s">
        <v>530</v>
      </c>
      <c r="C9" s="19" t="s">
        <v>146</v>
      </c>
      <c r="D9" s="19" t="s">
        <v>159</v>
      </c>
      <c r="E9" s="20" t="s">
        <v>530</v>
      </c>
      <c r="F9" s="19" t="str">
        <f>D9&amp;"-D003"</f>
        <v>MOD-00005-D003</v>
      </c>
      <c r="G9" s="20" t="s">
        <v>545</v>
      </c>
      <c r="H9" s="19" t="s">
        <v>1151</v>
      </c>
      <c r="I9" s="24"/>
      <c r="J9" s="19" t="s">
        <v>142</v>
      </c>
      <c r="K9" s="19"/>
      <c r="L9" s="20" t="s">
        <v>1182</v>
      </c>
      <c r="M9" s="2" t="s">
        <v>1106</v>
      </c>
      <c r="N9" s="19"/>
      <c r="O9" s="19"/>
      <c r="P9" s="19"/>
      <c r="Q9" s="19"/>
      <c r="R9" s="19"/>
      <c r="S9" s="32" t="s">
        <v>1055</v>
      </c>
    </row>
    <row r="10" spans="1:19" ht="16" x14ac:dyDescent="0.2">
      <c r="A10" s="19"/>
      <c r="B10" s="20" t="s">
        <v>83</v>
      </c>
      <c r="C10" s="19" t="s">
        <v>146</v>
      </c>
      <c r="D10" s="19" t="s">
        <v>542</v>
      </c>
      <c r="E10" s="20" t="s">
        <v>83</v>
      </c>
      <c r="F10" s="19" t="str">
        <f t="shared" ref="F10:F19" si="0">D10&amp;"-D001"</f>
        <v>MOD-00006-D001</v>
      </c>
      <c r="G10" s="20" t="s">
        <v>524</v>
      </c>
      <c r="H10" s="20" t="s">
        <v>1151</v>
      </c>
      <c r="I10" s="24"/>
      <c r="J10" s="20" t="s">
        <v>153</v>
      </c>
      <c r="K10" s="19"/>
      <c r="L10" s="20" t="s">
        <v>1182</v>
      </c>
      <c r="M10" s="2" t="s">
        <v>140</v>
      </c>
      <c r="N10" s="19"/>
      <c r="O10" s="19"/>
      <c r="P10" s="19"/>
      <c r="Q10" s="19"/>
      <c r="R10" s="19"/>
      <c r="S10" s="19" t="s">
        <v>1054</v>
      </c>
    </row>
    <row r="11" spans="1:19" ht="16" x14ac:dyDescent="0.2">
      <c r="A11" s="19"/>
      <c r="B11" s="20" t="s">
        <v>83</v>
      </c>
      <c r="C11" s="19" t="s">
        <v>146</v>
      </c>
      <c r="D11" s="19" t="s">
        <v>160</v>
      </c>
      <c r="E11" s="20" t="s">
        <v>83</v>
      </c>
      <c r="F11" s="19" t="str">
        <f t="shared" si="0"/>
        <v>MOD-00007-D001</v>
      </c>
      <c r="G11" s="20" t="s">
        <v>139</v>
      </c>
      <c r="H11" s="19" t="s">
        <v>1151</v>
      </c>
      <c r="I11" s="24"/>
      <c r="J11" s="20" t="s">
        <v>153</v>
      </c>
      <c r="K11" s="19"/>
      <c r="L11" s="20" t="s">
        <v>1182</v>
      </c>
      <c r="M11" s="2" t="s">
        <v>1106</v>
      </c>
      <c r="N11" s="19"/>
      <c r="O11" s="19"/>
      <c r="P11" s="19"/>
      <c r="Q11" s="19"/>
      <c r="R11" s="19"/>
      <c r="S11" s="19" t="s">
        <v>1054</v>
      </c>
    </row>
    <row r="12" spans="1:19" ht="16" x14ac:dyDescent="0.2">
      <c r="A12" s="19"/>
      <c r="B12" s="20" t="s">
        <v>34</v>
      </c>
      <c r="C12" s="19" t="s">
        <v>146</v>
      </c>
      <c r="D12" s="19" t="s">
        <v>162</v>
      </c>
      <c r="E12" s="20" t="s">
        <v>34</v>
      </c>
      <c r="F12" s="19" t="str">
        <f t="shared" si="0"/>
        <v>MOD-00008-D001</v>
      </c>
      <c r="G12" s="19" t="s">
        <v>165</v>
      </c>
      <c r="H12" s="20" t="s">
        <v>1150</v>
      </c>
      <c r="I12" s="24"/>
      <c r="J12" s="20" t="s">
        <v>153</v>
      </c>
      <c r="K12" s="19"/>
      <c r="L12" s="20" t="s">
        <v>1182</v>
      </c>
      <c r="M12" s="2" t="s">
        <v>1106</v>
      </c>
      <c r="N12" s="19"/>
      <c r="O12" s="19"/>
      <c r="P12" s="19"/>
      <c r="Q12" s="19"/>
      <c r="R12" s="19"/>
      <c r="S12" s="19" t="s">
        <v>1059</v>
      </c>
    </row>
    <row r="13" spans="1:19" ht="16" x14ac:dyDescent="0.2">
      <c r="A13" s="19"/>
      <c r="B13" s="20" t="s">
        <v>57</v>
      </c>
      <c r="C13" s="19" t="s">
        <v>146</v>
      </c>
      <c r="D13" s="19" t="s">
        <v>164</v>
      </c>
      <c r="E13" s="20" t="s">
        <v>57</v>
      </c>
      <c r="F13" s="19" t="str">
        <f t="shared" si="0"/>
        <v>MOD-00009-D001</v>
      </c>
      <c r="G13" s="19" t="s">
        <v>508</v>
      </c>
      <c r="H13" s="19" t="s">
        <v>1151</v>
      </c>
      <c r="I13" s="24"/>
      <c r="J13" s="20" t="s">
        <v>142</v>
      </c>
      <c r="K13" s="19"/>
      <c r="L13" s="20" t="s">
        <v>1182</v>
      </c>
      <c r="M13" s="2" t="s">
        <v>1106</v>
      </c>
      <c r="N13" s="19"/>
      <c r="O13" s="19"/>
      <c r="P13" s="19"/>
      <c r="Q13" s="19"/>
      <c r="R13" s="19"/>
      <c r="S13" s="19" t="s">
        <v>1057</v>
      </c>
    </row>
    <row r="14" spans="1:19" ht="16" x14ac:dyDescent="0.2">
      <c r="A14" s="19"/>
      <c r="B14" s="20" t="s">
        <v>83</v>
      </c>
      <c r="C14" s="19" t="s">
        <v>146</v>
      </c>
      <c r="D14" s="19" t="s">
        <v>172</v>
      </c>
      <c r="E14" s="20" t="s">
        <v>83</v>
      </c>
      <c r="F14" s="19" t="str">
        <f t="shared" si="0"/>
        <v>MOD-00010-D001</v>
      </c>
      <c r="G14" s="19" t="s">
        <v>184</v>
      </c>
      <c r="H14" s="20" t="s">
        <v>1150</v>
      </c>
      <c r="I14" s="24"/>
      <c r="J14" s="20" t="s">
        <v>153</v>
      </c>
      <c r="K14" s="19"/>
      <c r="L14" s="20" t="s">
        <v>1182</v>
      </c>
      <c r="M14" s="2" t="s">
        <v>1106</v>
      </c>
      <c r="N14" s="19"/>
      <c r="O14" s="19"/>
      <c r="P14" s="19"/>
      <c r="Q14" s="19"/>
      <c r="R14" s="19"/>
      <c r="S14" s="19" t="s">
        <v>1053</v>
      </c>
    </row>
    <row r="15" spans="1:19" ht="16" x14ac:dyDescent="0.2">
      <c r="A15" s="19"/>
      <c r="B15" s="20" t="s">
        <v>26</v>
      </c>
      <c r="C15" s="19" t="s">
        <v>146</v>
      </c>
      <c r="D15" s="19" t="s">
        <v>173</v>
      </c>
      <c r="E15" s="20" t="s">
        <v>26</v>
      </c>
      <c r="F15" s="19" t="str">
        <f t="shared" si="0"/>
        <v>MOD-00011-D001</v>
      </c>
      <c r="G15" s="19" t="s">
        <v>513</v>
      </c>
      <c r="H15" s="19" t="s">
        <v>1152</v>
      </c>
      <c r="I15" s="24"/>
      <c r="J15" s="20" t="s">
        <v>153</v>
      </c>
      <c r="K15" s="19"/>
      <c r="L15" s="20" t="s">
        <v>1182</v>
      </c>
      <c r="M15" s="2" t="s">
        <v>1106</v>
      </c>
      <c r="N15" s="19"/>
      <c r="O15" s="19"/>
      <c r="P15" s="19"/>
      <c r="Q15" s="19"/>
      <c r="R15" s="19"/>
      <c r="S15" s="19" t="s">
        <v>1058</v>
      </c>
    </row>
    <row r="16" spans="1:19" ht="16" x14ac:dyDescent="0.2">
      <c r="A16" s="19"/>
      <c r="B16" s="20" t="s">
        <v>57</v>
      </c>
      <c r="C16" s="19" t="s">
        <v>146</v>
      </c>
      <c r="D16" s="19" t="s">
        <v>179</v>
      </c>
      <c r="E16" s="20" t="s">
        <v>57</v>
      </c>
      <c r="F16" s="19" t="str">
        <f t="shared" si="0"/>
        <v>MOD-00012-D001</v>
      </c>
      <c r="G16" s="19" t="s">
        <v>514</v>
      </c>
      <c r="H16" s="19" t="s">
        <v>1151</v>
      </c>
      <c r="I16" s="24"/>
      <c r="J16" s="20" t="s">
        <v>153</v>
      </c>
      <c r="K16" s="19"/>
      <c r="L16" s="20" t="s">
        <v>1182</v>
      </c>
      <c r="M16" s="2" t="s">
        <v>1107</v>
      </c>
      <c r="N16" s="19"/>
      <c r="O16" s="19"/>
      <c r="P16" s="19"/>
      <c r="Q16" s="19"/>
      <c r="R16" s="19"/>
      <c r="S16" s="19" t="s">
        <v>1059</v>
      </c>
    </row>
    <row r="17" spans="1:19" ht="16" x14ac:dyDescent="0.2">
      <c r="A17" s="19"/>
      <c r="B17" s="20" t="s">
        <v>24</v>
      </c>
      <c r="C17" s="19" t="s">
        <v>146</v>
      </c>
      <c r="D17" s="19" t="s">
        <v>180</v>
      </c>
      <c r="E17" s="20" t="s">
        <v>24</v>
      </c>
      <c r="F17" s="19" t="str">
        <f t="shared" si="0"/>
        <v>MOD-00013-D001</v>
      </c>
      <c r="G17" s="19" t="s">
        <v>536</v>
      </c>
      <c r="H17" s="20" t="s">
        <v>1150</v>
      </c>
      <c r="I17" s="24"/>
      <c r="J17" s="20" t="s">
        <v>153</v>
      </c>
      <c r="K17" s="19"/>
      <c r="L17" s="20" t="s">
        <v>1182</v>
      </c>
      <c r="M17" s="2" t="s">
        <v>1106</v>
      </c>
      <c r="N17" s="19"/>
      <c r="O17" s="19"/>
      <c r="P17" s="19"/>
      <c r="Q17" s="19"/>
      <c r="R17" s="19"/>
      <c r="S17" s="19" t="s">
        <v>1055</v>
      </c>
    </row>
    <row r="18" spans="1:19" ht="16" x14ac:dyDescent="0.2">
      <c r="A18" s="19"/>
      <c r="B18" s="20" t="s">
        <v>57</v>
      </c>
      <c r="C18" s="19" t="s">
        <v>146</v>
      </c>
      <c r="D18" s="19" t="s">
        <v>181</v>
      </c>
      <c r="E18" s="20" t="s">
        <v>57</v>
      </c>
      <c r="F18" s="19" t="str">
        <f t="shared" si="0"/>
        <v>MOD-00014-D001</v>
      </c>
      <c r="G18" s="19" t="s">
        <v>208</v>
      </c>
      <c r="H18" s="19" t="s">
        <v>1151</v>
      </c>
      <c r="I18" s="24"/>
      <c r="J18" s="20" t="s">
        <v>153</v>
      </c>
      <c r="K18" s="19"/>
      <c r="L18" s="20" t="s">
        <v>1182</v>
      </c>
      <c r="M18" s="2" t="s">
        <v>1106</v>
      </c>
      <c r="N18" s="19"/>
      <c r="O18" s="19"/>
      <c r="P18" s="19"/>
      <c r="Q18" s="19"/>
      <c r="R18" s="19"/>
      <c r="S18" s="19" t="s">
        <v>1057</v>
      </c>
    </row>
    <row r="19" spans="1:19" ht="16" x14ac:dyDescent="0.2">
      <c r="A19" s="19"/>
      <c r="B19" s="20" t="s">
        <v>53</v>
      </c>
      <c r="C19" s="19" t="s">
        <v>146</v>
      </c>
      <c r="D19" s="19" t="s">
        <v>182</v>
      </c>
      <c r="E19" s="20" t="s">
        <v>53</v>
      </c>
      <c r="F19" s="19" t="str">
        <f t="shared" si="0"/>
        <v>MOD-00015-D001</v>
      </c>
      <c r="G19" s="19" t="s">
        <v>546</v>
      </c>
      <c r="H19" s="19" t="s">
        <v>1151</v>
      </c>
      <c r="I19" s="24"/>
      <c r="J19" s="20" t="s">
        <v>153</v>
      </c>
      <c r="K19" s="19"/>
      <c r="L19" s="20" t="s">
        <v>1182</v>
      </c>
      <c r="M19" s="2" t="s">
        <v>1107</v>
      </c>
      <c r="N19" s="19"/>
      <c r="O19" s="19"/>
      <c r="P19" s="19"/>
      <c r="Q19" s="19"/>
      <c r="R19" s="19"/>
      <c r="S19" s="19" t="s">
        <v>1053</v>
      </c>
    </row>
    <row r="20" spans="1:19" ht="16" x14ac:dyDescent="0.2">
      <c r="A20" s="19"/>
      <c r="B20" s="20" t="s">
        <v>53</v>
      </c>
      <c r="C20" s="19" t="s">
        <v>146</v>
      </c>
      <c r="D20" s="19" t="s">
        <v>182</v>
      </c>
      <c r="E20" s="20" t="s">
        <v>53</v>
      </c>
      <c r="F20" s="19" t="str">
        <f>D20&amp;"-D002"</f>
        <v>MOD-00015-D002</v>
      </c>
      <c r="G20" s="19" t="s">
        <v>547</v>
      </c>
      <c r="H20" s="19" t="s">
        <v>1151</v>
      </c>
      <c r="I20" s="24"/>
      <c r="J20" s="20" t="s">
        <v>153</v>
      </c>
      <c r="K20" s="19"/>
      <c r="L20" s="20" t="s">
        <v>1182</v>
      </c>
      <c r="M20" s="2" t="s">
        <v>1106</v>
      </c>
      <c r="N20" s="19"/>
      <c r="O20" s="19"/>
      <c r="P20" s="19"/>
      <c r="Q20" s="19"/>
      <c r="R20" s="19"/>
      <c r="S20" s="19" t="s">
        <v>1054</v>
      </c>
    </row>
    <row r="21" spans="1:19" ht="16" x14ac:dyDescent="0.2">
      <c r="A21" s="19"/>
      <c r="B21" s="20" t="s">
        <v>57</v>
      </c>
      <c r="C21" s="19" t="s">
        <v>146</v>
      </c>
      <c r="D21" s="19" t="s">
        <v>183</v>
      </c>
      <c r="E21" s="20" t="s">
        <v>57</v>
      </c>
      <c r="F21" s="19" t="str">
        <f t="shared" ref="F21:F34" si="1">D21&amp;"-D001"</f>
        <v>MOD-00016-D001</v>
      </c>
      <c r="G21" s="19" t="s">
        <v>216</v>
      </c>
      <c r="H21" s="19" t="s">
        <v>1151</v>
      </c>
      <c r="I21" s="24"/>
      <c r="J21" s="20" t="s">
        <v>153</v>
      </c>
      <c r="K21" s="19"/>
      <c r="L21" s="20" t="s">
        <v>1182</v>
      </c>
      <c r="M21" s="2" t="s">
        <v>1106</v>
      </c>
      <c r="N21" s="19"/>
      <c r="O21" s="19"/>
      <c r="P21" s="19"/>
      <c r="Q21" s="19"/>
      <c r="R21" s="19"/>
      <c r="S21" s="19" t="s">
        <v>1057</v>
      </c>
    </row>
    <row r="22" spans="1:19" ht="16" x14ac:dyDescent="0.2">
      <c r="A22" s="19"/>
      <c r="B22" s="20" t="s">
        <v>57</v>
      </c>
      <c r="C22" s="19" t="s">
        <v>146</v>
      </c>
      <c r="D22" s="19" t="s">
        <v>189</v>
      </c>
      <c r="E22" s="20" t="s">
        <v>57</v>
      </c>
      <c r="F22" s="19" t="str">
        <f t="shared" si="1"/>
        <v>MOD-00017-D001</v>
      </c>
      <c r="G22" s="19" t="s">
        <v>515</v>
      </c>
      <c r="H22" s="19" t="s">
        <v>1151</v>
      </c>
      <c r="I22" s="24"/>
      <c r="J22" s="20" t="s">
        <v>153</v>
      </c>
      <c r="K22" s="19"/>
      <c r="L22" s="20" t="s">
        <v>1182</v>
      </c>
      <c r="M22" s="2" t="s">
        <v>140</v>
      </c>
      <c r="N22" s="19"/>
      <c r="O22" s="19"/>
      <c r="P22" s="19"/>
      <c r="Q22" s="19"/>
      <c r="R22" s="19"/>
      <c r="S22" s="19" t="s">
        <v>1057</v>
      </c>
    </row>
    <row r="23" spans="1:19" ht="16" x14ac:dyDescent="0.2">
      <c r="A23" s="19"/>
      <c r="B23" s="20" t="s">
        <v>48</v>
      </c>
      <c r="C23" s="19" t="s">
        <v>146</v>
      </c>
      <c r="D23" s="19" t="s">
        <v>190</v>
      </c>
      <c r="E23" s="20" t="s">
        <v>48</v>
      </c>
      <c r="F23" s="19" t="str">
        <f t="shared" si="1"/>
        <v>MOD-00018-D001</v>
      </c>
      <c r="G23" s="19" t="s">
        <v>223</v>
      </c>
      <c r="H23" s="19" t="s">
        <v>1151</v>
      </c>
      <c r="I23" s="24"/>
      <c r="J23" s="20" t="s">
        <v>142</v>
      </c>
      <c r="K23" s="19"/>
      <c r="L23" s="20" t="s">
        <v>1182</v>
      </c>
      <c r="M23" s="2" t="s">
        <v>1106</v>
      </c>
      <c r="N23" s="19"/>
      <c r="O23" s="19"/>
      <c r="P23" s="19"/>
      <c r="Q23" s="19"/>
      <c r="R23" s="19"/>
      <c r="S23" s="19" t="s">
        <v>1060</v>
      </c>
    </row>
    <row r="24" spans="1:19" ht="16" x14ac:dyDescent="0.2">
      <c r="A24" s="19"/>
      <c r="B24" s="20" t="s">
        <v>57</v>
      </c>
      <c r="C24" s="19" t="s">
        <v>146</v>
      </c>
      <c r="D24" s="19" t="s">
        <v>191</v>
      </c>
      <c r="E24" s="20" t="s">
        <v>57</v>
      </c>
      <c r="F24" s="19" t="str">
        <f t="shared" si="1"/>
        <v>MOD-00019-D001</v>
      </c>
      <c r="G24" s="19" t="s">
        <v>227</v>
      </c>
      <c r="H24" s="19" t="s">
        <v>1151</v>
      </c>
      <c r="I24" s="24"/>
      <c r="J24" s="20" t="s">
        <v>153</v>
      </c>
      <c r="K24" s="19"/>
      <c r="L24" s="20" t="s">
        <v>1182</v>
      </c>
      <c r="M24" s="2" t="s">
        <v>1107</v>
      </c>
      <c r="N24" s="19"/>
      <c r="O24" s="19"/>
      <c r="P24" s="19"/>
      <c r="Q24" s="19"/>
      <c r="R24" s="19"/>
      <c r="S24" s="19" t="s">
        <v>1059</v>
      </c>
    </row>
    <row r="25" spans="1:19" ht="16" x14ac:dyDescent="0.2">
      <c r="A25" s="19"/>
      <c r="B25" s="20" t="s">
        <v>51</v>
      </c>
      <c r="C25" s="19" t="s">
        <v>146</v>
      </c>
      <c r="D25" s="19" t="s">
        <v>192</v>
      </c>
      <c r="E25" s="20" t="s">
        <v>51</v>
      </c>
      <c r="F25" s="19" t="str">
        <f t="shared" si="1"/>
        <v>MOD-00020-D001</v>
      </c>
      <c r="G25" s="19" t="s">
        <v>229</v>
      </c>
      <c r="H25" s="19" t="s">
        <v>1151</v>
      </c>
      <c r="I25" s="24"/>
      <c r="J25" s="20" t="s">
        <v>153</v>
      </c>
      <c r="K25" s="19"/>
      <c r="L25" s="20" t="s">
        <v>1182</v>
      </c>
      <c r="M25" s="2" t="s">
        <v>1107</v>
      </c>
      <c r="N25" s="19"/>
      <c r="O25" s="19"/>
      <c r="P25" s="19"/>
      <c r="Q25" s="19"/>
      <c r="R25" s="19"/>
      <c r="S25" s="19" t="s">
        <v>1061</v>
      </c>
    </row>
    <row r="26" spans="1:19" ht="16" x14ac:dyDescent="0.2">
      <c r="A26" s="19"/>
      <c r="B26" s="20" t="s">
        <v>57</v>
      </c>
      <c r="C26" s="19" t="s">
        <v>146</v>
      </c>
      <c r="D26" s="19" t="s">
        <v>193</v>
      </c>
      <c r="E26" s="20" t="s">
        <v>57</v>
      </c>
      <c r="F26" s="19" t="str">
        <f t="shared" si="1"/>
        <v>MOD-00021-D001</v>
      </c>
      <c r="G26" s="19" t="s">
        <v>232</v>
      </c>
      <c r="H26" s="20" t="s">
        <v>1150</v>
      </c>
      <c r="I26" s="24"/>
      <c r="J26" s="20" t="s">
        <v>153</v>
      </c>
      <c r="K26" s="19"/>
      <c r="L26" s="20" t="s">
        <v>1182</v>
      </c>
      <c r="M26" s="2" t="s">
        <v>1107</v>
      </c>
      <c r="N26" s="19"/>
      <c r="O26" s="19"/>
      <c r="P26" s="19"/>
      <c r="Q26" s="19"/>
      <c r="R26" s="19"/>
      <c r="S26" s="19" t="s">
        <v>1057</v>
      </c>
    </row>
    <row r="27" spans="1:19" ht="16" x14ac:dyDescent="0.2">
      <c r="A27" s="19"/>
      <c r="B27" s="20" t="s">
        <v>53</v>
      </c>
      <c r="C27" s="19" t="s">
        <v>146</v>
      </c>
      <c r="D27" s="19" t="s">
        <v>194</v>
      </c>
      <c r="E27" s="20" t="s">
        <v>53</v>
      </c>
      <c r="F27" s="19" t="str">
        <f t="shared" si="1"/>
        <v>MOD-00022-D001</v>
      </c>
      <c r="G27" s="19" t="s">
        <v>233</v>
      </c>
      <c r="H27" s="19" t="s">
        <v>1151</v>
      </c>
      <c r="I27" s="24"/>
      <c r="J27" s="20" t="s">
        <v>153</v>
      </c>
      <c r="K27" s="19"/>
      <c r="L27" s="20" t="s">
        <v>1182</v>
      </c>
      <c r="M27" s="2" t="s">
        <v>1106</v>
      </c>
      <c r="N27" s="19"/>
      <c r="O27" s="19"/>
      <c r="P27" s="19"/>
      <c r="Q27" s="19"/>
      <c r="R27" s="19"/>
      <c r="S27" s="19" t="s">
        <v>1054</v>
      </c>
    </row>
    <row r="28" spans="1:19" ht="16" x14ac:dyDescent="0.2">
      <c r="A28" s="19"/>
      <c r="B28" s="20" t="s">
        <v>51</v>
      </c>
      <c r="C28" s="19" t="s">
        <v>146</v>
      </c>
      <c r="D28" s="19" t="s">
        <v>195</v>
      </c>
      <c r="E28" s="20" t="s">
        <v>51</v>
      </c>
      <c r="F28" s="19" t="str">
        <f t="shared" si="1"/>
        <v>MOD-00023-D001</v>
      </c>
      <c r="G28" s="19" t="s">
        <v>237</v>
      </c>
      <c r="H28" s="19" t="s">
        <v>1151</v>
      </c>
      <c r="I28" s="24"/>
      <c r="J28" s="20" t="s">
        <v>153</v>
      </c>
      <c r="K28" s="19"/>
      <c r="L28" s="20" t="s">
        <v>1182</v>
      </c>
      <c r="M28" s="2" t="s">
        <v>1106</v>
      </c>
      <c r="N28" s="19"/>
      <c r="O28" s="19"/>
      <c r="P28" s="19"/>
      <c r="Q28" s="19"/>
      <c r="R28" s="19"/>
      <c r="S28" s="19" t="s">
        <v>1055</v>
      </c>
    </row>
    <row r="29" spans="1:19" ht="16" x14ac:dyDescent="0.2">
      <c r="A29" s="19"/>
      <c r="B29" s="20" t="s">
        <v>57</v>
      </c>
      <c r="C29" s="109" t="s">
        <v>146</v>
      </c>
      <c r="D29" s="109" t="s">
        <v>201</v>
      </c>
      <c r="E29" s="110" t="s">
        <v>57</v>
      </c>
      <c r="F29" s="109" t="str">
        <f t="shared" si="1"/>
        <v>MOD-00024-D001</v>
      </c>
      <c r="G29" s="109" t="s">
        <v>522</v>
      </c>
      <c r="H29" s="19" t="s">
        <v>1151</v>
      </c>
      <c r="I29" s="111"/>
      <c r="J29" s="110" t="s">
        <v>153</v>
      </c>
      <c r="K29" s="109"/>
      <c r="L29" s="110" t="s">
        <v>1182</v>
      </c>
      <c r="M29" s="112" t="s">
        <v>1106</v>
      </c>
      <c r="N29" s="109"/>
      <c r="O29" s="109"/>
      <c r="P29" s="109"/>
      <c r="Q29" s="109"/>
      <c r="R29" s="109"/>
      <c r="S29" s="109" t="s">
        <v>1057</v>
      </c>
    </row>
    <row r="30" spans="1:19" ht="16" x14ac:dyDescent="0.2">
      <c r="A30" s="103"/>
      <c r="B30" s="20" t="s">
        <v>530</v>
      </c>
      <c r="C30" s="109" t="s">
        <v>146</v>
      </c>
      <c r="D30" s="19" t="s">
        <v>1130</v>
      </c>
      <c r="E30" s="20" t="s">
        <v>530</v>
      </c>
      <c r="F30" s="19" t="str">
        <f t="shared" si="1"/>
        <v>MOD-00025-D001</v>
      </c>
      <c r="G30" s="20" t="s">
        <v>1114</v>
      </c>
      <c r="H30" s="32" t="s">
        <v>1152</v>
      </c>
      <c r="I30" s="103"/>
      <c r="J30" s="19" t="s">
        <v>142</v>
      </c>
      <c r="K30" s="103"/>
      <c r="L30" s="20" t="s">
        <v>1182</v>
      </c>
      <c r="M30" s="112" t="s">
        <v>1106</v>
      </c>
      <c r="N30" s="103"/>
      <c r="O30" s="103"/>
      <c r="P30" s="103"/>
      <c r="Q30" s="103"/>
      <c r="R30" s="103"/>
      <c r="S30" s="109" t="s">
        <v>1057</v>
      </c>
    </row>
    <row r="31" spans="1:19" ht="16" x14ac:dyDescent="0.2">
      <c r="A31" s="103"/>
      <c r="B31" s="20" t="s">
        <v>527</v>
      </c>
      <c r="C31" s="109" t="s">
        <v>146</v>
      </c>
      <c r="D31" s="19" t="s">
        <v>1131</v>
      </c>
      <c r="E31" s="20" t="s">
        <v>527</v>
      </c>
      <c r="F31" s="19" t="str">
        <f t="shared" si="1"/>
        <v>MOD-00026-D001</v>
      </c>
      <c r="G31" s="20" t="s">
        <v>1120</v>
      </c>
      <c r="H31" s="19" t="s">
        <v>1151</v>
      </c>
      <c r="I31" s="103"/>
      <c r="J31" s="19" t="s">
        <v>142</v>
      </c>
      <c r="K31" s="103"/>
      <c r="L31" s="20" t="s">
        <v>1182</v>
      </c>
      <c r="M31" s="112" t="s">
        <v>1106</v>
      </c>
      <c r="N31" s="103"/>
      <c r="O31" s="103"/>
      <c r="P31" s="103"/>
      <c r="Q31" s="103"/>
      <c r="R31" s="103"/>
      <c r="S31" s="109" t="s">
        <v>1057</v>
      </c>
    </row>
    <row r="32" spans="1:19" ht="16" x14ac:dyDescent="0.2">
      <c r="A32" s="103"/>
      <c r="B32" s="20" t="s">
        <v>527</v>
      </c>
      <c r="C32" s="109" t="s">
        <v>146</v>
      </c>
      <c r="D32" s="19" t="s">
        <v>1132</v>
      </c>
      <c r="E32" s="20" t="s">
        <v>527</v>
      </c>
      <c r="F32" s="19" t="str">
        <f t="shared" si="1"/>
        <v>MOD-00027-D001</v>
      </c>
      <c r="G32" s="20" t="s">
        <v>1116</v>
      </c>
      <c r="H32" s="19" t="s">
        <v>1151</v>
      </c>
      <c r="I32" s="103"/>
      <c r="J32" s="19" t="s">
        <v>142</v>
      </c>
      <c r="K32" s="103"/>
      <c r="L32" s="20" t="s">
        <v>1182</v>
      </c>
      <c r="M32" s="112" t="s">
        <v>1106</v>
      </c>
      <c r="N32" s="103"/>
      <c r="O32" s="103"/>
      <c r="P32" s="103"/>
      <c r="Q32" s="103"/>
      <c r="R32" s="103"/>
      <c r="S32" s="109" t="s">
        <v>1057</v>
      </c>
    </row>
    <row r="33" spans="1:19" ht="16" x14ac:dyDescent="0.2">
      <c r="A33" s="103"/>
      <c r="B33" s="20" t="s">
        <v>527</v>
      </c>
      <c r="C33" s="109" t="s">
        <v>146</v>
      </c>
      <c r="D33" s="19" t="s">
        <v>1133</v>
      </c>
      <c r="E33" s="20" t="s">
        <v>527</v>
      </c>
      <c r="F33" s="19" t="str">
        <f t="shared" si="1"/>
        <v>MOD-00028-D001</v>
      </c>
      <c r="G33" s="20" t="s">
        <v>1122</v>
      </c>
      <c r="H33" s="19" t="s">
        <v>1151</v>
      </c>
      <c r="I33" s="103"/>
      <c r="J33" s="19" t="s">
        <v>142</v>
      </c>
      <c r="K33" s="103"/>
      <c r="L33" s="20" t="s">
        <v>1182</v>
      </c>
      <c r="M33" s="112" t="s">
        <v>1106</v>
      </c>
      <c r="N33" s="103"/>
      <c r="O33" s="103"/>
      <c r="P33" s="103"/>
      <c r="Q33" s="103"/>
      <c r="R33" s="103"/>
      <c r="S33" s="109" t="s">
        <v>1057</v>
      </c>
    </row>
    <row r="34" spans="1:19" ht="16" x14ac:dyDescent="0.2">
      <c r="A34" s="103"/>
      <c r="B34" s="20" t="s">
        <v>87</v>
      </c>
      <c r="C34" s="109" t="s">
        <v>146</v>
      </c>
      <c r="D34" s="19" t="s">
        <v>1134</v>
      </c>
      <c r="E34" s="20" t="s">
        <v>87</v>
      </c>
      <c r="F34" s="19" t="str">
        <f t="shared" si="1"/>
        <v>MOD-00029-D001</v>
      </c>
      <c r="G34" s="20" t="s">
        <v>1159</v>
      </c>
      <c r="H34" s="20" t="s">
        <v>1150</v>
      </c>
      <c r="I34" s="103"/>
      <c r="J34" s="19" t="s">
        <v>142</v>
      </c>
      <c r="K34" s="103"/>
      <c r="L34" s="20" t="s">
        <v>1182</v>
      </c>
      <c r="M34" s="112" t="s">
        <v>1106</v>
      </c>
      <c r="N34" s="103"/>
      <c r="O34" s="103"/>
      <c r="P34" s="103"/>
      <c r="Q34" s="103"/>
      <c r="R34" s="103"/>
      <c r="S34" s="103" t="s">
        <v>1057</v>
      </c>
    </row>
    <row r="35" spans="1:19" ht="16" x14ac:dyDescent="0.2">
      <c r="A35" s="103"/>
      <c r="B35" s="20" t="s">
        <v>87</v>
      </c>
      <c r="C35" s="109" t="s">
        <v>146</v>
      </c>
      <c r="D35" s="19" t="s">
        <v>1134</v>
      </c>
      <c r="E35" s="20" t="s">
        <v>87</v>
      </c>
      <c r="F35" s="19" t="str">
        <f>D35&amp;"-D002"</f>
        <v>MOD-00029-D002</v>
      </c>
      <c r="G35" s="20" t="s">
        <v>1158</v>
      </c>
      <c r="H35" s="20" t="s">
        <v>1150</v>
      </c>
      <c r="I35" s="103"/>
      <c r="J35" s="19" t="s">
        <v>142</v>
      </c>
      <c r="K35" s="103"/>
      <c r="L35" s="20" t="s">
        <v>1182</v>
      </c>
      <c r="M35" s="112" t="s">
        <v>1106</v>
      </c>
      <c r="N35" s="103"/>
      <c r="O35" s="103"/>
      <c r="P35" s="103"/>
      <c r="Q35" s="103"/>
      <c r="R35" s="103"/>
      <c r="S35" s="103" t="s">
        <v>1053</v>
      </c>
    </row>
    <row r="36" spans="1:19" ht="16" x14ac:dyDescent="0.2">
      <c r="A36" s="103"/>
      <c r="B36" s="20" t="s">
        <v>83</v>
      </c>
      <c r="C36" s="109" t="s">
        <v>146</v>
      </c>
      <c r="D36" s="19" t="s">
        <v>1135</v>
      </c>
      <c r="E36" s="20" t="s">
        <v>83</v>
      </c>
      <c r="F36" s="19" t="str">
        <f>D36&amp;"-D001"</f>
        <v>MOD-00030-D001</v>
      </c>
      <c r="G36" s="20" t="s">
        <v>1156</v>
      </c>
      <c r="H36" s="19" t="s">
        <v>1151</v>
      </c>
      <c r="I36" s="103"/>
      <c r="J36" s="19" t="s">
        <v>142</v>
      </c>
      <c r="K36" s="103"/>
      <c r="L36" s="20" t="s">
        <v>1182</v>
      </c>
      <c r="M36" s="112" t="s">
        <v>1106</v>
      </c>
      <c r="N36" s="103"/>
      <c r="O36" s="103"/>
      <c r="P36" s="103"/>
      <c r="Q36" s="103"/>
      <c r="R36" s="103"/>
      <c r="S36" s="109" t="s">
        <v>1057</v>
      </c>
    </row>
    <row r="37" spans="1:19" ht="16" x14ac:dyDescent="0.2">
      <c r="A37" s="103"/>
      <c r="B37" s="20" t="s">
        <v>83</v>
      </c>
      <c r="C37" s="109" t="s">
        <v>146</v>
      </c>
      <c r="D37" s="19" t="s">
        <v>1135</v>
      </c>
      <c r="E37" s="20" t="s">
        <v>83</v>
      </c>
      <c r="F37" s="19" t="str">
        <f>D37&amp;"-D002"</f>
        <v>MOD-00030-D002</v>
      </c>
      <c r="G37" s="20" t="s">
        <v>1157</v>
      </c>
      <c r="H37" s="19" t="s">
        <v>1151</v>
      </c>
      <c r="I37" s="103"/>
      <c r="J37" s="19" t="s">
        <v>142</v>
      </c>
      <c r="K37" s="103"/>
      <c r="L37" s="20" t="s">
        <v>1182</v>
      </c>
      <c r="M37" s="112" t="s">
        <v>1106</v>
      </c>
      <c r="N37" s="103"/>
      <c r="O37" s="103"/>
      <c r="P37" s="103"/>
      <c r="Q37" s="103"/>
      <c r="R37" s="103"/>
      <c r="S37" s="19" t="s">
        <v>1053</v>
      </c>
    </row>
    <row r="38" spans="1:19" ht="16" x14ac:dyDescent="0.2">
      <c r="A38" s="103"/>
      <c r="B38" s="20" t="s">
        <v>527</v>
      </c>
      <c r="C38" s="109" t="s">
        <v>146</v>
      </c>
      <c r="D38" s="19" t="s">
        <v>1137</v>
      </c>
      <c r="E38" s="20" t="s">
        <v>527</v>
      </c>
      <c r="F38" s="19" t="str">
        <f>D38&amp;"-D001"</f>
        <v>MOD-00031-D001</v>
      </c>
      <c r="G38" s="20" t="s">
        <v>1140</v>
      </c>
      <c r="H38" s="20" t="s">
        <v>1150</v>
      </c>
      <c r="I38" s="103"/>
      <c r="J38" s="19" t="s">
        <v>142</v>
      </c>
      <c r="K38" s="103"/>
      <c r="L38" s="20" t="s">
        <v>1182</v>
      </c>
      <c r="M38" s="112" t="s">
        <v>1106</v>
      </c>
      <c r="N38" s="103"/>
      <c r="O38" s="103"/>
      <c r="P38" s="103"/>
      <c r="Q38" s="103"/>
      <c r="R38" s="103"/>
      <c r="S38" s="103" t="s">
        <v>1059</v>
      </c>
    </row>
    <row r="39" spans="1:19" ht="16" x14ac:dyDescent="0.2">
      <c r="A39" s="103"/>
      <c r="B39" s="20" t="s">
        <v>530</v>
      </c>
      <c r="C39" s="109" t="s">
        <v>146</v>
      </c>
      <c r="D39" s="19" t="s">
        <v>1141</v>
      </c>
      <c r="E39" s="20" t="s">
        <v>530</v>
      </c>
      <c r="F39" s="19" t="str">
        <f>D39&amp;"-D001"</f>
        <v>MOD-00032-D001</v>
      </c>
      <c r="G39" s="20" t="s">
        <v>1142</v>
      </c>
      <c r="H39" s="20" t="s">
        <v>1150</v>
      </c>
      <c r="I39" s="103"/>
      <c r="J39" s="19" t="s">
        <v>142</v>
      </c>
      <c r="K39" s="103"/>
      <c r="L39" s="20" t="s">
        <v>1182</v>
      </c>
      <c r="M39" s="112" t="s">
        <v>1106</v>
      </c>
      <c r="N39" s="103"/>
      <c r="O39" s="103"/>
      <c r="P39" s="103"/>
      <c r="Q39" s="103"/>
      <c r="R39" s="103"/>
      <c r="S39" s="103" t="s">
        <v>1057</v>
      </c>
    </row>
    <row r="40" spans="1:19" ht="16" x14ac:dyDescent="0.2">
      <c r="A40" s="103"/>
      <c r="B40" s="20" t="s">
        <v>83</v>
      </c>
      <c r="C40" s="19" t="s">
        <v>146</v>
      </c>
      <c r="D40" s="19" t="s">
        <v>1153</v>
      </c>
      <c r="E40" s="20" t="s">
        <v>83</v>
      </c>
      <c r="F40" s="19" t="str">
        <f>D40&amp;"-D001"</f>
        <v>MOD-00033-D001</v>
      </c>
      <c r="G40" s="20" t="s">
        <v>1154</v>
      </c>
      <c r="H40" s="20" t="s">
        <v>1150</v>
      </c>
      <c r="I40" s="103"/>
      <c r="J40" s="19" t="s">
        <v>142</v>
      </c>
      <c r="K40" s="103"/>
      <c r="L40" s="20" t="s">
        <v>1182</v>
      </c>
      <c r="M40" s="112" t="s">
        <v>1106</v>
      </c>
      <c r="N40" s="103"/>
      <c r="O40" s="103"/>
      <c r="P40" s="103"/>
      <c r="Q40" s="103"/>
      <c r="R40" s="103"/>
      <c r="S40" s="109" t="s">
        <v>1057</v>
      </c>
    </row>
    <row r="41" spans="1:19" ht="16" x14ac:dyDescent="0.2">
      <c r="A41" s="103"/>
      <c r="B41" s="20" t="s">
        <v>83</v>
      </c>
      <c r="C41" s="19" t="s">
        <v>146</v>
      </c>
      <c r="D41" s="19" t="s">
        <v>1153</v>
      </c>
      <c r="E41" s="20" t="s">
        <v>83</v>
      </c>
      <c r="F41" s="19" t="str">
        <f>D41&amp;"-D002"</f>
        <v>MOD-00033-D002</v>
      </c>
      <c r="G41" s="20" t="s">
        <v>1155</v>
      </c>
      <c r="H41" s="20" t="s">
        <v>1150</v>
      </c>
      <c r="I41" s="103"/>
      <c r="J41" s="19" t="s">
        <v>142</v>
      </c>
      <c r="K41" s="103"/>
      <c r="L41" s="20" t="s">
        <v>1182</v>
      </c>
      <c r="M41" s="8" t="s">
        <v>1106</v>
      </c>
      <c r="N41" s="103"/>
      <c r="O41" s="103"/>
      <c r="P41" s="103"/>
      <c r="Q41" s="103"/>
      <c r="R41" s="103"/>
      <c r="S41" s="19" t="s">
        <v>1053</v>
      </c>
    </row>
  </sheetData>
  <autoFilter ref="A1:S40" xr:uid="{00000000-0001-0000-05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36"/>
  <sheetViews>
    <sheetView topLeftCell="N1" workbookViewId="0">
      <selection activeCell="AC2" sqref="AC2"/>
    </sheetView>
  </sheetViews>
  <sheetFormatPr baseColWidth="10" defaultColWidth="9.1640625" defaultRowHeight="12" x14ac:dyDescent="0.15"/>
  <cols>
    <col min="1" max="1" width="6.33203125" style="6" bestFit="1" customWidth="1"/>
    <col min="2" max="2" width="49" style="6" bestFit="1" customWidth="1"/>
    <col min="3" max="3" width="18" style="6" bestFit="1" customWidth="1"/>
    <col min="4" max="4" width="22.33203125" style="6" customWidth="1"/>
    <col min="5" max="5" width="51.1640625" style="6" customWidth="1"/>
    <col min="6" max="6" width="12.6640625" style="6" bestFit="1" customWidth="1"/>
    <col min="7" max="7" width="42.1640625" style="6" bestFit="1" customWidth="1"/>
    <col min="8" max="9" width="20.6640625" style="6" bestFit="1" customWidth="1"/>
    <col min="10" max="10" width="6.33203125" style="6" bestFit="1" customWidth="1"/>
    <col min="11" max="11" width="19.33203125" style="6" bestFit="1" customWidth="1"/>
    <col min="12" max="12" width="17.83203125" style="6" bestFit="1" customWidth="1"/>
    <col min="13" max="13" width="11.1640625" style="6" bestFit="1" customWidth="1"/>
    <col min="14" max="14" width="15.6640625" style="6" bestFit="1" customWidth="1"/>
    <col min="15" max="15" width="13.1640625" style="6" bestFit="1" customWidth="1"/>
    <col min="16" max="16" width="13.5" style="6" bestFit="1" customWidth="1"/>
    <col min="17" max="17" width="12.5" style="6" bestFit="1" customWidth="1"/>
    <col min="18" max="18" width="6.83203125" style="6" bestFit="1" customWidth="1"/>
    <col min="19" max="19" width="16.5" style="6" bestFit="1" customWidth="1"/>
    <col min="20" max="20" width="15.1640625" style="6" bestFit="1" customWidth="1"/>
    <col min="21" max="21" width="8.1640625" style="6" bestFit="1" customWidth="1"/>
    <col min="22" max="22" width="30.1640625" style="11" bestFit="1" customWidth="1"/>
    <col min="23" max="24" width="9.33203125" style="6" bestFit="1" customWidth="1"/>
    <col min="25" max="25" width="5.83203125" style="6" bestFit="1" customWidth="1"/>
    <col min="26" max="26" width="12.1640625" style="6" bestFit="1" customWidth="1"/>
    <col min="27" max="27" width="5.33203125" style="6" bestFit="1" customWidth="1"/>
    <col min="28" max="28" width="18.5" style="6" bestFit="1" customWidth="1"/>
    <col min="29" max="29" width="20.6640625" style="6" bestFit="1" customWidth="1"/>
    <col min="30" max="30" width="18.5" style="6" bestFit="1" customWidth="1"/>
    <col min="31" max="31" width="20.6640625" style="6" bestFit="1" customWidth="1"/>
    <col min="32" max="32" width="7.1640625" style="6" bestFit="1" customWidth="1"/>
    <col min="33" max="33" width="12.5" style="6" bestFit="1" customWidth="1"/>
    <col min="34" max="34" width="8.5" style="6" bestFit="1" customWidth="1"/>
    <col min="35" max="35" width="42.1640625" style="6" bestFit="1" customWidth="1"/>
    <col min="36" max="36" width="18.5" style="6" bestFit="1" customWidth="1"/>
    <col min="37" max="37" width="23.83203125" style="6" bestFit="1" customWidth="1"/>
    <col min="38" max="16384" width="9.1640625" style="6"/>
  </cols>
  <sheetData>
    <row r="1" spans="1:37" ht="42" x14ac:dyDescent="0.15">
      <c r="A1" s="7" t="s">
        <v>1</v>
      </c>
      <c r="B1" s="7" t="s">
        <v>2</v>
      </c>
      <c r="C1" s="7" t="s">
        <v>3</v>
      </c>
      <c r="D1" s="7" t="s">
        <v>4</v>
      </c>
      <c r="E1" s="7" t="s">
        <v>9</v>
      </c>
      <c r="F1" s="7" t="s">
        <v>10</v>
      </c>
      <c r="G1" s="7" t="s">
        <v>11</v>
      </c>
      <c r="H1" s="7" t="s">
        <v>285</v>
      </c>
      <c r="I1" s="7" t="s">
        <v>286</v>
      </c>
      <c r="J1" s="7" t="s">
        <v>287</v>
      </c>
      <c r="K1" s="7" t="s">
        <v>288</v>
      </c>
      <c r="L1" s="7" t="s">
        <v>289</v>
      </c>
      <c r="M1" s="7" t="s">
        <v>290</v>
      </c>
      <c r="N1" s="7" t="s">
        <v>291</v>
      </c>
      <c r="O1" s="7" t="s">
        <v>292</v>
      </c>
      <c r="P1" s="7" t="s">
        <v>293</v>
      </c>
      <c r="Q1" s="7" t="s">
        <v>294</v>
      </c>
      <c r="R1" s="7" t="s">
        <v>295</v>
      </c>
      <c r="S1" s="7" t="s">
        <v>296</v>
      </c>
      <c r="T1" s="7" t="s">
        <v>297</v>
      </c>
      <c r="U1" s="7" t="s">
        <v>298</v>
      </c>
      <c r="V1" s="7" t="s">
        <v>299</v>
      </c>
      <c r="W1" s="7" t="s">
        <v>300</v>
      </c>
      <c r="X1" s="7" t="s">
        <v>301</v>
      </c>
      <c r="Y1" s="7" t="s">
        <v>302</v>
      </c>
      <c r="Z1" s="7" t="s">
        <v>303</v>
      </c>
      <c r="AA1" s="7" t="s">
        <v>304</v>
      </c>
      <c r="AB1" s="7" t="s">
        <v>645</v>
      </c>
      <c r="AC1" s="7" t="s">
        <v>646</v>
      </c>
      <c r="AD1" s="7" t="s">
        <v>647</v>
      </c>
      <c r="AE1" s="7" t="s">
        <v>648</v>
      </c>
      <c r="AF1" s="7" t="s">
        <v>649</v>
      </c>
      <c r="AG1" s="7" t="s">
        <v>650</v>
      </c>
      <c r="AH1" s="84" t="s">
        <v>1097</v>
      </c>
      <c r="AI1" s="84" t="s">
        <v>1098</v>
      </c>
      <c r="AJ1" s="84" t="s">
        <v>1099</v>
      </c>
      <c r="AK1" s="84" t="s">
        <v>1100</v>
      </c>
    </row>
    <row r="2" spans="1:37" ht="14" x14ac:dyDescent="0.15">
      <c r="A2" s="45"/>
      <c r="B2" s="45" t="s">
        <v>530</v>
      </c>
      <c r="C2" s="45" t="s">
        <v>797</v>
      </c>
      <c r="D2" s="45" t="s">
        <v>798</v>
      </c>
      <c r="E2" s="45" t="s">
        <v>530</v>
      </c>
      <c r="F2" s="45" t="s">
        <v>661</v>
      </c>
      <c r="G2" s="45" t="s">
        <v>1077</v>
      </c>
      <c r="H2" s="45" t="s">
        <v>1182</v>
      </c>
      <c r="I2" s="45" t="s">
        <v>1182</v>
      </c>
      <c r="J2" s="45" t="s">
        <v>306</v>
      </c>
      <c r="K2" s="45" t="s">
        <v>153</v>
      </c>
      <c r="L2" s="66">
        <f t="shared" ref="L2:L15" si="0">L16+31</f>
        <v>44527</v>
      </c>
      <c r="M2" s="45">
        <v>0.98799999999999999</v>
      </c>
      <c r="N2" s="46" t="s">
        <v>307</v>
      </c>
      <c r="O2" s="46" t="s">
        <v>318</v>
      </c>
      <c r="P2" s="45" t="s">
        <v>651</v>
      </c>
      <c r="Q2" s="45" t="s">
        <v>1076</v>
      </c>
      <c r="R2" s="45" t="s">
        <v>652</v>
      </c>
      <c r="S2" s="45" t="s">
        <v>653</v>
      </c>
      <c r="T2" s="45">
        <v>0</v>
      </c>
      <c r="U2" s="45" t="s">
        <v>310</v>
      </c>
      <c r="V2" s="46" t="s">
        <v>655</v>
      </c>
      <c r="W2" s="46"/>
      <c r="X2" s="46">
        <v>0.98</v>
      </c>
      <c r="Y2" s="45" t="s">
        <v>654</v>
      </c>
      <c r="Z2" s="45" t="s">
        <v>1062</v>
      </c>
      <c r="AA2" s="45"/>
      <c r="AB2" s="47">
        <v>44496.64340277778</v>
      </c>
      <c r="AC2" s="45" t="s">
        <v>1182</v>
      </c>
      <c r="AD2" s="47">
        <v>44496.643645833334</v>
      </c>
      <c r="AE2" s="45" t="s">
        <v>1182</v>
      </c>
      <c r="AF2" s="45" t="s">
        <v>47</v>
      </c>
      <c r="AG2" s="46" t="s">
        <v>1096</v>
      </c>
      <c r="AH2" s="46" t="s">
        <v>656</v>
      </c>
      <c r="AI2" s="46" t="s">
        <v>1077</v>
      </c>
      <c r="AJ2" s="46"/>
      <c r="AK2" s="46"/>
    </row>
    <row r="3" spans="1:37" ht="14" x14ac:dyDescent="0.15">
      <c r="A3" s="45"/>
      <c r="B3" s="45" t="s">
        <v>530</v>
      </c>
      <c r="C3" s="45" t="s">
        <v>797</v>
      </c>
      <c r="D3" s="45" t="s">
        <v>798</v>
      </c>
      <c r="E3" s="45" t="s">
        <v>530</v>
      </c>
      <c r="F3" s="45" t="s">
        <v>662</v>
      </c>
      <c r="G3" s="45" t="s">
        <v>1078</v>
      </c>
      <c r="H3" s="45" t="s">
        <v>1182</v>
      </c>
      <c r="I3" s="45" t="s">
        <v>1182</v>
      </c>
      <c r="J3" s="45" t="s">
        <v>306</v>
      </c>
      <c r="K3" s="45" t="s">
        <v>153</v>
      </c>
      <c r="L3" s="66">
        <f t="shared" si="0"/>
        <v>44527</v>
      </c>
      <c r="M3" s="45">
        <v>0.98099999999999998</v>
      </c>
      <c r="N3" s="46" t="s">
        <v>307</v>
      </c>
      <c r="O3" s="46" t="s">
        <v>318</v>
      </c>
      <c r="P3" s="45" t="s">
        <v>651</v>
      </c>
      <c r="Q3" s="45" t="s">
        <v>1076</v>
      </c>
      <c r="R3" s="45" t="s">
        <v>652</v>
      </c>
      <c r="S3" s="45" t="s">
        <v>653</v>
      </c>
      <c r="T3" s="45">
        <v>0</v>
      </c>
      <c r="U3" s="45" t="s">
        <v>310</v>
      </c>
      <c r="V3" s="46" t="s">
        <v>655</v>
      </c>
      <c r="W3" s="46"/>
      <c r="X3" s="46">
        <v>0.98</v>
      </c>
      <c r="Y3" s="45" t="s">
        <v>654</v>
      </c>
      <c r="Z3" s="45" t="s">
        <v>1062</v>
      </c>
      <c r="AA3" s="45"/>
      <c r="AB3" s="47">
        <v>44496.643703703703</v>
      </c>
      <c r="AC3" s="45" t="s">
        <v>1182</v>
      </c>
      <c r="AD3" s="47">
        <v>44496.643773148149</v>
      </c>
      <c r="AE3" s="45" t="s">
        <v>1182</v>
      </c>
      <c r="AF3" s="45" t="s">
        <v>47</v>
      </c>
      <c r="AG3" s="46" t="s">
        <v>1096</v>
      </c>
      <c r="AH3" s="46" t="s">
        <v>656</v>
      </c>
      <c r="AI3" s="46" t="s">
        <v>1078</v>
      </c>
      <c r="AJ3" s="46"/>
      <c r="AK3" s="46"/>
    </row>
    <row r="4" spans="1:37" ht="14" x14ac:dyDescent="0.15">
      <c r="A4" s="45"/>
      <c r="B4" s="45" t="s">
        <v>530</v>
      </c>
      <c r="C4" s="45" t="s">
        <v>797</v>
      </c>
      <c r="D4" s="45" t="s">
        <v>798</v>
      </c>
      <c r="E4" s="45" t="s">
        <v>530</v>
      </c>
      <c r="F4" s="45" t="s">
        <v>663</v>
      </c>
      <c r="G4" s="45" t="s">
        <v>1079</v>
      </c>
      <c r="H4" s="45" t="s">
        <v>1182</v>
      </c>
      <c r="I4" s="45" t="s">
        <v>1182</v>
      </c>
      <c r="J4" s="45" t="s">
        <v>306</v>
      </c>
      <c r="K4" s="45" t="s">
        <v>153</v>
      </c>
      <c r="L4" s="66">
        <f t="shared" si="0"/>
        <v>44527</v>
      </c>
      <c r="M4" s="45">
        <v>0.95340000000000003</v>
      </c>
      <c r="N4" s="46" t="s">
        <v>307</v>
      </c>
      <c r="O4" s="46" t="s">
        <v>318</v>
      </c>
      <c r="P4" s="45" t="s">
        <v>651</v>
      </c>
      <c r="Q4" s="45" t="s">
        <v>1076</v>
      </c>
      <c r="R4" s="45" t="s">
        <v>652</v>
      </c>
      <c r="S4" s="45" t="s">
        <v>653</v>
      </c>
      <c r="T4" s="45">
        <v>0</v>
      </c>
      <c r="U4" s="45" t="s">
        <v>310</v>
      </c>
      <c r="V4" s="46" t="s">
        <v>655</v>
      </c>
      <c r="W4" s="46"/>
      <c r="X4" s="46">
        <v>0.95</v>
      </c>
      <c r="Y4" s="45" t="s">
        <v>654</v>
      </c>
      <c r="Z4" s="45" t="s">
        <v>1062</v>
      </c>
      <c r="AA4" s="45"/>
      <c r="AB4" s="47">
        <v>44496.643784722219</v>
      </c>
      <c r="AC4" s="45" t="s">
        <v>1182</v>
      </c>
      <c r="AD4" s="47">
        <v>44496.643912037034</v>
      </c>
      <c r="AE4" s="45" t="s">
        <v>1182</v>
      </c>
      <c r="AF4" s="45" t="s">
        <v>47</v>
      </c>
      <c r="AG4" s="46" t="s">
        <v>1096</v>
      </c>
      <c r="AH4" s="46" t="s">
        <v>657</v>
      </c>
      <c r="AI4" s="46" t="s">
        <v>1079</v>
      </c>
      <c r="AJ4" s="46"/>
      <c r="AK4" s="46"/>
    </row>
    <row r="5" spans="1:37" ht="14" x14ac:dyDescent="0.15">
      <c r="A5" s="45"/>
      <c r="B5" s="45" t="s">
        <v>530</v>
      </c>
      <c r="C5" s="45" t="s">
        <v>797</v>
      </c>
      <c r="D5" s="45" t="s">
        <v>798</v>
      </c>
      <c r="E5" s="45" t="s">
        <v>530</v>
      </c>
      <c r="F5" s="45" t="s">
        <v>664</v>
      </c>
      <c r="G5" s="45" t="s">
        <v>1080</v>
      </c>
      <c r="H5" s="45" t="s">
        <v>1182</v>
      </c>
      <c r="I5" s="45" t="s">
        <v>1182</v>
      </c>
      <c r="J5" s="45" t="s">
        <v>306</v>
      </c>
      <c r="K5" s="45" t="s">
        <v>153</v>
      </c>
      <c r="L5" s="66">
        <f t="shared" si="0"/>
        <v>44527</v>
      </c>
      <c r="M5" s="45">
        <v>0.96409999999999996</v>
      </c>
      <c r="N5" s="46" t="s">
        <v>307</v>
      </c>
      <c r="O5" s="46" t="s">
        <v>318</v>
      </c>
      <c r="P5" s="45" t="s">
        <v>651</v>
      </c>
      <c r="Q5" s="45" t="s">
        <v>1076</v>
      </c>
      <c r="R5" s="45" t="s">
        <v>652</v>
      </c>
      <c r="S5" s="45" t="s">
        <v>653</v>
      </c>
      <c r="T5" s="45">
        <v>0</v>
      </c>
      <c r="U5" s="45" t="s">
        <v>310</v>
      </c>
      <c r="V5" s="46" t="s">
        <v>655</v>
      </c>
      <c r="W5" s="46"/>
      <c r="X5" s="46">
        <v>0.95</v>
      </c>
      <c r="Y5" s="45" t="s">
        <v>654</v>
      </c>
      <c r="Z5" s="45" t="s">
        <v>1062</v>
      </c>
      <c r="AA5" s="45"/>
      <c r="AB5" s="47">
        <v>44496.64398148148</v>
      </c>
      <c r="AC5" s="45" t="s">
        <v>1182</v>
      </c>
      <c r="AD5" s="47">
        <v>44496.644328703704</v>
      </c>
      <c r="AE5" s="45" t="s">
        <v>1182</v>
      </c>
      <c r="AF5" s="45" t="s">
        <v>47</v>
      </c>
      <c r="AG5" s="46" t="s">
        <v>1096</v>
      </c>
      <c r="AH5" s="46" t="s">
        <v>657</v>
      </c>
      <c r="AI5" s="46" t="s">
        <v>1080</v>
      </c>
      <c r="AJ5" s="46"/>
      <c r="AK5" s="46"/>
    </row>
    <row r="6" spans="1:37" ht="14" x14ac:dyDescent="0.15">
      <c r="A6" s="45"/>
      <c r="B6" s="45" t="s">
        <v>530</v>
      </c>
      <c r="C6" s="45" t="s">
        <v>797</v>
      </c>
      <c r="D6" s="45" t="s">
        <v>798</v>
      </c>
      <c r="E6" s="45" t="s">
        <v>530</v>
      </c>
      <c r="F6" s="45" t="s">
        <v>665</v>
      </c>
      <c r="G6" s="45" t="s">
        <v>1081</v>
      </c>
      <c r="H6" s="45" t="s">
        <v>1182</v>
      </c>
      <c r="I6" s="45" t="s">
        <v>1182</v>
      </c>
      <c r="J6" s="45" t="s">
        <v>306</v>
      </c>
      <c r="K6" s="45" t="s">
        <v>153</v>
      </c>
      <c r="L6" s="66">
        <f t="shared" si="0"/>
        <v>44527</v>
      </c>
      <c r="M6" s="45">
        <v>0.82110000000000005</v>
      </c>
      <c r="N6" s="46" t="s">
        <v>307</v>
      </c>
      <c r="O6" s="46" t="s">
        <v>659</v>
      </c>
      <c r="P6" s="45" t="s">
        <v>658</v>
      </c>
      <c r="Q6" s="45" t="s">
        <v>1076</v>
      </c>
      <c r="R6" s="45" t="s">
        <v>652</v>
      </c>
      <c r="S6" s="45" t="s">
        <v>653</v>
      </c>
      <c r="T6" s="45">
        <v>0</v>
      </c>
      <c r="U6" s="45" t="s">
        <v>310</v>
      </c>
      <c r="V6" s="46" t="s">
        <v>655</v>
      </c>
      <c r="W6" s="46"/>
      <c r="X6" s="46">
        <v>0.95</v>
      </c>
      <c r="Y6" s="45" t="s">
        <v>654</v>
      </c>
      <c r="Z6" s="45" t="s">
        <v>1062</v>
      </c>
      <c r="AA6" s="45"/>
      <c r="AB6" s="47">
        <v>44496.64439814815</v>
      </c>
      <c r="AC6" s="45" t="s">
        <v>1182</v>
      </c>
      <c r="AD6" s="47">
        <v>44496.644490740742</v>
      </c>
      <c r="AE6" s="45" t="s">
        <v>1182</v>
      </c>
      <c r="AF6" s="45" t="s">
        <v>47</v>
      </c>
      <c r="AG6" s="46" t="s">
        <v>1096</v>
      </c>
      <c r="AH6" s="46" t="s">
        <v>657</v>
      </c>
      <c r="AI6" s="46" t="s">
        <v>1081</v>
      </c>
      <c r="AJ6" s="46"/>
      <c r="AK6" s="46"/>
    </row>
    <row r="7" spans="1:37" ht="14" x14ac:dyDescent="0.15">
      <c r="A7" s="45"/>
      <c r="B7" s="45" t="s">
        <v>530</v>
      </c>
      <c r="C7" s="45" t="s">
        <v>797</v>
      </c>
      <c r="D7" s="45" t="s">
        <v>798</v>
      </c>
      <c r="E7" s="45" t="s">
        <v>530</v>
      </c>
      <c r="F7" s="45" t="s">
        <v>666</v>
      </c>
      <c r="G7" s="45" t="s">
        <v>1082</v>
      </c>
      <c r="H7" s="45" t="s">
        <v>1182</v>
      </c>
      <c r="I7" s="45" t="s">
        <v>1182</v>
      </c>
      <c r="J7" s="45" t="s">
        <v>306</v>
      </c>
      <c r="K7" s="45" t="s">
        <v>153</v>
      </c>
      <c r="L7" s="66">
        <f t="shared" si="0"/>
        <v>44527</v>
      </c>
      <c r="M7" s="45">
        <v>0.98909999999999998</v>
      </c>
      <c r="N7" s="46" t="s">
        <v>307</v>
      </c>
      <c r="O7" s="46" t="s">
        <v>318</v>
      </c>
      <c r="P7" s="45" t="s">
        <v>651</v>
      </c>
      <c r="Q7" s="45" t="s">
        <v>1076</v>
      </c>
      <c r="R7" s="45" t="s">
        <v>652</v>
      </c>
      <c r="S7" s="45" t="s">
        <v>653</v>
      </c>
      <c r="T7" s="45">
        <v>0</v>
      </c>
      <c r="U7" s="45" t="s">
        <v>310</v>
      </c>
      <c r="V7" s="46" t="s">
        <v>655</v>
      </c>
      <c r="W7" s="46"/>
      <c r="X7" s="46">
        <v>0.95</v>
      </c>
      <c r="Y7" s="45" t="s">
        <v>654</v>
      </c>
      <c r="Z7" s="45" t="s">
        <v>1062</v>
      </c>
      <c r="AA7" s="45"/>
      <c r="AB7" s="47">
        <v>44496.644560185188</v>
      </c>
      <c r="AC7" s="45" t="s">
        <v>1182</v>
      </c>
      <c r="AD7" s="47">
        <v>44496.644652777781</v>
      </c>
      <c r="AE7" s="45" t="s">
        <v>1182</v>
      </c>
      <c r="AF7" s="45" t="s">
        <v>47</v>
      </c>
      <c r="AG7" s="46" t="s">
        <v>1096</v>
      </c>
      <c r="AH7" s="46" t="s">
        <v>657</v>
      </c>
      <c r="AI7" s="46" t="s">
        <v>1082</v>
      </c>
      <c r="AJ7" s="46"/>
      <c r="AK7" s="46"/>
    </row>
    <row r="8" spans="1:37" ht="14" x14ac:dyDescent="0.15">
      <c r="A8" s="45"/>
      <c r="B8" s="45" t="s">
        <v>530</v>
      </c>
      <c r="C8" s="45" t="s">
        <v>797</v>
      </c>
      <c r="D8" s="45" t="s">
        <v>798</v>
      </c>
      <c r="E8" s="45" t="s">
        <v>530</v>
      </c>
      <c r="F8" s="45" t="s">
        <v>667</v>
      </c>
      <c r="G8" s="45" t="s">
        <v>1083</v>
      </c>
      <c r="H8" s="45" t="s">
        <v>1182</v>
      </c>
      <c r="I8" s="45" t="s">
        <v>1182</v>
      </c>
      <c r="J8" s="45" t="s">
        <v>306</v>
      </c>
      <c r="K8" s="45" t="s">
        <v>153</v>
      </c>
      <c r="L8" s="66">
        <f t="shared" si="0"/>
        <v>44527</v>
      </c>
      <c r="M8" s="45">
        <v>0.95089999999999997</v>
      </c>
      <c r="N8" s="46" t="s">
        <v>307</v>
      </c>
      <c r="O8" s="46" t="s">
        <v>318</v>
      </c>
      <c r="P8" s="45" t="s">
        <v>651</v>
      </c>
      <c r="Q8" s="45" t="s">
        <v>1076</v>
      </c>
      <c r="R8" s="45" t="s">
        <v>652</v>
      </c>
      <c r="S8" s="45" t="s">
        <v>653</v>
      </c>
      <c r="T8" s="45">
        <v>0</v>
      </c>
      <c r="U8" s="45" t="s">
        <v>310</v>
      </c>
      <c r="V8" s="46" t="s">
        <v>655</v>
      </c>
      <c r="W8" s="46"/>
      <c r="X8" s="46">
        <v>0.95</v>
      </c>
      <c r="Y8" s="45" t="s">
        <v>654</v>
      </c>
      <c r="Z8" s="45" t="s">
        <v>1062</v>
      </c>
      <c r="AA8" s="45"/>
      <c r="AB8" s="47">
        <v>44496.644675925927</v>
      </c>
      <c r="AC8" s="45" t="s">
        <v>1182</v>
      </c>
      <c r="AD8" s="47">
        <v>44496.644733796296</v>
      </c>
      <c r="AE8" s="45" t="s">
        <v>1182</v>
      </c>
      <c r="AF8" s="45" t="s">
        <v>47</v>
      </c>
      <c r="AG8" s="46" t="s">
        <v>1096</v>
      </c>
      <c r="AH8" s="46" t="s">
        <v>657</v>
      </c>
      <c r="AI8" s="46" t="s">
        <v>1083</v>
      </c>
      <c r="AJ8" s="46"/>
      <c r="AK8" s="46"/>
    </row>
    <row r="9" spans="1:37" ht="14" x14ac:dyDescent="0.15">
      <c r="A9" s="45"/>
      <c r="B9" s="45" t="s">
        <v>530</v>
      </c>
      <c r="C9" s="45" t="s">
        <v>797</v>
      </c>
      <c r="D9" s="45" t="s">
        <v>798</v>
      </c>
      <c r="E9" s="45" t="s">
        <v>530</v>
      </c>
      <c r="F9" s="45" t="s">
        <v>668</v>
      </c>
      <c r="G9" s="45" t="s">
        <v>1084</v>
      </c>
      <c r="H9" s="45" t="s">
        <v>1182</v>
      </c>
      <c r="I9" s="45" t="s">
        <v>1182</v>
      </c>
      <c r="J9" s="45" t="s">
        <v>306</v>
      </c>
      <c r="K9" s="45" t="s">
        <v>153</v>
      </c>
      <c r="L9" s="66">
        <f t="shared" si="0"/>
        <v>44527</v>
      </c>
      <c r="M9" s="45">
        <v>0.9617</v>
      </c>
      <c r="N9" s="46" t="s">
        <v>307</v>
      </c>
      <c r="O9" s="46" t="s">
        <v>318</v>
      </c>
      <c r="P9" s="45" t="s">
        <v>651</v>
      </c>
      <c r="Q9" s="45" t="s">
        <v>1076</v>
      </c>
      <c r="R9" s="45" t="s">
        <v>652</v>
      </c>
      <c r="S9" s="45" t="s">
        <v>653</v>
      </c>
      <c r="T9" s="45">
        <v>0</v>
      </c>
      <c r="U9" s="45" t="s">
        <v>310</v>
      </c>
      <c r="V9" s="46" t="s">
        <v>655</v>
      </c>
      <c r="W9" s="46"/>
      <c r="X9" s="46">
        <v>0.95</v>
      </c>
      <c r="Y9" s="45" t="s">
        <v>654</v>
      </c>
      <c r="Z9" s="45" t="s">
        <v>1062</v>
      </c>
      <c r="AA9" s="45"/>
      <c r="AB9" s="47">
        <v>44496.644745370373</v>
      </c>
      <c r="AC9" s="45" t="s">
        <v>1182</v>
      </c>
      <c r="AD9" s="47">
        <v>44496.644826388889</v>
      </c>
      <c r="AE9" s="45" t="s">
        <v>1182</v>
      </c>
      <c r="AF9" s="45" t="s">
        <v>47</v>
      </c>
      <c r="AG9" s="46" t="s">
        <v>1096</v>
      </c>
      <c r="AH9" s="46" t="s">
        <v>657</v>
      </c>
      <c r="AI9" s="46" t="s">
        <v>1084</v>
      </c>
      <c r="AJ9" s="46"/>
      <c r="AK9" s="46"/>
    </row>
    <row r="10" spans="1:37" ht="14" x14ac:dyDescent="0.15">
      <c r="A10" s="45"/>
      <c r="B10" s="45" t="s">
        <v>530</v>
      </c>
      <c r="C10" s="45" t="s">
        <v>797</v>
      </c>
      <c r="D10" s="45" t="s">
        <v>798</v>
      </c>
      <c r="E10" s="45" t="s">
        <v>530</v>
      </c>
      <c r="F10" s="45" t="s">
        <v>669</v>
      </c>
      <c r="G10" s="45" t="s">
        <v>1085</v>
      </c>
      <c r="H10" s="45" t="s">
        <v>1182</v>
      </c>
      <c r="I10" s="45" t="s">
        <v>1182</v>
      </c>
      <c r="J10" s="45" t="s">
        <v>306</v>
      </c>
      <c r="K10" s="45" t="s">
        <v>153</v>
      </c>
      <c r="L10" s="66">
        <f t="shared" si="0"/>
        <v>44527</v>
      </c>
      <c r="M10" s="45">
        <v>0.9778</v>
      </c>
      <c r="N10" s="46" t="s">
        <v>307</v>
      </c>
      <c r="O10" s="46" t="s">
        <v>318</v>
      </c>
      <c r="P10" s="45" t="s">
        <v>651</v>
      </c>
      <c r="Q10" s="45" t="s">
        <v>1076</v>
      </c>
      <c r="R10" s="45" t="s">
        <v>652</v>
      </c>
      <c r="S10" s="45" t="s">
        <v>653</v>
      </c>
      <c r="T10" s="45">
        <v>0</v>
      </c>
      <c r="U10" s="45" t="s">
        <v>310</v>
      </c>
      <c r="V10" s="46" t="s">
        <v>655</v>
      </c>
      <c r="W10" s="46"/>
      <c r="X10" s="46">
        <v>0.95</v>
      </c>
      <c r="Y10" s="45" t="s">
        <v>654</v>
      </c>
      <c r="Z10" s="45" t="s">
        <v>1062</v>
      </c>
      <c r="AA10" s="45"/>
      <c r="AB10" s="47">
        <v>44496.644884259258</v>
      </c>
      <c r="AC10" s="45" t="s">
        <v>1182</v>
      </c>
      <c r="AD10" s="47">
        <v>44496.644930555558</v>
      </c>
      <c r="AE10" s="45" t="s">
        <v>1182</v>
      </c>
      <c r="AF10" s="45" t="s">
        <v>47</v>
      </c>
      <c r="AG10" s="46" t="s">
        <v>1096</v>
      </c>
      <c r="AH10" s="46" t="s">
        <v>657</v>
      </c>
      <c r="AI10" s="46" t="s">
        <v>1085</v>
      </c>
      <c r="AJ10" s="46"/>
      <c r="AK10" s="46"/>
    </row>
    <row r="11" spans="1:37" ht="14" x14ac:dyDescent="0.15">
      <c r="A11" s="45"/>
      <c r="B11" s="45" t="s">
        <v>530</v>
      </c>
      <c r="C11" s="45" t="s">
        <v>797</v>
      </c>
      <c r="D11" s="45" t="s">
        <v>798</v>
      </c>
      <c r="E11" s="45" t="s">
        <v>530</v>
      </c>
      <c r="F11" s="45" t="s">
        <v>670</v>
      </c>
      <c r="G11" s="45" t="s">
        <v>1086</v>
      </c>
      <c r="H11" s="45" t="s">
        <v>1182</v>
      </c>
      <c r="I11" s="45" t="s">
        <v>1182</v>
      </c>
      <c r="J11" s="45" t="s">
        <v>306</v>
      </c>
      <c r="K11" s="45" t="s">
        <v>153</v>
      </c>
      <c r="L11" s="66">
        <f t="shared" si="0"/>
        <v>44527</v>
      </c>
      <c r="M11" s="45">
        <v>0.96850000000000003</v>
      </c>
      <c r="N11" s="46" t="s">
        <v>307</v>
      </c>
      <c r="O11" s="46" t="s">
        <v>318</v>
      </c>
      <c r="P11" s="45" t="s">
        <v>651</v>
      </c>
      <c r="Q11" s="45" t="s">
        <v>1076</v>
      </c>
      <c r="R11" s="45" t="s">
        <v>652</v>
      </c>
      <c r="S11" s="45" t="s">
        <v>653</v>
      </c>
      <c r="T11" s="45">
        <v>0</v>
      </c>
      <c r="U11" s="45" t="s">
        <v>310</v>
      </c>
      <c r="V11" s="46" t="s">
        <v>655</v>
      </c>
      <c r="W11" s="46"/>
      <c r="X11" s="46">
        <v>0.95</v>
      </c>
      <c r="Y11" s="45" t="s">
        <v>654</v>
      </c>
      <c r="Z11" s="45" t="s">
        <v>1062</v>
      </c>
      <c r="AA11" s="45"/>
      <c r="AB11" s="47">
        <v>44496.644953703704</v>
      </c>
      <c r="AC11" s="45" t="s">
        <v>1182</v>
      </c>
      <c r="AD11" s="47">
        <v>44496.644976851851</v>
      </c>
      <c r="AE11" s="45" t="s">
        <v>1182</v>
      </c>
      <c r="AF11" s="45" t="s">
        <v>47</v>
      </c>
      <c r="AG11" s="46" t="s">
        <v>1096</v>
      </c>
      <c r="AH11" s="46" t="s">
        <v>657</v>
      </c>
      <c r="AI11" s="46" t="s">
        <v>1086</v>
      </c>
      <c r="AJ11" s="46"/>
      <c r="AK11" s="46"/>
    </row>
    <row r="12" spans="1:37" ht="14" x14ac:dyDescent="0.15">
      <c r="A12" s="45"/>
      <c r="B12" s="45" t="s">
        <v>530</v>
      </c>
      <c r="C12" s="45" t="s">
        <v>797</v>
      </c>
      <c r="D12" s="45" t="s">
        <v>798</v>
      </c>
      <c r="E12" s="45" t="s">
        <v>530</v>
      </c>
      <c r="F12" s="45" t="s">
        <v>671</v>
      </c>
      <c r="G12" s="45" t="s">
        <v>1087</v>
      </c>
      <c r="H12" s="45" t="s">
        <v>1182</v>
      </c>
      <c r="I12" s="45" t="s">
        <v>1182</v>
      </c>
      <c r="J12" s="45" t="s">
        <v>306</v>
      </c>
      <c r="K12" s="45" t="s">
        <v>153</v>
      </c>
      <c r="L12" s="66">
        <f t="shared" si="0"/>
        <v>44527</v>
      </c>
      <c r="M12" s="45">
        <v>0.94369999999999998</v>
      </c>
      <c r="N12" s="46" t="s">
        <v>307</v>
      </c>
      <c r="O12" s="46" t="s">
        <v>318</v>
      </c>
      <c r="P12" s="45" t="s">
        <v>651</v>
      </c>
      <c r="Q12" s="45" t="s">
        <v>1076</v>
      </c>
      <c r="R12" s="45" t="s">
        <v>652</v>
      </c>
      <c r="S12" s="45" t="s">
        <v>653</v>
      </c>
      <c r="T12" s="45">
        <v>0</v>
      </c>
      <c r="U12" s="45" t="s">
        <v>310</v>
      </c>
      <c r="V12" s="46" t="s">
        <v>655</v>
      </c>
      <c r="W12" s="46"/>
      <c r="X12" s="46">
        <v>0.95</v>
      </c>
      <c r="Y12" s="45" t="s">
        <v>654</v>
      </c>
      <c r="Z12" s="45" t="s">
        <v>1062</v>
      </c>
      <c r="AA12" s="45"/>
      <c r="AB12" s="47">
        <v>44496.645011574074</v>
      </c>
      <c r="AC12" s="45" t="s">
        <v>1182</v>
      </c>
      <c r="AD12" s="47">
        <v>44496.64503472222</v>
      </c>
      <c r="AE12" s="45" t="s">
        <v>1182</v>
      </c>
      <c r="AF12" s="45" t="s">
        <v>47</v>
      </c>
      <c r="AG12" s="46" t="s">
        <v>1096</v>
      </c>
      <c r="AH12" s="46" t="s">
        <v>657</v>
      </c>
      <c r="AI12" s="46" t="s">
        <v>1087</v>
      </c>
      <c r="AJ12" s="46"/>
      <c r="AK12" s="46"/>
    </row>
    <row r="13" spans="1:37" ht="14" x14ac:dyDescent="0.15">
      <c r="A13" s="45"/>
      <c r="B13" s="45" t="s">
        <v>530</v>
      </c>
      <c r="C13" s="45" t="s">
        <v>797</v>
      </c>
      <c r="D13" s="45" t="s">
        <v>798</v>
      </c>
      <c r="E13" s="45" t="s">
        <v>530</v>
      </c>
      <c r="F13" s="45" t="s">
        <v>672</v>
      </c>
      <c r="G13" s="45" t="s">
        <v>1088</v>
      </c>
      <c r="H13" s="45" t="s">
        <v>1182</v>
      </c>
      <c r="I13" s="45" t="s">
        <v>1182</v>
      </c>
      <c r="J13" s="45" t="s">
        <v>306</v>
      </c>
      <c r="K13" s="45" t="s">
        <v>153</v>
      </c>
      <c r="L13" s="66">
        <f t="shared" si="0"/>
        <v>44527</v>
      </c>
      <c r="M13" s="45">
        <v>7.8899999999999998E-2</v>
      </c>
      <c r="N13" s="46" t="s">
        <v>307</v>
      </c>
      <c r="O13" s="46" t="s">
        <v>318</v>
      </c>
      <c r="P13" s="45" t="s">
        <v>651</v>
      </c>
      <c r="Q13" s="45" t="s">
        <v>1076</v>
      </c>
      <c r="R13" s="45" t="s">
        <v>652</v>
      </c>
      <c r="S13" s="45" t="s">
        <v>653</v>
      </c>
      <c r="T13" s="45">
        <v>0</v>
      </c>
      <c r="U13" s="45" t="s">
        <v>310</v>
      </c>
      <c r="V13" s="46" t="s">
        <v>319</v>
      </c>
      <c r="W13" s="46"/>
      <c r="X13" s="46">
        <v>0.1</v>
      </c>
      <c r="Y13" s="45" t="s">
        <v>654</v>
      </c>
      <c r="Z13" s="45" t="s">
        <v>1062</v>
      </c>
      <c r="AA13" s="45"/>
      <c r="AB13" s="47">
        <v>44496.645057870373</v>
      </c>
      <c r="AC13" s="45" t="s">
        <v>1182</v>
      </c>
      <c r="AD13" s="47">
        <v>44496.645138888889</v>
      </c>
      <c r="AE13" s="45" t="s">
        <v>1182</v>
      </c>
      <c r="AF13" s="45" t="s">
        <v>47</v>
      </c>
      <c r="AG13" s="46" t="s">
        <v>1096</v>
      </c>
      <c r="AH13" s="46" t="s">
        <v>660</v>
      </c>
      <c r="AI13" s="46" t="s">
        <v>1088</v>
      </c>
      <c r="AJ13" s="46"/>
      <c r="AK13" s="46"/>
    </row>
    <row r="14" spans="1:37" ht="14" x14ac:dyDescent="0.15">
      <c r="A14" s="45"/>
      <c r="B14" s="45" t="s">
        <v>530</v>
      </c>
      <c r="C14" s="45" t="s">
        <v>797</v>
      </c>
      <c r="D14" s="45" t="s">
        <v>798</v>
      </c>
      <c r="E14" s="45" t="s">
        <v>530</v>
      </c>
      <c r="F14" s="45" t="s">
        <v>673</v>
      </c>
      <c r="G14" s="45" t="s">
        <v>1089</v>
      </c>
      <c r="H14" s="45" t="s">
        <v>1182</v>
      </c>
      <c r="I14" s="45" t="s">
        <v>1182</v>
      </c>
      <c r="J14" s="45" t="s">
        <v>306</v>
      </c>
      <c r="K14" s="45" t="s">
        <v>153</v>
      </c>
      <c r="L14" s="66">
        <f t="shared" si="0"/>
        <v>44527</v>
      </c>
      <c r="M14" s="45">
        <v>7.4709999999999999E-2</v>
      </c>
      <c r="N14" s="46" t="s">
        <v>307</v>
      </c>
      <c r="O14" s="46" t="s">
        <v>318</v>
      </c>
      <c r="P14" s="45" t="s">
        <v>651</v>
      </c>
      <c r="Q14" s="45" t="s">
        <v>1076</v>
      </c>
      <c r="R14" s="45" t="s">
        <v>652</v>
      </c>
      <c r="S14" s="45" t="s">
        <v>653</v>
      </c>
      <c r="T14" s="45">
        <v>0</v>
      </c>
      <c r="U14" s="45" t="s">
        <v>310</v>
      </c>
      <c r="V14" s="46" t="s">
        <v>319</v>
      </c>
      <c r="W14" s="46"/>
      <c r="X14" s="46">
        <v>0.1</v>
      </c>
      <c r="Y14" s="45" t="s">
        <v>654</v>
      </c>
      <c r="Z14" s="45" t="s">
        <v>1062</v>
      </c>
      <c r="AA14" s="45"/>
      <c r="AB14" s="47">
        <v>44496.645208333335</v>
      </c>
      <c r="AC14" s="45" t="s">
        <v>1182</v>
      </c>
      <c r="AD14" s="47">
        <v>44496.645277777781</v>
      </c>
      <c r="AE14" s="45" t="s">
        <v>1182</v>
      </c>
      <c r="AF14" s="45" t="s">
        <v>47</v>
      </c>
      <c r="AG14" s="46" t="s">
        <v>1096</v>
      </c>
      <c r="AH14" s="46" t="s">
        <v>660</v>
      </c>
      <c r="AI14" s="46" t="s">
        <v>1089</v>
      </c>
      <c r="AJ14" s="46"/>
      <c r="AK14" s="46"/>
    </row>
    <row r="15" spans="1:37" ht="14" x14ac:dyDescent="0.15">
      <c r="A15" s="45"/>
      <c r="B15" s="45" t="s">
        <v>530</v>
      </c>
      <c r="C15" s="45" t="s">
        <v>797</v>
      </c>
      <c r="D15" s="45" t="s">
        <v>798</v>
      </c>
      <c r="E15" s="45" t="s">
        <v>530</v>
      </c>
      <c r="F15" s="45" t="s">
        <v>674</v>
      </c>
      <c r="G15" s="45" t="s">
        <v>1090</v>
      </c>
      <c r="H15" s="45" t="s">
        <v>1182</v>
      </c>
      <c r="I15" s="45" t="s">
        <v>1182</v>
      </c>
      <c r="J15" s="45" t="s">
        <v>306</v>
      </c>
      <c r="K15" s="45" t="s">
        <v>153</v>
      </c>
      <c r="L15" s="66">
        <f t="shared" si="0"/>
        <v>44527</v>
      </c>
      <c r="M15" s="45">
        <v>7.4800000000000005E-2</v>
      </c>
      <c r="N15" s="46" t="s">
        <v>307</v>
      </c>
      <c r="O15" s="46" t="s">
        <v>318</v>
      </c>
      <c r="P15" s="45" t="s">
        <v>651</v>
      </c>
      <c r="Q15" s="45" t="s">
        <v>1076</v>
      </c>
      <c r="R15" s="45" t="s">
        <v>652</v>
      </c>
      <c r="S15" s="45" t="s">
        <v>653</v>
      </c>
      <c r="T15" s="45">
        <v>0</v>
      </c>
      <c r="U15" s="45" t="s">
        <v>310</v>
      </c>
      <c r="V15" s="46" t="s">
        <v>319</v>
      </c>
      <c r="W15" s="46"/>
      <c r="X15" s="46">
        <v>0.1</v>
      </c>
      <c r="Y15" s="45" t="s">
        <v>654</v>
      </c>
      <c r="Z15" s="45" t="s">
        <v>1062</v>
      </c>
      <c r="AA15" s="45"/>
      <c r="AB15" s="47">
        <v>44496.645289351851</v>
      </c>
      <c r="AC15" s="45" t="s">
        <v>1182</v>
      </c>
      <c r="AD15" s="47">
        <v>44496.645335648151</v>
      </c>
      <c r="AE15" s="45" t="s">
        <v>1182</v>
      </c>
      <c r="AF15" s="45" t="s">
        <v>47</v>
      </c>
      <c r="AG15" s="46" t="s">
        <v>1096</v>
      </c>
      <c r="AH15" s="46" t="s">
        <v>660</v>
      </c>
      <c r="AI15" s="46" t="s">
        <v>1090</v>
      </c>
      <c r="AJ15" s="46"/>
      <c r="AK15" s="46"/>
    </row>
    <row r="16" spans="1:37" ht="14" x14ac:dyDescent="0.15">
      <c r="A16" s="48"/>
      <c r="B16" s="48" t="s">
        <v>530</v>
      </c>
      <c r="C16" s="48" t="s">
        <v>797</v>
      </c>
      <c r="D16" s="48" t="s">
        <v>799</v>
      </c>
      <c r="E16" s="48" t="s">
        <v>530</v>
      </c>
      <c r="F16" s="48" t="s">
        <v>675</v>
      </c>
      <c r="G16" s="48" t="s">
        <v>1077</v>
      </c>
      <c r="H16" s="48" t="s">
        <v>1182</v>
      </c>
      <c r="I16" s="48" t="s">
        <v>1182</v>
      </c>
      <c r="J16" s="48" t="s">
        <v>306</v>
      </c>
      <c r="K16" s="48" t="s">
        <v>153</v>
      </c>
      <c r="L16" s="67">
        <v>44496</v>
      </c>
      <c r="M16" s="48">
        <v>0.98799999999999999</v>
      </c>
      <c r="N16" s="49" t="s">
        <v>307</v>
      </c>
      <c r="O16" s="49" t="s">
        <v>318</v>
      </c>
      <c r="P16" s="48" t="s">
        <v>651</v>
      </c>
      <c r="Q16" s="48" t="s">
        <v>1076</v>
      </c>
      <c r="R16" s="48" t="s">
        <v>652</v>
      </c>
      <c r="S16" s="48" t="s">
        <v>653</v>
      </c>
      <c r="T16" s="48">
        <v>0</v>
      </c>
      <c r="U16" s="48" t="s">
        <v>310</v>
      </c>
      <c r="V16" s="49" t="s">
        <v>655</v>
      </c>
      <c r="W16" s="49"/>
      <c r="X16" s="49">
        <v>0.98</v>
      </c>
      <c r="Y16" s="48" t="s">
        <v>654</v>
      </c>
      <c r="Z16" s="48" t="s">
        <v>1062</v>
      </c>
      <c r="AA16" s="48"/>
      <c r="AB16" s="50">
        <v>44496.64340277778</v>
      </c>
      <c r="AC16" s="48" t="s">
        <v>1182</v>
      </c>
      <c r="AD16" s="50">
        <v>44496.643645833334</v>
      </c>
      <c r="AE16" s="48" t="s">
        <v>1182</v>
      </c>
      <c r="AF16" s="48" t="s">
        <v>47</v>
      </c>
      <c r="AG16" s="49" t="s">
        <v>1096</v>
      </c>
      <c r="AH16" s="49" t="s">
        <v>656</v>
      </c>
      <c r="AI16" s="49" t="s">
        <v>1077</v>
      </c>
      <c r="AJ16" s="49"/>
      <c r="AK16" s="49"/>
    </row>
    <row r="17" spans="1:37" ht="14" x14ac:dyDescent="0.15">
      <c r="A17" s="48"/>
      <c r="B17" s="48" t="s">
        <v>530</v>
      </c>
      <c r="C17" s="48" t="s">
        <v>797</v>
      </c>
      <c r="D17" s="48" t="s">
        <v>799</v>
      </c>
      <c r="E17" s="48" t="s">
        <v>530</v>
      </c>
      <c r="F17" s="48" t="s">
        <v>676</v>
      </c>
      <c r="G17" s="48" t="s">
        <v>1078</v>
      </c>
      <c r="H17" s="48" t="s">
        <v>1182</v>
      </c>
      <c r="I17" s="48" t="s">
        <v>1182</v>
      </c>
      <c r="J17" s="48" t="s">
        <v>306</v>
      </c>
      <c r="K17" s="48" t="s">
        <v>153</v>
      </c>
      <c r="L17" s="67">
        <v>44496</v>
      </c>
      <c r="M17" s="48">
        <v>0.98099999999999998</v>
      </c>
      <c r="N17" s="49" t="s">
        <v>307</v>
      </c>
      <c r="O17" s="49" t="s">
        <v>318</v>
      </c>
      <c r="P17" s="48" t="s">
        <v>651</v>
      </c>
      <c r="Q17" s="48" t="s">
        <v>1076</v>
      </c>
      <c r="R17" s="48" t="s">
        <v>652</v>
      </c>
      <c r="S17" s="48" t="s">
        <v>653</v>
      </c>
      <c r="T17" s="48">
        <v>0</v>
      </c>
      <c r="U17" s="48" t="s">
        <v>310</v>
      </c>
      <c r="V17" s="49" t="s">
        <v>655</v>
      </c>
      <c r="W17" s="49"/>
      <c r="X17" s="49">
        <v>0.98</v>
      </c>
      <c r="Y17" s="48" t="s">
        <v>654</v>
      </c>
      <c r="Z17" s="48" t="s">
        <v>1062</v>
      </c>
      <c r="AA17" s="48"/>
      <c r="AB17" s="50">
        <v>44496.643703703703</v>
      </c>
      <c r="AC17" s="48" t="s">
        <v>1182</v>
      </c>
      <c r="AD17" s="50">
        <v>44496.643773148149</v>
      </c>
      <c r="AE17" s="48" t="s">
        <v>1182</v>
      </c>
      <c r="AF17" s="48" t="s">
        <v>47</v>
      </c>
      <c r="AG17" s="49" t="s">
        <v>1096</v>
      </c>
      <c r="AH17" s="49" t="s">
        <v>656</v>
      </c>
      <c r="AI17" s="49" t="s">
        <v>1078</v>
      </c>
      <c r="AJ17" s="49"/>
      <c r="AK17" s="49"/>
    </row>
    <row r="18" spans="1:37" ht="14" x14ac:dyDescent="0.15">
      <c r="A18" s="48"/>
      <c r="B18" s="48" t="s">
        <v>530</v>
      </c>
      <c r="C18" s="48" t="s">
        <v>797</v>
      </c>
      <c r="D18" s="48" t="s">
        <v>799</v>
      </c>
      <c r="E18" s="48" t="s">
        <v>530</v>
      </c>
      <c r="F18" s="48" t="s">
        <v>677</v>
      </c>
      <c r="G18" s="48" t="s">
        <v>1079</v>
      </c>
      <c r="H18" s="48" t="s">
        <v>1182</v>
      </c>
      <c r="I18" s="48" t="s">
        <v>1182</v>
      </c>
      <c r="J18" s="48" t="s">
        <v>306</v>
      </c>
      <c r="K18" s="48" t="s">
        <v>153</v>
      </c>
      <c r="L18" s="67">
        <v>44496</v>
      </c>
      <c r="M18" s="48">
        <v>0.95340000000000003</v>
      </c>
      <c r="N18" s="49" t="s">
        <v>307</v>
      </c>
      <c r="O18" s="49" t="s">
        <v>318</v>
      </c>
      <c r="P18" s="48" t="s">
        <v>651</v>
      </c>
      <c r="Q18" s="48" t="s">
        <v>1076</v>
      </c>
      <c r="R18" s="48" t="s">
        <v>652</v>
      </c>
      <c r="S18" s="48" t="s">
        <v>653</v>
      </c>
      <c r="T18" s="48">
        <v>0</v>
      </c>
      <c r="U18" s="48" t="s">
        <v>310</v>
      </c>
      <c r="V18" s="49" t="s">
        <v>655</v>
      </c>
      <c r="W18" s="49"/>
      <c r="X18" s="49">
        <v>0.95</v>
      </c>
      <c r="Y18" s="48" t="s">
        <v>654</v>
      </c>
      <c r="Z18" s="48" t="s">
        <v>1062</v>
      </c>
      <c r="AA18" s="48"/>
      <c r="AB18" s="50">
        <v>44496.643784722219</v>
      </c>
      <c r="AC18" s="48" t="s">
        <v>1182</v>
      </c>
      <c r="AD18" s="50">
        <v>44496.643912037034</v>
      </c>
      <c r="AE18" s="48" t="s">
        <v>1182</v>
      </c>
      <c r="AF18" s="48" t="s">
        <v>47</v>
      </c>
      <c r="AG18" s="49" t="s">
        <v>1096</v>
      </c>
      <c r="AH18" s="49" t="s">
        <v>657</v>
      </c>
      <c r="AI18" s="49" t="s">
        <v>1079</v>
      </c>
      <c r="AJ18" s="49"/>
      <c r="AK18" s="49"/>
    </row>
    <row r="19" spans="1:37" ht="14" x14ac:dyDescent="0.15">
      <c r="A19" s="48"/>
      <c r="B19" s="48" t="s">
        <v>530</v>
      </c>
      <c r="C19" s="48" t="s">
        <v>797</v>
      </c>
      <c r="D19" s="48" t="s">
        <v>799</v>
      </c>
      <c r="E19" s="48" t="s">
        <v>530</v>
      </c>
      <c r="F19" s="48" t="s">
        <v>678</v>
      </c>
      <c r="G19" s="48" t="s">
        <v>1080</v>
      </c>
      <c r="H19" s="48" t="s">
        <v>1182</v>
      </c>
      <c r="I19" s="48" t="s">
        <v>1182</v>
      </c>
      <c r="J19" s="48" t="s">
        <v>306</v>
      </c>
      <c r="K19" s="48" t="s">
        <v>153</v>
      </c>
      <c r="L19" s="67">
        <v>44496</v>
      </c>
      <c r="M19" s="48">
        <v>0.96409999999999996</v>
      </c>
      <c r="N19" s="49" t="s">
        <v>307</v>
      </c>
      <c r="O19" s="49" t="s">
        <v>318</v>
      </c>
      <c r="P19" s="48" t="s">
        <v>651</v>
      </c>
      <c r="Q19" s="48" t="s">
        <v>1076</v>
      </c>
      <c r="R19" s="48" t="s">
        <v>652</v>
      </c>
      <c r="S19" s="48" t="s">
        <v>653</v>
      </c>
      <c r="T19" s="48">
        <v>0</v>
      </c>
      <c r="U19" s="48" t="s">
        <v>310</v>
      </c>
      <c r="V19" s="49" t="s">
        <v>655</v>
      </c>
      <c r="W19" s="49"/>
      <c r="X19" s="49">
        <v>0.95</v>
      </c>
      <c r="Y19" s="48" t="s">
        <v>654</v>
      </c>
      <c r="Z19" s="48" t="s">
        <v>1062</v>
      </c>
      <c r="AA19" s="48"/>
      <c r="AB19" s="50">
        <v>44496.64398148148</v>
      </c>
      <c r="AC19" s="48" t="s">
        <v>1182</v>
      </c>
      <c r="AD19" s="50">
        <v>44496.644328703704</v>
      </c>
      <c r="AE19" s="48" t="s">
        <v>1182</v>
      </c>
      <c r="AF19" s="48" t="s">
        <v>47</v>
      </c>
      <c r="AG19" s="49" t="s">
        <v>1096</v>
      </c>
      <c r="AH19" s="49" t="s">
        <v>657</v>
      </c>
      <c r="AI19" s="49" t="s">
        <v>1080</v>
      </c>
      <c r="AJ19" s="49"/>
      <c r="AK19" s="49"/>
    </row>
    <row r="20" spans="1:37" ht="14" x14ac:dyDescent="0.15">
      <c r="A20" s="48"/>
      <c r="B20" s="48" t="s">
        <v>530</v>
      </c>
      <c r="C20" s="48" t="s">
        <v>797</v>
      </c>
      <c r="D20" s="48" t="s">
        <v>799</v>
      </c>
      <c r="E20" s="48" t="s">
        <v>530</v>
      </c>
      <c r="F20" s="48" t="s">
        <v>679</v>
      </c>
      <c r="G20" s="48" t="s">
        <v>1081</v>
      </c>
      <c r="H20" s="48" t="s">
        <v>1182</v>
      </c>
      <c r="I20" s="48" t="s">
        <v>1182</v>
      </c>
      <c r="J20" s="48" t="s">
        <v>306</v>
      </c>
      <c r="K20" s="48" t="s">
        <v>153</v>
      </c>
      <c r="L20" s="67">
        <v>44496</v>
      </c>
      <c r="M20" s="48">
        <v>0.90110000000000001</v>
      </c>
      <c r="N20" s="49" t="s">
        <v>307</v>
      </c>
      <c r="O20" s="49" t="s">
        <v>659</v>
      </c>
      <c r="P20" s="48" t="s">
        <v>658</v>
      </c>
      <c r="Q20" s="48" t="s">
        <v>1076</v>
      </c>
      <c r="R20" s="48" t="s">
        <v>652</v>
      </c>
      <c r="S20" s="48" t="s">
        <v>653</v>
      </c>
      <c r="T20" s="48">
        <v>0</v>
      </c>
      <c r="U20" s="48" t="s">
        <v>310</v>
      </c>
      <c r="V20" s="49" t="s">
        <v>655</v>
      </c>
      <c r="W20" s="49"/>
      <c r="X20" s="49">
        <v>0.95</v>
      </c>
      <c r="Y20" s="48" t="s">
        <v>654</v>
      </c>
      <c r="Z20" s="48" t="s">
        <v>1062</v>
      </c>
      <c r="AA20" s="48"/>
      <c r="AB20" s="50">
        <v>44496.64439814815</v>
      </c>
      <c r="AC20" s="48" t="s">
        <v>1182</v>
      </c>
      <c r="AD20" s="50">
        <v>44496.644490740742</v>
      </c>
      <c r="AE20" s="48" t="s">
        <v>1182</v>
      </c>
      <c r="AF20" s="48" t="s">
        <v>47</v>
      </c>
      <c r="AG20" s="49" t="s">
        <v>1096</v>
      </c>
      <c r="AH20" s="49" t="s">
        <v>657</v>
      </c>
      <c r="AI20" s="49" t="s">
        <v>1081</v>
      </c>
      <c r="AJ20" s="49"/>
      <c r="AK20" s="49"/>
    </row>
    <row r="21" spans="1:37" ht="14" x14ac:dyDescent="0.15">
      <c r="A21" s="48"/>
      <c r="B21" s="48" t="s">
        <v>530</v>
      </c>
      <c r="C21" s="48" t="s">
        <v>797</v>
      </c>
      <c r="D21" s="48" t="s">
        <v>799</v>
      </c>
      <c r="E21" s="48" t="s">
        <v>530</v>
      </c>
      <c r="F21" s="48" t="s">
        <v>680</v>
      </c>
      <c r="G21" s="48" t="s">
        <v>1082</v>
      </c>
      <c r="H21" s="48" t="s">
        <v>1182</v>
      </c>
      <c r="I21" s="48" t="s">
        <v>1182</v>
      </c>
      <c r="J21" s="48" t="s">
        <v>306</v>
      </c>
      <c r="K21" s="48" t="s">
        <v>153</v>
      </c>
      <c r="L21" s="67">
        <v>44496</v>
      </c>
      <c r="M21" s="48">
        <v>0.98909999999999998</v>
      </c>
      <c r="N21" s="49" t="s">
        <v>307</v>
      </c>
      <c r="O21" s="49" t="s">
        <v>318</v>
      </c>
      <c r="P21" s="48" t="s">
        <v>651</v>
      </c>
      <c r="Q21" s="48" t="s">
        <v>1076</v>
      </c>
      <c r="R21" s="48" t="s">
        <v>652</v>
      </c>
      <c r="S21" s="48" t="s">
        <v>653</v>
      </c>
      <c r="T21" s="48">
        <v>0</v>
      </c>
      <c r="U21" s="48" t="s">
        <v>310</v>
      </c>
      <c r="V21" s="49" t="s">
        <v>655</v>
      </c>
      <c r="W21" s="49"/>
      <c r="X21" s="49">
        <v>0.95</v>
      </c>
      <c r="Y21" s="48" t="s">
        <v>654</v>
      </c>
      <c r="Z21" s="48" t="s">
        <v>1062</v>
      </c>
      <c r="AA21" s="48"/>
      <c r="AB21" s="50">
        <v>44496.644560185188</v>
      </c>
      <c r="AC21" s="48" t="s">
        <v>1182</v>
      </c>
      <c r="AD21" s="50">
        <v>44496.644652777781</v>
      </c>
      <c r="AE21" s="48" t="s">
        <v>1182</v>
      </c>
      <c r="AF21" s="48" t="s">
        <v>47</v>
      </c>
      <c r="AG21" s="49" t="s">
        <v>1096</v>
      </c>
      <c r="AH21" s="49" t="s">
        <v>657</v>
      </c>
      <c r="AI21" s="49" t="s">
        <v>1082</v>
      </c>
      <c r="AJ21" s="49"/>
      <c r="AK21" s="49"/>
    </row>
    <row r="22" spans="1:37" ht="14" x14ac:dyDescent="0.15">
      <c r="A22" s="48"/>
      <c r="B22" s="48" t="s">
        <v>530</v>
      </c>
      <c r="C22" s="48" t="s">
        <v>797</v>
      </c>
      <c r="D22" s="48" t="s">
        <v>799</v>
      </c>
      <c r="E22" s="48" t="s">
        <v>530</v>
      </c>
      <c r="F22" s="48" t="s">
        <v>681</v>
      </c>
      <c r="G22" s="48" t="s">
        <v>1083</v>
      </c>
      <c r="H22" s="48" t="s">
        <v>1182</v>
      </c>
      <c r="I22" s="48" t="s">
        <v>1182</v>
      </c>
      <c r="J22" s="48" t="s">
        <v>306</v>
      </c>
      <c r="K22" s="48" t="s">
        <v>153</v>
      </c>
      <c r="L22" s="67">
        <v>44496</v>
      </c>
      <c r="M22" s="48">
        <v>0.95089999999999997</v>
      </c>
      <c r="N22" s="49" t="s">
        <v>307</v>
      </c>
      <c r="O22" s="49" t="s">
        <v>318</v>
      </c>
      <c r="P22" s="48" t="s">
        <v>651</v>
      </c>
      <c r="Q22" s="48" t="s">
        <v>1076</v>
      </c>
      <c r="R22" s="48" t="s">
        <v>652</v>
      </c>
      <c r="S22" s="48" t="s">
        <v>653</v>
      </c>
      <c r="T22" s="48">
        <v>0</v>
      </c>
      <c r="U22" s="48" t="s">
        <v>310</v>
      </c>
      <c r="V22" s="49" t="s">
        <v>655</v>
      </c>
      <c r="W22" s="49"/>
      <c r="X22" s="49">
        <v>0.95</v>
      </c>
      <c r="Y22" s="48" t="s">
        <v>654</v>
      </c>
      <c r="Z22" s="48" t="s">
        <v>1062</v>
      </c>
      <c r="AA22" s="48"/>
      <c r="AB22" s="50">
        <v>44496.644675925927</v>
      </c>
      <c r="AC22" s="48" t="s">
        <v>1182</v>
      </c>
      <c r="AD22" s="50">
        <v>44496.644733796296</v>
      </c>
      <c r="AE22" s="48" t="s">
        <v>1182</v>
      </c>
      <c r="AF22" s="48" t="s">
        <v>47</v>
      </c>
      <c r="AG22" s="49" t="s">
        <v>1096</v>
      </c>
      <c r="AH22" s="49" t="s">
        <v>657</v>
      </c>
      <c r="AI22" s="49" t="s">
        <v>1083</v>
      </c>
      <c r="AJ22" s="49"/>
      <c r="AK22" s="49"/>
    </row>
    <row r="23" spans="1:37" ht="14" x14ac:dyDescent="0.15">
      <c r="A23" s="48"/>
      <c r="B23" s="48" t="s">
        <v>530</v>
      </c>
      <c r="C23" s="48" t="s">
        <v>797</v>
      </c>
      <c r="D23" s="48" t="s">
        <v>799</v>
      </c>
      <c r="E23" s="48" t="s">
        <v>530</v>
      </c>
      <c r="F23" s="48" t="s">
        <v>682</v>
      </c>
      <c r="G23" s="48" t="s">
        <v>1084</v>
      </c>
      <c r="H23" s="48" t="s">
        <v>1182</v>
      </c>
      <c r="I23" s="48" t="s">
        <v>1182</v>
      </c>
      <c r="J23" s="48" t="s">
        <v>306</v>
      </c>
      <c r="K23" s="48" t="s">
        <v>153</v>
      </c>
      <c r="L23" s="67">
        <v>44496</v>
      </c>
      <c r="M23" s="48">
        <v>0.9617</v>
      </c>
      <c r="N23" s="49" t="s">
        <v>307</v>
      </c>
      <c r="O23" s="49" t="s">
        <v>318</v>
      </c>
      <c r="P23" s="48" t="s">
        <v>651</v>
      </c>
      <c r="Q23" s="48" t="s">
        <v>1076</v>
      </c>
      <c r="R23" s="48" t="s">
        <v>652</v>
      </c>
      <c r="S23" s="48" t="s">
        <v>653</v>
      </c>
      <c r="T23" s="48">
        <v>0</v>
      </c>
      <c r="U23" s="48" t="s">
        <v>310</v>
      </c>
      <c r="V23" s="49" t="s">
        <v>655</v>
      </c>
      <c r="W23" s="49"/>
      <c r="X23" s="49">
        <v>0.95</v>
      </c>
      <c r="Y23" s="48" t="s">
        <v>654</v>
      </c>
      <c r="Z23" s="48" t="s">
        <v>1062</v>
      </c>
      <c r="AA23" s="48"/>
      <c r="AB23" s="50">
        <v>44496.644745370373</v>
      </c>
      <c r="AC23" s="48" t="s">
        <v>1182</v>
      </c>
      <c r="AD23" s="50">
        <v>44496.644826388889</v>
      </c>
      <c r="AE23" s="48" t="s">
        <v>1182</v>
      </c>
      <c r="AF23" s="48" t="s">
        <v>47</v>
      </c>
      <c r="AG23" s="49" t="s">
        <v>1096</v>
      </c>
      <c r="AH23" s="49" t="s">
        <v>657</v>
      </c>
      <c r="AI23" s="49" t="s">
        <v>1084</v>
      </c>
      <c r="AJ23" s="49"/>
      <c r="AK23" s="49"/>
    </row>
    <row r="24" spans="1:37" ht="14" x14ac:dyDescent="0.15">
      <c r="A24" s="48"/>
      <c r="B24" s="48" t="s">
        <v>530</v>
      </c>
      <c r="C24" s="48" t="s">
        <v>797</v>
      </c>
      <c r="D24" s="48" t="s">
        <v>799</v>
      </c>
      <c r="E24" s="48" t="s">
        <v>530</v>
      </c>
      <c r="F24" s="48" t="s">
        <v>683</v>
      </c>
      <c r="G24" s="48" t="s">
        <v>1085</v>
      </c>
      <c r="H24" s="48" t="s">
        <v>1182</v>
      </c>
      <c r="I24" s="48" t="s">
        <v>1182</v>
      </c>
      <c r="J24" s="48" t="s">
        <v>306</v>
      </c>
      <c r="K24" s="48" t="s">
        <v>153</v>
      </c>
      <c r="L24" s="67">
        <v>44496</v>
      </c>
      <c r="M24" s="48">
        <v>0.9778</v>
      </c>
      <c r="N24" s="49" t="s">
        <v>307</v>
      </c>
      <c r="O24" s="49" t="s">
        <v>318</v>
      </c>
      <c r="P24" s="48" t="s">
        <v>651</v>
      </c>
      <c r="Q24" s="48" t="s">
        <v>1076</v>
      </c>
      <c r="R24" s="48" t="s">
        <v>652</v>
      </c>
      <c r="S24" s="48" t="s">
        <v>653</v>
      </c>
      <c r="T24" s="48">
        <v>0</v>
      </c>
      <c r="U24" s="48" t="s">
        <v>310</v>
      </c>
      <c r="V24" s="49" t="s">
        <v>655</v>
      </c>
      <c r="W24" s="49"/>
      <c r="X24" s="49">
        <v>0.95</v>
      </c>
      <c r="Y24" s="48" t="s">
        <v>654</v>
      </c>
      <c r="Z24" s="48" t="s">
        <v>1062</v>
      </c>
      <c r="AA24" s="48"/>
      <c r="AB24" s="50">
        <v>44496.644884259258</v>
      </c>
      <c r="AC24" s="48" t="s">
        <v>1182</v>
      </c>
      <c r="AD24" s="50">
        <v>44496.644930555558</v>
      </c>
      <c r="AE24" s="48" t="s">
        <v>1182</v>
      </c>
      <c r="AF24" s="48" t="s">
        <v>47</v>
      </c>
      <c r="AG24" s="49" t="s">
        <v>1096</v>
      </c>
      <c r="AH24" s="49" t="s">
        <v>657</v>
      </c>
      <c r="AI24" s="49" t="s">
        <v>1085</v>
      </c>
      <c r="AJ24" s="49"/>
      <c r="AK24" s="49"/>
    </row>
    <row r="25" spans="1:37" ht="14" x14ac:dyDescent="0.15">
      <c r="A25" s="48"/>
      <c r="B25" s="48" t="s">
        <v>530</v>
      </c>
      <c r="C25" s="48" t="s">
        <v>797</v>
      </c>
      <c r="D25" s="48" t="s">
        <v>799</v>
      </c>
      <c r="E25" s="48" t="s">
        <v>530</v>
      </c>
      <c r="F25" s="48" t="s">
        <v>684</v>
      </c>
      <c r="G25" s="48" t="s">
        <v>1086</v>
      </c>
      <c r="H25" s="48" t="s">
        <v>1182</v>
      </c>
      <c r="I25" s="48" t="s">
        <v>1182</v>
      </c>
      <c r="J25" s="48" t="s">
        <v>306</v>
      </c>
      <c r="K25" s="48" t="s">
        <v>153</v>
      </c>
      <c r="L25" s="67">
        <v>44496</v>
      </c>
      <c r="M25" s="48">
        <v>0.96850000000000003</v>
      </c>
      <c r="N25" s="49" t="s">
        <v>307</v>
      </c>
      <c r="O25" s="49" t="s">
        <v>318</v>
      </c>
      <c r="P25" s="48" t="s">
        <v>651</v>
      </c>
      <c r="Q25" s="48" t="s">
        <v>1076</v>
      </c>
      <c r="R25" s="48" t="s">
        <v>652</v>
      </c>
      <c r="S25" s="48" t="s">
        <v>653</v>
      </c>
      <c r="T25" s="48">
        <v>0</v>
      </c>
      <c r="U25" s="48" t="s">
        <v>310</v>
      </c>
      <c r="V25" s="49" t="s">
        <v>655</v>
      </c>
      <c r="W25" s="49"/>
      <c r="X25" s="49">
        <v>0.95</v>
      </c>
      <c r="Y25" s="48" t="s">
        <v>654</v>
      </c>
      <c r="Z25" s="48" t="s">
        <v>1062</v>
      </c>
      <c r="AA25" s="48"/>
      <c r="AB25" s="50">
        <v>44496.644953703704</v>
      </c>
      <c r="AC25" s="48" t="s">
        <v>1182</v>
      </c>
      <c r="AD25" s="50">
        <v>44496.644976851851</v>
      </c>
      <c r="AE25" s="48" t="s">
        <v>1182</v>
      </c>
      <c r="AF25" s="48" t="s">
        <v>47</v>
      </c>
      <c r="AG25" s="49" t="s">
        <v>1096</v>
      </c>
      <c r="AH25" s="49" t="s">
        <v>657</v>
      </c>
      <c r="AI25" s="49" t="s">
        <v>1086</v>
      </c>
      <c r="AJ25" s="49"/>
      <c r="AK25" s="49"/>
    </row>
    <row r="26" spans="1:37" ht="14" x14ac:dyDescent="0.15">
      <c r="A26" s="48"/>
      <c r="B26" s="48" t="s">
        <v>530</v>
      </c>
      <c r="C26" s="48" t="s">
        <v>797</v>
      </c>
      <c r="D26" s="48" t="s">
        <v>799</v>
      </c>
      <c r="E26" s="48" t="s">
        <v>530</v>
      </c>
      <c r="F26" s="48" t="s">
        <v>685</v>
      </c>
      <c r="G26" s="48" t="s">
        <v>1087</v>
      </c>
      <c r="H26" s="48" t="s">
        <v>1182</v>
      </c>
      <c r="I26" s="48" t="s">
        <v>1182</v>
      </c>
      <c r="J26" s="48" t="s">
        <v>306</v>
      </c>
      <c r="K26" s="48" t="s">
        <v>153</v>
      </c>
      <c r="L26" s="67">
        <v>44496</v>
      </c>
      <c r="M26" s="48">
        <v>0.94369999999999998</v>
      </c>
      <c r="N26" s="49" t="s">
        <v>307</v>
      </c>
      <c r="O26" s="49" t="s">
        <v>318</v>
      </c>
      <c r="P26" s="48" t="s">
        <v>651</v>
      </c>
      <c r="Q26" s="48" t="s">
        <v>1076</v>
      </c>
      <c r="R26" s="48" t="s">
        <v>652</v>
      </c>
      <c r="S26" s="48" t="s">
        <v>653</v>
      </c>
      <c r="T26" s="48">
        <v>0</v>
      </c>
      <c r="U26" s="48" t="s">
        <v>310</v>
      </c>
      <c r="V26" s="49" t="s">
        <v>655</v>
      </c>
      <c r="W26" s="49"/>
      <c r="X26" s="49">
        <v>0.95</v>
      </c>
      <c r="Y26" s="48" t="s">
        <v>654</v>
      </c>
      <c r="Z26" s="48" t="s">
        <v>1062</v>
      </c>
      <c r="AA26" s="48"/>
      <c r="AB26" s="50">
        <v>44496.645011574074</v>
      </c>
      <c r="AC26" s="48" t="s">
        <v>1182</v>
      </c>
      <c r="AD26" s="50">
        <v>44496.64503472222</v>
      </c>
      <c r="AE26" s="48" t="s">
        <v>1182</v>
      </c>
      <c r="AF26" s="48" t="s">
        <v>47</v>
      </c>
      <c r="AG26" s="49" t="s">
        <v>1096</v>
      </c>
      <c r="AH26" s="49" t="s">
        <v>657</v>
      </c>
      <c r="AI26" s="49" t="s">
        <v>1087</v>
      </c>
      <c r="AJ26" s="49"/>
      <c r="AK26" s="49"/>
    </row>
    <row r="27" spans="1:37" ht="14" x14ac:dyDescent="0.15">
      <c r="A27" s="48"/>
      <c r="B27" s="48" t="s">
        <v>530</v>
      </c>
      <c r="C27" s="48" t="s">
        <v>797</v>
      </c>
      <c r="D27" s="48" t="s">
        <v>799</v>
      </c>
      <c r="E27" s="48" t="s">
        <v>530</v>
      </c>
      <c r="F27" s="48" t="s">
        <v>686</v>
      </c>
      <c r="G27" s="48" t="s">
        <v>1088</v>
      </c>
      <c r="H27" s="48" t="s">
        <v>1182</v>
      </c>
      <c r="I27" s="48" t="s">
        <v>1182</v>
      </c>
      <c r="J27" s="48" t="s">
        <v>306</v>
      </c>
      <c r="K27" s="48" t="s">
        <v>153</v>
      </c>
      <c r="L27" s="67">
        <v>44496</v>
      </c>
      <c r="M27" s="48">
        <v>7.8899999999999998E-2</v>
      </c>
      <c r="N27" s="49" t="s">
        <v>307</v>
      </c>
      <c r="O27" s="49" t="s">
        <v>318</v>
      </c>
      <c r="P27" s="48" t="s">
        <v>651</v>
      </c>
      <c r="Q27" s="48" t="s">
        <v>1076</v>
      </c>
      <c r="R27" s="48" t="s">
        <v>652</v>
      </c>
      <c r="S27" s="48" t="s">
        <v>653</v>
      </c>
      <c r="T27" s="48">
        <v>0</v>
      </c>
      <c r="U27" s="48" t="s">
        <v>310</v>
      </c>
      <c r="V27" s="49" t="s">
        <v>319</v>
      </c>
      <c r="W27" s="49"/>
      <c r="X27" s="49">
        <v>0.1</v>
      </c>
      <c r="Y27" s="48" t="s">
        <v>654</v>
      </c>
      <c r="Z27" s="48" t="s">
        <v>1062</v>
      </c>
      <c r="AA27" s="48"/>
      <c r="AB27" s="50">
        <v>44496.645057870373</v>
      </c>
      <c r="AC27" s="48" t="s">
        <v>1182</v>
      </c>
      <c r="AD27" s="50">
        <v>44496.645138888889</v>
      </c>
      <c r="AE27" s="48" t="s">
        <v>1182</v>
      </c>
      <c r="AF27" s="48" t="s">
        <v>47</v>
      </c>
      <c r="AG27" s="49" t="s">
        <v>1096</v>
      </c>
      <c r="AH27" s="49" t="s">
        <v>660</v>
      </c>
      <c r="AI27" s="49" t="s">
        <v>1088</v>
      </c>
      <c r="AJ27" s="49"/>
      <c r="AK27" s="49"/>
    </row>
    <row r="28" spans="1:37" ht="14" x14ac:dyDescent="0.15">
      <c r="A28" s="48"/>
      <c r="B28" s="48" t="s">
        <v>530</v>
      </c>
      <c r="C28" s="48" t="s">
        <v>797</v>
      </c>
      <c r="D28" s="48" t="s">
        <v>799</v>
      </c>
      <c r="E28" s="48" t="s">
        <v>530</v>
      </c>
      <c r="F28" s="48" t="s">
        <v>687</v>
      </c>
      <c r="G28" s="48" t="s">
        <v>1089</v>
      </c>
      <c r="H28" s="48" t="s">
        <v>1182</v>
      </c>
      <c r="I28" s="48" t="s">
        <v>1182</v>
      </c>
      <c r="J28" s="48" t="s">
        <v>306</v>
      </c>
      <c r="K28" s="48" t="s">
        <v>153</v>
      </c>
      <c r="L28" s="67">
        <v>44496</v>
      </c>
      <c r="M28" s="48">
        <v>7.4709999999999999E-2</v>
      </c>
      <c r="N28" s="49" t="s">
        <v>307</v>
      </c>
      <c r="O28" s="49" t="s">
        <v>318</v>
      </c>
      <c r="P28" s="48" t="s">
        <v>651</v>
      </c>
      <c r="Q28" s="48" t="s">
        <v>1076</v>
      </c>
      <c r="R28" s="48" t="s">
        <v>652</v>
      </c>
      <c r="S28" s="48" t="s">
        <v>653</v>
      </c>
      <c r="T28" s="48">
        <v>0</v>
      </c>
      <c r="U28" s="48" t="s">
        <v>310</v>
      </c>
      <c r="V28" s="49" t="s">
        <v>319</v>
      </c>
      <c r="W28" s="49"/>
      <c r="X28" s="49">
        <v>0.1</v>
      </c>
      <c r="Y28" s="48" t="s">
        <v>654</v>
      </c>
      <c r="Z28" s="48" t="s">
        <v>1062</v>
      </c>
      <c r="AA28" s="48"/>
      <c r="AB28" s="50">
        <v>44496.645208333335</v>
      </c>
      <c r="AC28" s="48" t="s">
        <v>1182</v>
      </c>
      <c r="AD28" s="50">
        <v>44496.645277777781</v>
      </c>
      <c r="AE28" s="48" t="s">
        <v>1182</v>
      </c>
      <c r="AF28" s="48" t="s">
        <v>47</v>
      </c>
      <c r="AG28" s="49" t="s">
        <v>1096</v>
      </c>
      <c r="AH28" s="49" t="s">
        <v>660</v>
      </c>
      <c r="AI28" s="49" t="s">
        <v>1089</v>
      </c>
      <c r="AJ28" s="49"/>
      <c r="AK28" s="49"/>
    </row>
    <row r="29" spans="1:37" ht="14" x14ac:dyDescent="0.15">
      <c r="A29" s="48"/>
      <c r="B29" s="48" t="s">
        <v>530</v>
      </c>
      <c r="C29" s="48" t="s">
        <v>797</v>
      </c>
      <c r="D29" s="48" t="s">
        <v>799</v>
      </c>
      <c r="E29" s="48" t="s">
        <v>530</v>
      </c>
      <c r="F29" s="48" t="s">
        <v>688</v>
      </c>
      <c r="G29" s="48" t="s">
        <v>1090</v>
      </c>
      <c r="H29" s="48" t="s">
        <v>1182</v>
      </c>
      <c r="I29" s="48" t="s">
        <v>1182</v>
      </c>
      <c r="J29" s="48" t="s">
        <v>306</v>
      </c>
      <c r="K29" s="48" t="s">
        <v>153</v>
      </c>
      <c r="L29" s="67">
        <v>44496</v>
      </c>
      <c r="M29" s="48">
        <v>7.4800000000000005E-2</v>
      </c>
      <c r="N29" s="49" t="s">
        <v>307</v>
      </c>
      <c r="O29" s="49" t="s">
        <v>318</v>
      </c>
      <c r="P29" s="48" t="s">
        <v>651</v>
      </c>
      <c r="Q29" s="48" t="s">
        <v>1076</v>
      </c>
      <c r="R29" s="48" t="s">
        <v>652</v>
      </c>
      <c r="S29" s="48" t="s">
        <v>653</v>
      </c>
      <c r="T29" s="48">
        <v>0</v>
      </c>
      <c r="U29" s="48" t="s">
        <v>310</v>
      </c>
      <c r="V29" s="49" t="s">
        <v>319</v>
      </c>
      <c r="W29" s="49"/>
      <c r="X29" s="49">
        <v>0.1</v>
      </c>
      <c r="Y29" s="48" t="s">
        <v>654</v>
      </c>
      <c r="Z29" s="48" t="s">
        <v>1062</v>
      </c>
      <c r="AA29" s="48"/>
      <c r="AB29" s="50">
        <v>44496.645289351851</v>
      </c>
      <c r="AC29" s="48" t="s">
        <v>1182</v>
      </c>
      <c r="AD29" s="50">
        <v>44496.645335648151</v>
      </c>
      <c r="AE29" s="48" t="s">
        <v>1182</v>
      </c>
      <c r="AF29" s="48" t="s">
        <v>47</v>
      </c>
      <c r="AG29" s="49" t="s">
        <v>1096</v>
      </c>
      <c r="AH29" s="49" t="s">
        <v>660</v>
      </c>
      <c r="AI29" s="49" t="s">
        <v>1090</v>
      </c>
      <c r="AJ29" s="49"/>
      <c r="AK29" s="49"/>
    </row>
    <row r="30" spans="1:37" ht="14" x14ac:dyDescent="0.15">
      <c r="A30" s="52"/>
      <c r="B30" s="51" t="s">
        <v>57</v>
      </c>
      <c r="C30" s="51" t="s">
        <v>797</v>
      </c>
      <c r="D30" s="51" t="s">
        <v>800</v>
      </c>
      <c r="E30" s="51" t="s">
        <v>57</v>
      </c>
      <c r="F30" s="51" t="s">
        <v>689</v>
      </c>
      <c r="G30" s="52" t="s">
        <v>1077</v>
      </c>
      <c r="H30" s="52" t="s">
        <v>1182</v>
      </c>
      <c r="I30" s="52" t="s">
        <v>1182</v>
      </c>
      <c r="J30" s="52" t="s">
        <v>306</v>
      </c>
      <c r="K30" s="52" t="s">
        <v>153</v>
      </c>
      <c r="L30" s="68">
        <v>44496</v>
      </c>
      <c r="M30" s="52">
        <v>0.98850000000000005</v>
      </c>
      <c r="N30" s="52" t="s">
        <v>307</v>
      </c>
      <c r="O30" s="52" t="s">
        <v>318</v>
      </c>
      <c r="P30" s="52" t="s">
        <v>308</v>
      </c>
      <c r="Q30" s="52" t="s">
        <v>1076</v>
      </c>
      <c r="R30" s="52" t="s">
        <v>652</v>
      </c>
      <c r="S30" s="52" t="s">
        <v>653</v>
      </c>
      <c r="T30" s="52">
        <v>0</v>
      </c>
      <c r="U30" s="52" t="s">
        <v>310</v>
      </c>
      <c r="V30" s="52" t="s">
        <v>655</v>
      </c>
      <c r="W30" s="52"/>
      <c r="X30" s="52">
        <v>0.98</v>
      </c>
      <c r="Y30" s="52" t="s">
        <v>654</v>
      </c>
      <c r="Z30" s="52" t="s">
        <v>1062</v>
      </c>
      <c r="AA30" s="52"/>
      <c r="AB30" s="53">
        <v>44496.64340277778</v>
      </c>
      <c r="AC30" s="52" t="s">
        <v>1182</v>
      </c>
      <c r="AD30" s="53">
        <v>44496.643645833334</v>
      </c>
      <c r="AE30" s="52" t="s">
        <v>1182</v>
      </c>
      <c r="AF30" s="52" t="s">
        <v>47</v>
      </c>
      <c r="AG30" s="52" t="s">
        <v>1096</v>
      </c>
      <c r="AH30" s="52" t="s">
        <v>656</v>
      </c>
      <c r="AI30" s="52" t="s">
        <v>1077</v>
      </c>
      <c r="AJ30" s="52"/>
      <c r="AK30" s="52"/>
    </row>
    <row r="31" spans="1:37" ht="14" x14ac:dyDescent="0.15">
      <c r="A31" s="52"/>
      <c r="B31" s="51" t="s">
        <v>57</v>
      </c>
      <c r="C31" s="51" t="s">
        <v>797</v>
      </c>
      <c r="D31" s="51" t="s">
        <v>800</v>
      </c>
      <c r="E31" s="51" t="s">
        <v>57</v>
      </c>
      <c r="F31" s="51" t="s">
        <v>690</v>
      </c>
      <c r="G31" s="52" t="s">
        <v>1078</v>
      </c>
      <c r="H31" s="52" t="s">
        <v>1182</v>
      </c>
      <c r="I31" s="52" t="s">
        <v>1182</v>
      </c>
      <c r="J31" s="52" t="s">
        <v>306</v>
      </c>
      <c r="K31" s="52" t="s">
        <v>153</v>
      </c>
      <c r="L31" s="68">
        <v>44496</v>
      </c>
      <c r="M31" s="52">
        <v>0.98129999999999995</v>
      </c>
      <c r="N31" s="52" t="s">
        <v>307</v>
      </c>
      <c r="O31" s="52" t="s">
        <v>318</v>
      </c>
      <c r="P31" s="52" t="s">
        <v>308</v>
      </c>
      <c r="Q31" s="52" t="s">
        <v>1076</v>
      </c>
      <c r="R31" s="52" t="s">
        <v>652</v>
      </c>
      <c r="S31" s="52" t="s">
        <v>653</v>
      </c>
      <c r="T31" s="52">
        <v>0</v>
      </c>
      <c r="U31" s="52" t="s">
        <v>310</v>
      </c>
      <c r="V31" s="52" t="s">
        <v>655</v>
      </c>
      <c r="W31" s="52"/>
      <c r="X31" s="52">
        <v>0.98</v>
      </c>
      <c r="Y31" s="52" t="s">
        <v>654</v>
      </c>
      <c r="Z31" s="52" t="s">
        <v>1062</v>
      </c>
      <c r="AA31" s="52"/>
      <c r="AB31" s="53">
        <v>44496.643703703703</v>
      </c>
      <c r="AC31" s="52" t="s">
        <v>1182</v>
      </c>
      <c r="AD31" s="53">
        <v>44496.643773148149</v>
      </c>
      <c r="AE31" s="52" t="s">
        <v>1182</v>
      </c>
      <c r="AF31" s="52" t="s">
        <v>47</v>
      </c>
      <c r="AG31" s="52" t="s">
        <v>1096</v>
      </c>
      <c r="AH31" s="52" t="s">
        <v>656</v>
      </c>
      <c r="AI31" s="52" t="s">
        <v>1078</v>
      </c>
      <c r="AJ31" s="52"/>
      <c r="AK31" s="52"/>
    </row>
    <row r="32" spans="1:37" ht="14" x14ac:dyDescent="0.15">
      <c r="A32" s="52"/>
      <c r="B32" s="51" t="s">
        <v>57</v>
      </c>
      <c r="C32" s="51" t="s">
        <v>797</v>
      </c>
      <c r="D32" s="51" t="s">
        <v>800</v>
      </c>
      <c r="E32" s="51" t="s">
        <v>57</v>
      </c>
      <c r="F32" s="51" t="s">
        <v>691</v>
      </c>
      <c r="G32" s="52" t="s">
        <v>1079</v>
      </c>
      <c r="H32" s="52" t="s">
        <v>1182</v>
      </c>
      <c r="I32" s="52" t="s">
        <v>1182</v>
      </c>
      <c r="J32" s="52" t="s">
        <v>306</v>
      </c>
      <c r="K32" s="52" t="s">
        <v>153</v>
      </c>
      <c r="L32" s="68">
        <v>44496</v>
      </c>
      <c r="M32" s="52">
        <v>0.9536</v>
      </c>
      <c r="N32" s="52" t="s">
        <v>307</v>
      </c>
      <c r="O32" s="52" t="s">
        <v>318</v>
      </c>
      <c r="P32" s="52" t="s">
        <v>308</v>
      </c>
      <c r="Q32" s="52" t="s">
        <v>1076</v>
      </c>
      <c r="R32" s="52" t="s">
        <v>652</v>
      </c>
      <c r="S32" s="52" t="s">
        <v>653</v>
      </c>
      <c r="T32" s="52">
        <v>0</v>
      </c>
      <c r="U32" s="52" t="s">
        <v>310</v>
      </c>
      <c r="V32" s="52" t="s">
        <v>655</v>
      </c>
      <c r="W32" s="52"/>
      <c r="X32" s="52">
        <v>0.95</v>
      </c>
      <c r="Y32" s="52" t="s">
        <v>654</v>
      </c>
      <c r="Z32" s="52" t="s">
        <v>1062</v>
      </c>
      <c r="AA32" s="52"/>
      <c r="AB32" s="53">
        <v>44496.643784722219</v>
      </c>
      <c r="AC32" s="52" t="s">
        <v>1182</v>
      </c>
      <c r="AD32" s="53">
        <v>44496.643912037034</v>
      </c>
      <c r="AE32" s="52" t="s">
        <v>1182</v>
      </c>
      <c r="AF32" s="52" t="s">
        <v>47</v>
      </c>
      <c r="AG32" s="52" t="s">
        <v>1096</v>
      </c>
      <c r="AH32" s="52" t="s">
        <v>657</v>
      </c>
      <c r="AI32" s="52" t="s">
        <v>1079</v>
      </c>
      <c r="AJ32" s="52"/>
      <c r="AK32" s="52"/>
    </row>
    <row r="33" spans="1:37" ht="14" x14ac:dyDescent="0.15">
      <c r="A33" s="52"/>
      <c r="B33" s="51" t="s">
        <v>57</v>
      </c>
      <c r="C33" s="51" t="s">
        <v>797</v>
      </c>
      <c r="D33" s="51" t="s">
        <v>800</v>
      </c>
      <c r="E33" s="51" t="s">
        <v>57</v>
      </c>
      <c r="F33" s="51" t="s">
        <v>692</v>
      </c>
      <c r="G33" s="52" t="s">
        <v>1080</v>
      </c>
      <c r="H33" s="52" t="s">
        <v>1182</v>
      </c>
      <c r="I33" s="52" t="s">
        <v>1182</v>
      </c>
      <c r="J33" s="52" t="s">
        <v>306</v>
      </c>
      <c r="K33" s="52" t="s">
        <v>153</v>
      </c>
      <c r="L33" s="68">
        <v>44496</v>
      </c>
      <c r="M33" s="52">
        <v>0.96179999999999999</v>
      </c>
      <c r="N33" s="52" t="s">
        <v>307</v>
      </c>
      <c r="O33" s="52" t="s">
        <v>318</v>
      </c>
      <c r="P33" s="52" t="s">
        <v>308</v>
      </c>
      <c r="Q33" s="52" t="s">
        <v>1076</v>
      </c>
      <c r="R33" s="52" t="s">
        <v>652</v>
      </c>
      <c r="S33" s="52" t="s">
        <v>653</v>
      </c>
      <c r="T33" s="52">
        <v>0</v>
      </c>
      <c r="U33" s="52" t="s">
        <v>310</v>
      </c>
      <c r="V33" s="52" t="s">
        <v>655</v>
      </c>
      <c r="W33" s="52"/>
      <c r="X33" s="52">
        <v>0.95</v>
      </c>
      <c r="Y33" s="52" t="s">
        <v>654</v>
      </c>
      <c r="Z33" s="52" t="s">
        <v>1062</v>
      </c>
      <c r="AA33" s="52"/>
      <c r="AB33" s="53">
        <v>44496.64398148148</v>
      </c>
      <c r="AC33" s="52" t="s">
        <v>1182</v>
      </c>
      <c r="AD33" s="53">
        <v>44496.644328703704</v>
      </c>
      <c r="AE33" s="52" t="s">
        <v>1182</v>
      </c>
      <c r="AF33" s="52" t="s">
        <v>47</v>
      </c>
      <c r="AG33" s="52" t="s">
        <v>1096</v>
      </c>
      <c r="AH33" s="52" t="s">
        <v>657</v>
      </c>
      <c r="AI33" s="52" t="s">
        <v>1080</v>
      </c>
      <c r="AJ33" s="52"/>
      <c r="AK33" s="52"/>
    </row>
    <row r="34" spans="1:37" ht="14" x14ac:dyDescent="0.15">
      <c r="A34" s="52"/>
      <c r="B34" s="51" t="s">
        <v>57</v>
      </c>
      <c r="C34" s="51" t="s">
        <v>797</v>
      </c>
      <c r="D34" s="51" t="s">
        <v>800</v>
      </c>
      <c r="E34" s="51" t="s">
        <v>57</v>
      </c>
      <c r="F34" s="51" t="s">
        <v>693</v>
      </c>
      <c r="G34" s="52" t="s">
        <v>1081</v>
      </c>
      <c r="H34" s="52" t="s">
        <v>1182</v>
      </c>
      <c r="I34" s="52" t="s">
        <v>1182</v>
      </c>
      <c r="J34" s="52" t="s">
        <v>306</v>
      </c>
      <c r="K34" s="52" t="s">
        <v>153</v>
      </c>
      <c r="L34" s="68">
        <v>44496</v>
      </c>
      <c r="M34" s="52">
        <v>0.95120000000000005</v>
      </c>
      <c r="N34" s="52" t="s">
        <v>307</v>
      </c>
      <c r="O34" s="52" t="s">
        <v>318</v>
      </c>
      <c r="P34" s="52" t="s">
        <v>308</v>
      </c>
      <c r="Q34" s="52" t="s">
        <v>1076</v>
      </c>
      <c r="R34" s="52" t="s">
        <v>652</v>
      </c>
      <c r="S34" s="52" t="s">
        <v>653</v>
      </c>
      <c r="T34" s="52">
        <v>0</v>
      </c>
      <c r="U34" s="52" t="s">
        <v>310</v>
      </c>
      <c r="V34" s="52" t="s">
        <v>655</v>
      </c>
      <c r="W34" s="52"/>
      <c r="X34" s="52">
        <v>0.95</v>
      </c>
      <c r="Y34" s="52" t="s">
        <v>654</v>
      </c>
      <c r="Z34" s="52" t="s">
        <v>1062</v>
      </c>
      <c r="AA34" s="52"/>
      <c r="AB34" s="53">
        <v>44496.64439814815</v>
      </c>
      <c r="AC34" s="52" t="s">
        <v>1182</v>
      </c>
      <c r="AD34" s="53">
        <v>44496.644490740742</v>
      </c>
      <c r="AE34" s="52" t="s">
        <v>1182</v>
      </c>
      <c r="AF34" s="52" t="s">
        <v>47</v>
      </c>
      <c r="AG34" s="52" t="s">
        <v>1096</v>
      </c>
      <c r="AH34" s="52" t="s">
        <v>657</v>
      </c>
      <c r="AI34" s="52" t="s">
        <v>1081</v>
      </c>
      <c r="AJ34" s="52"/>
      <c r="AK34" s="52"/>
    </row>
    <row r="35" spans="1:37" ht="14" x14ac:dyDescent="0.15">
      <c r="A35" s="52"/>
      <c r="B35" s="51" t="s">
        <v>57</v>
      </c>
      <c r="C35" s="51" t="s">
        <v>797</v>
      </c>
      <c r="D35" s="51" t="s">
        <v>800</v>
      </c>
      <c r="E35" s="51" t="s">
        <v>57</v>
      </c>
      <c r="F35" s="51" t="s">
        <v>694</v>
      </c>
      <c r="G35" s="52" t="s">
        <v>1082</v>
      </c>
      <c r="H35" s="52" t="s">
        <v>1182</v>
      </c>
      <c r="I35" s="52" t="s">
        <v>1182</v>
      </c>
      <c r="J35" s="52" t="s">
        <v>306</v>
      </c>
      <c r="K35" s="52" t="s">
        <v>153</v>
      </c>
      <c r="L35" s="68">
        <v>44496</v>
      </c>
      <c r="M35" s="52">
        <v>0.98170000000000002</v>
      </c>
      <c r="N35" s="52" t="s">
        <v>307</v>
      </c>
      <c r="O35" s="52" t="s">
        <v>318</v>
      </c>
      <c r="P35" s="52" t="s">
        <v>308</v>
      </c>
      <c r="Q35" s="52" t="s">
        <v>1076</v>
      </c>
      <c r="R35" s="52" t="s">
        <v>652</v>
      </c>
      <c r="S35" s="52" t="s">
        <v>653</v>
      </c>
      <c r="T35" s="52">
        <v>0</v>
      </c>
      <c r="U35" s="52" t="s">
        <v>310</v>
      </c>
      <c r="V35" s="52" t="s">
        <v>655</v>
      </c>
      <c r="W35" s="52"/>
      <c r="X35" s="52">
        <v>0.95</v>
      </c>
      <c r="Y35" s="52" t="s">
        <v>654</v>
      </c>
      <c r="Z35" s="52" t="s">
        <v>1062</v>
      </c>
      <c r="AA35" s="52"/>
      <c r="AB35" s="53">
        <v>44496.644560185188</v>
      </c>
      <c r="AC35" s="52" t="s">
        <v>1182</v>
      </c>
      <c r="AD35" s="53">
        <v>44496.644652777781</v>
      </c>
      <c r="AE35" s="52" t="s">
        <v>1182</v>
      </c>
      <c r="AF35" s="52" t="s">
        <v>47</v>
      </c>
      <c r="AG35" s="52" t="s">
        <v>1096</v>
      </c>
      <c r="AH35" s="52" t="s">
        <v>657</v>
      </c>
      <c r="AI35" s="52" t="s">
        <v>1082</v>
      </c>
      <c r="AJ35" s="52"/>
      <c r="AK35" s="52"/>
    </row>
    <row r="36" spans="1:37" ht="14" x14ac:dyDescent="0.15">
      <c r="A36" s="52"/>
      <c r="B36" s="51" t="s">
        <v>57</v>
      </c>
      <c r="C36" s="51" t="s">
        <v>797</v>
      </c>
      <c r="D36" s="51" t="s">
        <v>800</v>
      </c>
      <c r="E36" s="51" t="s">
        <v>57</v>
      </c>
      <c r="F36" s="51" t="s">
        <v>695</v>
      </c>
      <c r="G36" s="52" t="s">
        <v>1083</v>
      </c>
      <c r="H36" s="52" t="s">
        <v>1182</v>
      </c>
      <c r="I36" s="52" t="s">
        <v>1182</v>
      </c>
      <c r="J36" s="52" t="s">
        <v>306</v>
      </c>
      <c r="K36" s="52" t="s">
        <v>153</v>
      </c>
      <c r="L36" s="68">
        <v>44496</v>
      </c>
      <c r="M36" s="52">
        <v>0.9506</v>
      </c>
      <c r="N36" s="52" t="s">
        <v>307</v>
      </c>
      <c r="O36" s="52" t="s">
        <v>318</v>
      </c>
      <c r="P36" s="52" t="s">
        <v>308</v>
      </c>
      <c r="Q36" s="52" t="s">
        <v>1076</v>
      </c>
      <c r="R36" s="52" t="s">
        <v>652</v>
      </c>
      <c r="S36" s="52" t="s">
        <v>653</v>
      </c>
      <c r="T36" s="52">
        <v>0</v>
      </c>
      <c r="U36" s="52" t="s">
        <v>310</v>
      </c>
      <c r="V36" s="52" t="s">
        <v>655</v>
      </c>
      <c r="W36" s="52"/>
      <c r="X36" s="52">
        <v>0.95</v>
      </c>
      <c r="Y36" s="52" t="s">
        <v>654</v>
      </c>
      <c r="Z36" s="52" t="s">
        <v>1062</v>
      </c>
      <c r="AA36" s="52"/>
      <c r="AB36" s="53">
        <v>44496.644675925927</v>
      </c>
      <c r="AC36" s="52" t="s">
        <v>1182</v>
      </c>
      <c r="AD36" s="53">
        <v>44496.644733796296</v>
      </c>
      <c r="AE36" s="52" t="s">
        <v>1182</v>
      </c>
      <c r="AF36" s="52" t="s">
        <v>47</v>
      </c>
      <c r="AG36" s="52" t="s">
        <v>1096</v>
      </c>
      <c r="AH36" s="52" t="s">
        <v>657</v>
      </c>
      <c r="AI36" s="52" t="s">
        <v>1083</v>
      </c>
      <c r="AJ36" s="52"/>
      <c r="AK36" s="52"/>
    </row>
    <row r="37" spans="1:37" ht="14" x14ac:dyDescent="0.15">
      <c r="A37" s="52"/>
      <c r="B37" s="51" t="s">
        <v>57</v>
      </c>
      <c r="C37" s="51" t="s">
        <v>797</v>
      </c>
      <c r="D37" s="51" t="s">
        <v>800</v>
      </c>
      <c r="E37" s="51" t="s">
        <v>57</v>
      </c>
      <c r="F37" s="51" t="s">
        <v>696</v>
      </c>
      <c r="G37" s="52" t="s">
        <v>1084</v>
      </c>
      <c r="H37" s="52" t="s">
        <v>1182</v>
      </c>
      <c r="I37" s="52" t="s">
        <v>1182</v>
      </c>
      <c r="J37" s="52" t="s">
        <v>306</v>
      </c>
      <c r="K37" s="52" t="s">
        <v>153</v>
      </c>
      <c r="L37" s="68">
        <v>44496</v>
      </c>
      <c r="M37" s="52">
        <v>0.96619999999999995</v>
      </c>
      <c r="N37" s="52" t="s">
        <v>307</v>
      </c>
      <c r="O37" s="52" t="s">
        <v>318</v>
      </c>
      <c r="P37" s="52" t="s">
        <v>308</v>
      </c>
      <c r="Q37" s="52" t="s">
        <v>1076</v>
      </c>
      <c r="R37" s="52" t="s">
        <v>652</v>
      </c>
      <c r="S37" s="52" t="s">
        <v>653</v>
      </c>
      <c r="T37" s="52">
        <v>0</v>
      </c>
      <c r="U37" s="52" t="s">
        <v>310</v>
      </c>
      <c r="V37" s="52" t="s">
        <v>655</v>
      </c>
      <c r="W37" s="52"/>
      <c r="X37" s="52">
        <v>0.95</v>
      </c>
      <c r="Y37" s="52" t="s">
        <v>654</v>
      </c>
      <c r="Z37" s="52" t="s">
        <v>1062</v>
      </c>
      <c r="AA37" s="52"/>
      <c r="AB37" s="53">
        <v>44496.644745370373</v>
      </c>
      <c r="AC37" s="52" t="s">
        <v>1182</v>
      </c>
      <c r="AD37" s="53">
        <v>44496.644826388889</v>
      </c>
      <c r="AE37" s="52" t="s">
        <v>1182</v>
      </c>
      <c r="AF37" s="52" t="s">
        <v>47</v>
      </c>
      <c r="AG37" s="52" t="s">
        <v>1096</v>
      </c>
      <c r="AH37" s="52" t="s">
        <v>657</v>
      </c>
      <c r="AI37" s="52" t="s">
        <v>1084</v>
      </c>
      <c r="AJ37" s="52"/>
      <c r="AK37" s="52"/>
    </row>
    <row r="38" spans="1:37" ht="14" x14ac:dyDescent="0.15">
      <c r="A38" s="52"/>
      <c r="B38" s="51" t="s">
        <v>57</v>
      </c>
      <c r="C38" s="51" t="s">
        <v>797</v>
      </c>
      <c r="D38" s="51" t="s">
        <v>800</v>
      </c>
      <c r="E38" s="51" t="s">
        <v>57</v>
      </c>
      <c r="F38" s="51" t="s">
        <v>697</v>
      </c>
      <c r="G38" s="52" t="s">
        <v>1085</v>
      </c>
      <c r="H38" s="52" t="s">
        <v>1182</v>
      </c>
      <c r="I38" s="52" t="s">
        <v>1182</v>
      </c>
      <c r="J38" s="52" t="s">
        <v>306</v>
      </c>
      <c r="K38" s="52" t="s">
        <v>153</v>
      </c>
      <c r="L38" s="68">
        <v>44496</v>
      </c>
      <c r="M38" s="52">
        <v>0.97289999999999999</v>
      </c>
      <c r="N38" s="52" t="s">
        <v>307</v>
      </c>
      <c r="O38" s="52" t="s">
        <v>318</v>
      </c>
      <c r="P38" s="52" t="s">
        <v>308</v>
      </c>
      <c r="Q38" s="52" t="s">
        <v>1076</v>
      </c>
      <c r="R38" s="52" t="s">
        <v>652</v>
      </c>
      <c r="S38" s="52" t="s">
        <v>653</v>
      </c>
      <c r="T38" s="52">
        <v>0</v>
      </c>
      <c r="U38" s="52" t="s">
        <v>310</v>
      </c>
      <c r="V38" s="52" t="s">
        <v>655</v>
      </c>
      <c r="W38" s="52"/>
      <c r="X38" s="52">
        <v>0.95</v>
      </c>
      <c r="Y38" s="52" t="s">
        <v>654</v>
      </c>
      <c r="Z38" s="52" t="s">
        <v>1062</v>
      </c>
      <c r="AA38" s="52"/>
      <c r="AB38" s="53">
        <v>44496.644884259258</v>
      </c>
      <c r="AC38" s="52" t="s">
        <v>1182</v>
      </c>
      <c r="AD38" s="53">
        <v>44496.644930555558</v>
      </c>
      <c r="AE38" s="52" t="s">
        <v>1182</v>
      </c>
      <c r="AF38" s="52" t="s">
        <v>47</v>
      </c>
      <c r="AG38" s="52" t="s">
        <v>1096</v>
      </c>
      <c r="AH38" s="52" t="s">
        <v>657</v>
      </c>
      <c r="AI38" s="52" t="s">
        <v>1085</v>
      </c>
      <c r="AJ38" s="52"/>
      <c r="AK38" s="52"/>
    </row>
    <row r="39" spans="1:37" ht="14" x14ac:dyDescent="0.15">
      <c r="A39" s="52"/>
      <c r="B39" s="51" t="s">
        <v>57</v>
      </c>
      <c r="C39" s="51" t="s">
        <v>797</v>
      </c>
      <c r="D39" s="51" t="s">
        <v>800</v>
      </c>
      <c r="E39" s="51" t="s">
        <v>57</v>
      </c>
      <c r="F39" s="51" t="s">
        <v>698</v>
      </c>
      <c r="G39" s="52" t="s">
        <v>1086</v>
      </c>
      <c r="H39" s="52" t="s">
        <v>1182</v>
      </c>
      <c r="I39" s="52" t="s">
        <v>1182</v>
      </c>
      <c r="J39" s="52" t="s">
        <v>306</v>
      </c>
      <c r="K39" s="52" t="s">
        <v>153</v>
      </c>
      <c r="L39" s="68">
        <v>44496</v>
      </c>
      <c r="M39" s="52">
        <v>0.96760000000000002</v>
      </c>
      <c r="N39" s="52" t="s">
        <v>307</v>
      </c>
      <c r="O39" s="52" t="s">
        <v>318</v>
      </c>
      <c r="P39" s="52" t="s">
        <v>308</v>
      </c>
      <c r="Q39" s="52" t="s">
        <v>1076</v>
      </c>
      <c r="R39" s="52" t="s">
        <v>652</v>
      </c>
      <c r="S39" s="52" t="s">
        <v>653</v>
      </c>
      <c r="T39" s="52">
        <v>0</v>
      </c>
      <c r="U39" s="52" t="s">
        <v>310</v>
      </c>
      <c r="V39" s="52" t="s">
        <v>655</v>
      </c>
      <c r="W39" s="52"/>
      <c r="X39" s="52">
        <v>0.95</v>
      </c>
      <c r="Y39" s="52" t="s">
        <v>654</v>
      </c>
      <c r="Z39" s="52" t="s">
        <v>1062</v>
      </c>
      <c r="AA39" s="52"/>
      <c r="AB39" s="53">
        <v>44496.644953703704</v>
      </c>
      <c r="AC39" s="52" t="s">
        <v>1182</v>
      </c>
      <c r="AD39" s="53">
        <v>44496.644976851851</v>
      </c>
      <c r="AE39" s="52" t="s">
        <v>1182</v>
      </c>
      <c r="AF39" s="52" t="s">
        <v>47</v>
      </c>
      <c r="AG39" s="52" t="s">
        <v>1096</v>
      </c>
      <c r="AH39" s="52" t="s">
        <v>657</v>
      </c>
      <c r="AI39" s="52" t="s">
        <v>1086</v>
      </c>
      <c r="AJ39" s="52"/>
      <c r="AK39" s="52"/>
    </row>
    <row r="40" spans="1:37" ht="14" x14ac:dyDescent="0.15">
      <c r="A40" s="52"/>
      <c r="B40" s="51" t="s">
        <v>57</v>
      </c>
      <c r="C40" s="51" t="s">
        <v>797</v>
      </c>
      <c r="D40" s="51" t="s">
        <v>800</v>
      </c>
      <c r="E40" s="51" t="s">
        <v>57</v>
      </c>
      <c r="F40" s="51" t="s">
        <v>699</v>
      </c>
      <c r="G40" s="52" t="s">
        <v>1087</v>
      </c>
      <c r="H40" s="52" t="s">
        <v>1182</v>
      </c>
      <c r="I40" s="52" t="s">
        <v>1182</v>
      </c>
      <c r="J40" s="52" t="s">
        <v>306</v>
      </c>
      <c r="K40" s="52" t="s">
        <v>153</v>
      </c>
      <c r="L40" s="68">
        <v>44496</v>
      </c>
      <c r="M40" s="52">
        <v>0.9476</v>
      </c>
      <c r="N40" s="52" t="s">
        <v>307</v>
      </c>
      <c r="O40" s="52" t="s">
        <v>318</v>
      </c>
      <c r="P40" s="52" t="s">
        <v>308</v>
      </c>
      <c r="Q40" s="52" t="s">
        <v>1076</v>
      </c>
      <c r="R40" s="52" t="s">
        <v>652</v>
      </c>
      <c r="S40" s="52" t="s">
        <v>653</v>
      </c>
      <c r="T40" s="52">
        <v>0</v>
      </c>
      <c r="U40" s="52" t="s">
        <v>310</v>
      </c>
      <c r="V40" s="52" t="s">
        <v>655</v>
      </c>
      <c r="W40" s="52"/>
      <c r="X40" s="52">
        <v>0.95</v>
      </c>
      <c r="Y40" s="52" t="s">
        <v>654</v>
      </c>
      <c r="Z40" s="52" t="s">
        <v>1062</v>
      </c>
      <c r="AA40" s="52"/>
      <c r="AB40" s="53">
        <v>44496.645011574074</v>
      </c>
      <c r="AC40" s="52" t="s">
        <v>1182</v>
      </c>
      <c r="AD40" s="53">
        <v>44496.64503472222</v>
      </c>
      <c r="AE40" s="52" t="s">
        <v>1182</v>
      </c>
      <c r="AF40" s="52" t="s">
        <v>47</v>
      </c>
      <c r="AG40" s="52" t="s">
        <v>1096</v>
      </c>
      <c r="AH40" s="52" t="s">
        <v>657</v>
      </c>
      <c r="AI40" s="52" t="s">
        <v>1087</v>
      </c>
      <c r="AJ40" s="52"/>
      <c r="AK40" s="52"/>
    </row>
    <row r="41" spans="1:37" ht="14" x14ac:dyDescent="0.15">
      <c r="A41" s="52"/>
      <c r="B41" s="51" t="s">
        <v>57</v>
      </c>
      <c r="C41" s="51" t="s">
        <v>797</v>
      </c>
      <c r="D41" s="51" t="s">
        <v>800</v>
      </c>
      <c r="E41" s="51" t="s">
        <v>57</v>
      </c>
      <c r="F41" s="51" t="s">
        <v>700</v>
      </c>
      <c r="G41" s="52" t="s">
        <v>1088</v>
      </c>
      <c r="H41" s="52" t="s">
        <v>1182</v>
      </c>
      <c r="I41" s="52" t="s">
        <v>1182</v>
      </c>
      <c r="J41" s="52" t="s">
        <v>306</v>
      </c>
      <c r="K41" s="52" t="s">
        <v>153</v>
      </c>
      <c r="L41" s="68">
        <v>44496</v>
      </c>
      <c r="M41" s="52">
        <v>7.8700000000000006E-2</v>
      </c>
      <c r="N41" s="52" t="s">
        <v>307</v>
      </c>
      <c r="O41" s="52" t="s">
        <v>318</v>
      </c>
      <c r="P41" s="52" t="s">
        <v>308</v>
      </c>
      <c r="Q41" s="52" t="s">
        <v>1076</v>
      </c>
      <c r="R41" s="52" t="s">
        <v>652</v>
      </c>
      <c r="S41" s="52" t="s">
        <v>653</v>
      </c>
      <c r="T41" s="52">
        <v>0</v>
      </c>
      <c r="U41" s="52" t="s">
        <v>310</v>
      </c>
      <c r="V41" s="52" t="s">
        <v>319</v>
      </c>
      <c r="W41" s="52"/>
      <c r="X41" s="52">
        <v>0.1</v>
      </c>
      <c r="Y41" s="52" t="s">
        <v>654</v>
      </c>
      <c r="Z41" s="52" t="s">
        <v>1062</v>
      </c>
      <c r="AA41" s="52"/>
      <c r="AB41" s="53">
        <v>44496.645057870373</v>
      </c>
      <c r="AC41" s="52" t="s">
        <v>1182</v>
      </c>
      <c r="AD41" s="53">
        <v>44496.645138888889</v>
      </c>
      <c r="AE41" s="52" t="s">
        <v>1182</v>
      </c>
      <c r="AF41" s="52" t="s">
        <v>47</v>
      </c>
      <c r="AG41" s="52" t="s">
        <v>1096</v>
      </c>
      <c r="AH41" s="52" t="s">
        <v>660</v>
      </c>
      <c r="AI41" s="52" t="s">
        <v>1088</v>
      </c>
      <c r="AJ41" s="52"/>
      <c r="AK41" s="52"/>
    </row>
    <row r="42" spans="1:37" ht="14" x14ac:dyDescent="0.15">
      <c r="A42" s="52"/>
      <c r="B42" s="51" t="s">
        <v>57</v>
      </c>
      <c r="C42" s="51" t="s">
        <v>797</v>
      </c>
      <c r="D42" s="51" t="s">
        <v>800</v>
      </c>
      <c r="E42" s="51" t="s">
        <v>57</v>
      </c>
      <c r="F42" s="51" t="s">
        <v>701</v>
      </c>
      <c r="G42" s="52" t="s">
        <v>1089</v>
      </c>
      <c r="H42" s="52" t="s">
        <v>1182</v>
      </c>
      <c r="I42" s="52" t="s">
        <v>1182</v>
      </c>
      <c r="J42" s="52" t="s">
        <v>306</v>
      </c>
      <c r="K42" s="52" t="s">
        <v>153</v>
      </c>
      <c r="L42" s="68">
        <v>44496</v>
      </c>
      <c r="M42" s="52">
        <v>7.4300000000000005E-2</v>
      </c>
      <c r="N42" s="52" t="s">
        <v>307</v>
      </c>
      <c r="O42" s="52" t="s">
        <v>318</v>
      </c>
      <c r="P42" s="52" t="s">
        <v>308</v>
      </c>
      <c r="Q42" s="52" t="s">
        <v>1076</v>
      </c>
      <c r="R42" s="52" t="s">
        <v>652</v>
      </c>
      <c r="S42" s="52" t="s">
        <v>653</v>
      </c>
      <c r="T42" s="52">
        <v>0</v>
      </c>
      <c r="U42" s="52" t="s">
        <v>310</v>
      </c>
      <c r="V42" s="52" t="s">
        <v>319</v>
      </c>
      <c r="W42" s="52"/>
      <c r="X42" s="52">
        <v>0.1</v>
      </c>
      <c r="Y42" s="52" t="s">
        <v>654</v>
      </c>
      <c r="Z42" s="52" t="s">
        <v>1062</v>
      </c>
      <c r="AA42" s="52"/>
      <c r="AB42" s="53">
        <v>44496.645208333335</v>
      </c>
      <c r="AC42" s="52" t="s">
        <v>1182</v>
      </c>
      <c r="AD42" s="53">
        <v>44496.645277777781</v>
      </c>
      <c r="AE42" s="52" t="s">
        <v>1182</v>
      </c>
      <c r="AF42" s="52" t="s">
        <v>47</v>
      </c>
      <c r="AG42" s="52" t="s">
        <v>1096</v>
      </c>
      <c r="AH42" s="52" t="s">
        <v>660</v>
      </c>
      <c r="AI42" s="52" t="s">
        <v>1089</v>
      </c>
      <c r="AJ42" s="52"/>
      <c r="AK42" s="52"/>
    </row>
    <row r="43" spans="1:37" ht="14" x14ac:dyDescent="0.15">
      <c r="A43" s="52"/>
      <c r="B43" s="51" t="s">
        <v>57</v>
      </c>
      <c r="C43" s="51" t="s">
        <v>797</v>
      </c>
      <c r="D43" s="51" t="s">
        <v>800</v>
      </c>
      <c r="E43" s="51" t="s">
        <v>57</v>
      </c>
      <c r="F43" s="51" t="s">
        <v>702</v>
      </c>
      <c r="G43" s="52" t="s">
        <v>1090</v>
      </c>
      <c r="H43" s="52" t="s">
        <v>1182</v>
      </c>
      <c r="I43" s="52" t="s">
        <v>1182</v>
      </c>
      <c r="J43" s="52" t="s">
        <v>306</v>
      </c>
      <c r="K43" s="52" t="s">
        <v>153</v>
      </c>
      <c r="L43" s="68">
        <v>44496</v>
      </c>
      <c r="M43" s="52">
        <v>7.46E-2</v>
      </c>
      <c r="N43" s="52" t="s">
        <v>307</v>
      </c>
      <c r="O43" s="52" t="s">
        <v>318</v>
      </c>
      <c r="P43" s="52" t="s">
        <v>308</v>
      </c>
      <c r="Q43" s="52" t="s">
        <v>1076</v>
      </c>
      <c r="R43" s="52" t="s">
        <v>652</v>
      </c>
      <c r="S43" s="52" t="s">
        <v>653</v>
      </c>
      <c r="T43" s="52">
        <v>0</v>
      </c>
      <c r="U43" s="52" t="s">
        <v>310</v>
      </c>
      <c r="V43" s="52" t="s">
        <v>319</v>
      </c>
      <c r="W43" s="52"/>
      <c r="X43" s="52">
        <v>0.1</v>
      </c>
      <c r="Y43" s="52" t="s">
        <v>654</v>
      </c>
      <c r="Z43" s="52" t="s">
        <v>1062</v>
      </c>
      <c r="AA43" s="52"/>
      <c r="AB43" s="53">
        <v>44496.645289351851</v>
      </c>
      <c r="AC43" s="52" t="s">
        <v>1182</v>
      </c>
      <c r="AD43" s="53">
        <v>44496.645335648151</v>
      </c>
      <c r="AE43" s="52" t="s">
        <v>1182</v>
      </c>
      <c r="AF43" s="52" t="s">
        <v>47</v>
      </c>
      <c r="AG43" s="52" t="s">
        <v>1096</v>
      </c>
      <c r="AH43" s="52" t="s">
        <v>660</v>
      </c>
      <c r="AI43" s="52" t="s">
        <v>1090</v>
      </c>
      <c r="AJ43" s="52"/>
      <c r="AK43" s="52"/>
    </row>
    <row r="44" spans="1:37" ht="14" x14ac:dyDescent="0.15">
      <c r="A44" s="55"/>
      <c r="B44" s="54" t="s">
        <v>48</v>
      </c>
      <c r="C44" s="54" t="s">
        <v>797</v>
      </c>
      <c r="D44" s="54" t="s">
        <v>801</v>
      </c>
      <c r="E44" s="54" t="s">
        <v>48</v>
      </c>
      <c r="F44" s="54" t="s">
        <v>703</v>
      </c>
      <c r="G44" s="55" t="s">
        <v>1077</v>
      </c>
      <c r="H44" s="55" t="s">
        <v>1182</v>
      </c>
      <c r="I44" s="55" t="s">
        <v>1182</v>
      </c>
      <c r="J44" s="55" t="s">
        <v>306</v>
      </c>
      <c r="K44" s="55" t="s">
        <v>153</v>
      </c>
      <c r="L44" s="69">
        <v>44496</v>
      </c>
      <c r="M44" s="55">
        <v>0.98850000000000005</v>
      </c>
      <c r="N44" s="55" t="s">
        <v>307</v>
      </c>
      <c r="O44" s="55" t="s">
        <v>318</v>
      </c>
      <c r="P44" s="55" t="s">
        <v>308</v>
      </c>
      <c r="Q44" s="55" t="s">
        <v>1076</v>
      </c>
      <c r="R44" s="55" t="s">
        <v>652</v>
      </c>
      <c r="S44" s="55" t="s">
        <v>653</v>
      </c>
      <c r="T44" s="55">
        <v>0</v>
      </c>
      <c r="U44" s="55" t="s">
        <v>310</v>
      </c>
      <c r="V44" s="55" t="s">
        <v>655</v>
      </c>
      <c r="W44" s="55"/>
      <c r="X44" s="55">
        <v>0.98</v>
      </c>
      <c r="Y44" s="55" t="s">
        <v>654</v>
      </c>
      <c r="Z44" s="55" t="s">
        <v>1062</v>
      </c>
      <c r="AA44" s="55"/>
      <c r="AB44" s="56">
        <v>44496.64340277778</v>
      </c>
      <c r="AC44" s="55" t="s">
        <v>1182</v>
      </c>
      <c r="AD44" s="56">
        <v>44496.643645833334</v>
      </c>
      <c r="AE44" s="55" t="s">
        <v>1182</v>
      </c>
      <c r="AF44" s="55" t="s">
        <v>47</v>
      </c>
      <c r="AG44" s="55" t="s">
        <v>1096</v>
      </c>
      <c r="AH44" s="55" t="s">
        <v>656</v>
      </c>
      <c r="AI44" s="55" t="s">
        <v>1077</v>
      </c>
      <c r="AJ44" s="55"/>
      <c r="AK44" s="55"/>
    </row>
    <row r="45" spans="1:37" ht="14" x14ac:dyDescent="0.15">
      <c r="A45" s="55"/>
      <c r="B45" s="54" t="s">
        <v>48</v>
      </c>
      <c r="C45" s="54" t="s">
        <v>797</v>
      </c>
      <c r="D45" s="54" t="s">
        <v>801</v>
      </c>
      <c r="E45" s="54" t="s">
        <v>48</v>
      </c>
      <c r="F45" s="54" t="s">
        <v>704</v>
      </c>
      <c r="G45" s="55" t="s">
        <v>1078</v>
      </c>
      <c r="H45" s="55" t="s">
        <v>1182</v>
      </c>
      <c r="I45" s="55" t="s">
        <v>1182</v>
      </c>
      <c r="J45" s="55" t="s">
        <v>306</v>
      </c>
      <c r="K45" s="55" t="s">
        <v>153</v>
      </c>
      <c r="L45" s="69">
        <v>44496</v>
      </c>
      <c r="M45" s="55">
        <v>0.98129999999999995</v>
      </c>
      <c r="N45" s="55" t="s">
        <v>307</v>
      </c>
      <c r="O45" s="55" t="s">
        <v>318</v>
      </c>
      <c r="P45" s="55" t="s">
        <v>308</v>
      </c>
      <c r="Q45" s="55" t="s">
        <v>1076</v>
      </c>
      <c r="R45" s="55" t="s">
        <v>652</v>
      </c>
      <c r="S45" s="55" t="s">
        <v>653</v>
      </c>
      <c r="T45" s="55">
        <v>0</v>
      </c>
      <c r="U45" s="55" t="s">
        <v>310</v>
      </c>
      <c r="V45" s="55" t="s">
        <v>655</v>
      </c>
      <c r="W45" s="55"/>
      <c r="X45" s="55">
        <v>0.98</v>
      </c>
      <c r="Y45" s="55" t="s">
        <v>654</v>
      </c>
      <c r="Z45" s="55" t="s">
        <v>1062</v>
      </c>
      <c r="AA45" s="55"/>
      <c r="AB45" s="56">
        <v>44496.643703703703</v>
      </c>
      <c r="AC45" s="55" t="s">
        <v>1182</v>
      </c>
      <c r="AD45" s="56">
        <v>44496.643773148149</v>
      </c>
      <c r="AE45" s="55" t="s">
        <v>1182</v>
      </c>
      <c r="AF45" s="55" t="s">
        <v>47</v>
      </c>
      <c r="AG45" s="55" t="s">
        <v>1096</v>
      </c>
      <c r="AH45" s="55" t="s">
        <v>656</v>
      </c>
      <c r="AI45" s="55" t="s">
        <v>1078</v>
      </c>
      <c r="AJ45" s="55"/>
      <c r="AK45" s="55"/>
    </row>
    <row r="46" spans="1:37" ht="14" x14ac:dyDescent="0.15">
      <c r="A46" s="55"/>
      <c r="B46" s="54" t="s">
        <v>48</v>
      </c>
      <c r="C46" s="54" t="s">
        <v>797</v>
      </c>
      <c r="D46" s="54" t="s">
        <v>801</v>
      </c>
      <c r="E46" s="54" t="s">
        <v>48</v>
      </c>
      <c r="F46" s="54" t="s">
        <v>705</v>
      </c>
      <c r="G46" s="55" t="s">
        <v>1079</v>
      </c>
      <c r="H46" s="55" t="s">
        <v>1182</v>
      </c>
      <c r="I46" s="55" t="s">
        <v>1182</v>
      </c>
      <c r="J46" s="55" t="s">
        <v>306</v>
      </c>
      <c r="K46" s="55" t="s">
        <v>153</v>
      </c>
      <c r="L46" s="69">
        <v>44496</v>
      </c>
      <c r="M46" s="55">
        <v>0.9536</v>
      </c>
      <c r="N46" s="55" t="s">
        <v>307</v>
      </c>
      <c r="O46" s="55" t="s">
        <v>318</v>
      </c>
      <c r="P46" s="55" t="s">
        <v>308</v>
      </c>
      <c r="Q46" s="55" t="s">
        <v>1076</v>
      </c>
      <c r="R46" s="55" t="s">
        <v>652</v>
      </c>
      <c r="S46" s="55" t="s">
        <v>653</v>
      </c>
      <c r="T46" s="55">
        <v>0</v>
      </c>
      <c r="U46" s="55" t="s">
        <v>310</v>
      </c>
      <c r="V46" s="55" t="s">
        <v>655</v>
      </c>
      <c r="W46" s="55"/>
      <c r="X46" s="55">
        <v>0.95</v>
      </c>
      <c r="Y46" s="55" t="s">
        <v>654</v>
      </c>
      <c r="Z46" s="55" t="s">
        <v>1062</v>
      </c>
      <c r="AA46" s="55"/>
      <c r="AB46" s="56">
        <v>44496.643784722219</v>
      </c>
      <c r="AC46" s="55" t="s">
        <v>1182</v>
      </c>
      <c r="AD46" s="56">
        <v>44496.643912037034</v>
      </c>
      <c r="AE46" s="55" t="s">
        <v>1182</v>
      </c>
      <c r="AF46" s="55" t="s">
        <v>47</v>
      </c>
      <c r="AG46" s="55" t="s">
        <v>1096</v>
      </c>
      <c r="AH46" s="55" t="s">
        <v>657</v>
      </c>
      <c r="AI46" s="55" t="s">
        <v>1079</v>
      </c>
      <c r="AJ46" s="55"/>
      <c r="AK46" s="55"/>
    </row>
    <row r="47" spans="1:37" ht="14" x14ac:dyDescent="0.15">
      <c r="A47" s="55"/>
      <c r="B47" s="54" t="s">
        <v>48</v>
      </c>
      <c r="C47" s="54" t="s">
        <v>797</v>
      </c>
      <c r="D47" s="54" t="s">
        <v>801</v>
      </c>
      <c r="E47" s="54" t="s">
        <v>48</v>
      </c>
      <c r="F47" s="54" t="s">
        <v>706</v>
      </c>
      <c r="G47" s="55" t="s">
        <v>1080</v>
      </c>
      <c r="H47" s="55" t="s">
        <v>1182</v>
      </c>
      <c r="I47" s="55" t="s">
        <v>1182</v>
      </c>
      <c r="J47" s="55" t="s">
        <v>306</v>
      </c>
      <c r="K47" s="55" t="s">
        <v>153</v>
      </c>
      <c r="L47" s="69">
        <v>44496</v>
      </c>
      <c r="M47" s="55">
        <v>0.96179999999999999</v>
      </c>
      <c r="N47" s="55" t="s">
        <v>307</v>
      </c>
      <c r="O47" s="55" t="s">
        <v>318</v>
      </c>
      <c r="P47" s="55" t="s">
        <v>308</v>
      </c>
      <c r="Q47" s="55" t="s">
        <v>1076</v>
      </c>
      <c r="R47" s="55" t="s">
        <v>652</v>
      </c>
      <c r="S47" s="55" t="s">
        <v>653</v>
      </c>
      <c r="T47" s="55">
        <v>0</v>
      </c>
      <c r="U47" s="55" t="s">
        <v>310</v>
      </c>
      <c r="V47" s="55" t="s">
        <v>655</v>
      </c>
      <c r="W47" s="55"/>
      <c r="X47" s="55">
        <v>0.95</v>
      </c>
      <c r="Y47" s="55" t="s">
        <v>654</v>
      </c>
      <c r="Z47" s="55" t="s">
        <v>1062</v>
      </c>
      <c r="AA47" s="55"/>
      <c r="AB47" s="56">
        <v>44496.64398148148</v>
      </c>
      <c r="AC47" s="55" t="s">
        <v>1182</v>
      </c>
      <c r="AD47" s="56">
        <v>44496.644328703704</v>
      </c>
      <c r="AE47" s="55" t="s">
        <v>1182</v>
      </c>
      <c r="AF47" s="55" t="s">
        <v>47</v>
      </c>
      <c r="AG47" s="55" t="s">
        <v>1096</v>
      </c>
      <c r="AH47" s="55" t="s">
        <v>657</v>
      </c>
      <c r="AI47" s="55" t="s">
        <v>1080</v>
      </c>
      <c r="AJ47" s="55"/>
      <c r="AK47" s="55"/>
    </row>
    <row r="48" spans="1:37" ht="14" x14ac:dyDescent="0.15">
      <c r="A48" s="55"/>
      <c r="B48" s="54" t="s">
        <v>48</v>
      </c>
      <c r="C48" s="54" t="s">
        <v>797</v>
      </c>
      <c r="D48" s="54" t="s">
        <v>801</v>
      </c>
      <c r="E48" s="54" t="s">
        <v>48</v>
      </c>
      <c r="F48" s="54" t="s">
        <v>707</v>
      </c>
      <c r="G48" s="55" t="s">
        <v>1081</v>
      </c>
      <c r="H48" s="55" t="s">
        <v>1182</v>
      </c>
      <c r="I48" s="55" t="s">
        <v>1182</v>
      </c>
      <c r="J48" s="55" t="s">
        <v>306</v>
      </c>
      <c r="K48" s="55" t="s">
        <v>153</v>
      </c>
      <c r="L48" s="69">
        <v>44496</v>
      </c>
      <c r="M48" s="55">
        <v>0.95120000000000005</v>
      </c>
      <c r="N48" s="55" t="s">
        <v>307</v>
      </c>
      <c r="O48" s="55" t="s">
        <v>318</v>
      </c>
      <c r="P48" s="55" t="s">
        <v>308</v>
      </c>
      <c r="Q48" s="55" t="s">
        <v>1076</v>
      </c>
      <c r="R48" s="55" t="s">
        <v>652</v>
      </c>
      <c r="S48" s="55" t="s">
        <v>653</v>
      </c>
      <c r="T48" s="55">
        <v>0</v>
      </c>
      <c r="U48" s="55" t="s">
        <v>310</v>
      </c>
      <c r="V48" s="55" t="s">
        <v>655</v>
      </c>
      <c r="W48" s="55"/>
      <c r="X48" s="55">
        <v>0.95</v>
      </c>
      <c r="Y48" s="55" t="s">
        <v>654</v>
      </c>
      <c r="Z48" s="55" t="s">
        <v>1062</v>
      </c>
      <c r="AA48" s="55"/>
      <c r="AB48" s="56">
        <v>44496.64439814815</v>
      </c>
      <c r="AC48" s="55" t="s">
        <v>1182</v>
      </c>
      <c r="AD48" s="56">
        <v>44496.644490740742</v>
      </c>
      <c r="AE48" s="55" t="s">
        <v>1182</v>
      </c>
      <c r="AF48" s="55" t="s">
        <v>47</v>
      </c>
      <c r="AG48" s="55" t="s">
        <v>1096</v>
      </c>
      <c r="AH48" s="55" t="s">
        <v>657</v>
      </c>
      <c r="AI48" s="55" t="s">
        <v>1081</v>
      </c>
      <c r="AJ48" s="55"/>
      <c r="AK48" s="55"/>
    </row>
    <row r="49" spans="1:37" ht="14" x14ac:dyDescent="0.15">
      <c r="A49" s="55"/>
      <c r="B49" s="54" t="s">
        <v>48</v>
      </c>
      <c r="C49" s="54" t="s">
        <v>797</v>
      </c>
      <c r="D49" s="54" t="s">
        <v>801</v>
      </c>
      <c r="E49" s="54" t="s">
        <v>48</v>
      </c>
      <c r="F49" s="54" t="s">
        <v>708</v>
      </c>
      <c r="G49" s="55" t="s">
        <v>1082</v>
      </c>
      <c r="H49" s="55" t="s">
        <v>1182</v>
      </c>
      <c r="I49" s="55" t="s">
        <v>1182</v>
      </c>
      <c r="J49" s="55" t="s">
        <v>306</v>
      </c>
      <c r="K49" s="55" t="s">
        <v>153</v>
      </c>
      <c r="L49" s="69">
        <v>44496</v>
      </c>
      <c r="M49" s="55">
        <v>0.98170000000000002</v>
      </c>
      <c r="N49" s="55" t="s">
        <v>307</v>
      </c>
      <c r="O49" s="55" t="s">
        <v>318</v>
      </c>
      <c r="P49" s="55" t="s">
        <v>308</v>
      </c>
      <c r="Q49" s="55" t="s">
        <v>1076</v>
      </c>
      <c r="R49" s="55" t="s">
        <v>652</v>
      </c>
      <c r="S49" s="55" t="s">
        <v>653</v>
      </c>
      <c r="T49" s="55">
        <v>0</v>
      </c>
      <c r="U49" s="55" t="s">
        <v>310</v>
      </c>
      <c r="V49" s="55" t="s">
        <v>655</v>
      </c>
      <c r="W49" s="55"/>
      <c r="X49" s="55">
        <v>0.95</v>
      </c>
      <c r="Y49" s="55" t="s">
        <v>654</v>
      </c>
      <c r="Z49" s="55" t="s">
        <v>1062</v>
      </c>
      <c r="AA49" s="55"/>
      <c r="AB49" s="56">
        <v>44496.644560185188</v>
      </c>
      <c r="AC49" s="55" t="s">
        <v>1182</v>
      </c>
      <c r="AD49" s="56">
        <v>44496.644652777781</v>
      </c>
      <c r="AE49" s="55" t="s">
        <v>1182</v>
      </c>
      <c r="AF49" s="55" t="s">
        <v>47</v>
      </c>
      <c r="AG49" s="55" t="s">
        <v>1096</v>
      </c>
      <c r="AH49" s="55" t="s">
        <v>657</v>
      </c>
      <c r="AI49" s="55" t="s">
        <v>1082</v>
      </c>
      <c r="AJ49" s="55"/>
      <c r="AK49" s="55"/>
    </row>
    <row r="50" spans="1:37" ht="14" x14ac:dyDescent="0.15">
      <c r="A50" s="55"/>
      <c r="B50" s="54" t="s">
        <v>48</v>
      </c>
      <c r="C50" s="54" t="s">
        <v>797</v>
      </c>
      <c r="D50" s="54" t="s">
        <v>801</v>
      </c>
      <c r="E50" s="54" t="s">
        <v>48</v>
      </c>
      <c r="F50" s="54" t="s">
        <v>709</v>
      </c>
      <c r="G50" s="55" t="s">
        <v>1083</v>
      </c>
      <c r="H50" s="55" t="s">
        <v>1182</v>
      </c>
      <c r="I50" s="55" t="s">
        <v>1182</v>
      </c>
      <c r="J50" s="55" t="s">
        <v>306</v>
      </c>
      <c r="K50" s="55" t="s">
        <v>153</v>
      </c>
      <c r="L50" s="69">
        <v>44496</v>
      </c>
      <c r="M50" s="55">
        <v>0.9506</v>
      </c>
      <c r="N50" s="55" t="s">
        <v>307</v>
      </c>
      <c r="O50" s="55" t="s">
        <v>318</v>
      </c>
      <c r="P50" s="55" t="s">
        <v>308</v>
      </c>
      <c r="Q50" s="55" t="s">
        <v>1076</v>
      </c>
      <c r="R50" s="55" t="s">
        <v>652</v>
      </c>
      <c r="S50" s="55" t="s">
        <v>653</v>
      </c>
      <c r="T50" s="55">
        <v>0</v>
      </c>
      <c r="U50" s="55" t="s">
        <v>310</v>
      </c>
      <c r="V50" s="55" t="s">
        <v>655</v>
      </c>
      <c r="W50" s="55"/>
      <c r="X50" s="55">
        <v>0.95</v>
      </c>
      <c r="Y50" s="55" t="s">
        <v>654</v>
      </c>
      <c r="Z50" s="55" t="s">
        <v>1062</v>
      </c>
      <c r="AA50" s="55"/>
      <c r="AB50" s="56">
        <v>44496.644675925927</v>
      </c>
      <c r="AC50" s="55" t="s">
        <v>1182</v>
      </c>
      <c r="AD50" s="56">
        <v>44496.644733796296</v>
      </c>
      <c r="AE50" s="55" t="s">
        <v>1182</v>
      </c>
      <c r="AF50" s="55" t="s">
        <v>47</v>
      </c>
      <c r="AG50" s="55" t="s">
        <v>1096</v>
      </c>
      <c r="AH50" s="55" t="s">
        <v>657</v>
      </c>
      <c r="AI50" s="55" t="s">
        <v>1083</v>
      </c>
      <c r="AJ50" s="55"/>
      <c r="AK50" s="55"/>
    </row>
    <row r="51" spans="1:37" ht="14" x14ac:dyDescent="0.15">
      <c r="A51" s="55"/>
      <c r="B51" s="54" t="s">
        <v>48</v>
      </c>
      <c r="C51" s="54" t="s">
        <v>797</v>
      </c>
      <c r="D51" s="54" t="s">
        <v>801</v>
      </c>
      <c r="E51" s="54" t="s">
        <v>48</v>
      </c>
      <c r="F51" s="54" t="s">
        <v>710</v>
      </c>
      <c r="G51" s="55" t="s">
        <v>1084</v>
      </c>
      <c r="H51" s="55" t="s">
        <v>1182</v>
      </c>
      <c r="I51" s="55" t="s">
        <v>1182</v>
      </c>
      <c r="J51" s="55" t="s">
        <v>306</v>
      </c>
      <c r="K51" s="55" t="s">
        <v>153</v>
      </c>
      <c r="L51" s="69">
        <v>44496</v>
      </c>
      <c r="M51" s="55">
        <v>0.96619999999999995</v>
      </c>
      <c r="N51" s="55" t="s">
        <v>307</v>
      </c>
      <c r="O51" s="55" t="s">
        <v>318</v>
      </c>
      <c r="P51" s="55" t="s">
        <v>308</v>
      </c>
      <c r="Q51" s="55" t="s">
        <v>1076</v>
      </c>
      <c r="R51" s="55" t="s">
        <v>652</v>
      </c>
      <c r="S51" s="55" t="s">
        <v>653</v>
      </c>
      <c r="T51" s="55">
        <v>0</v>
      </c>
      <c r="U51" s="55" t="s">
        <v>310</v>
      </c>
      <c r="V51" s="55" t="s">
        <v>655</v>
      </c>
      <c r="W51" s="55"/>
      <c r="X51" s="55">
        <v>0.95</v>
      </c>
      <c r="Y51" s="55" t="s">
        <v>654</v>
      </c>
      <c r="Z51" s="55" t="s">
        <v>1062</v>
      </c>
      <c r="AA51" s="55"/>
      <c r="AB51" s="56">
        <v>44496.644745370373</v>
      </c>
      <c r="AC51" s="55" t="s">
        <v>1182</v>
      </c>
      <c r="AD51" s="56">
        <v>44496.644826388889</v>
      </c>
      <c r="AE51" s="55" t="s">
        <v>1182</v>
      </c>
      <c r="AF51" s="55" t="s">
        <v>47</v>
      </c>
      <c r="AG51" s="55" t="s">
        <v>1096</v>
      </c>
      <c r="AH51" s="55" t="s">
        <v>657</v>
      </c>
      <c r="AI51" s="55" t="s">
        <v>1084</v>
      </c>
      <c r="AJ51" s="55"/>
      <c r="AK51" s="55"/>
    </row>
    <row r="52" spans="1:37" ht="14" x14ac:dyDescent="0.15">
      <c r="A52" s="55"/>
      <c r="B52" s="54" t="s">
        <v>48</v>
      </c>
      <c r="C52" s="54" t="s">
        <v>797</v>
      </c>
      <c r="D52" s="54" t="s">
        <v>801</v>
      </c>
      <c r="E52" s="54" t="s">
        <v>48</v>
      </c>
      <c r="F52" s="54" t="s">
        <v>711</v>
      </c>
      <c r="G52" s="55" t="s">
        <v>1085</v>
      </c>
      <c r="H52" s="55" t="s">
        <v>1182</v>
      </c>
      <c r="I52" s="55" t="s">
        <v>1182</v>
      </c>
      <c r="J52" s="55" t="s">
        <v>306</v>
      </c>
      <c r="K52" s="55" t="s">
        <v>153</v>
      </c>
      <c r="L52" s="69">
        <v>44496</v>
      </c>
      <c r="M52" s="55">
        <v>0.97289999999999999</v>
      </c>
      <c r="N52" s="55" t="s">
        <v>307</v>
      </c>
      <c r="O52" s="55" t="s">
        <v>318</v>
      </c>
      <c r="P52" s="55" t="s">
        <v>308</v>
      </c>
      <c r="Q52" s="55" t="s">
        <v>1076</v>
      </c>
      <c r="R52" s="55" t="s">
        <v>652</v>
      </c>
      <c r="S52" s="55" t="s">
        <v>653</v>
      </c>
      <c r="T52" s="55">
        <v>0</v>
      </c>
      <c r="U52" s="55" t="s">
        <v>310</v>
      </c>
      <c r="V52" s="55" t="s">
        <v>655</v>
      </c>
      <c r="W52" s="55"/>
      <c r="X52" s="55">
        <v>0.95</v>
      </c>
      <c r="Y52" s="55" t="s">
        <v>654</v>
      </c>
      <c r="Z52" s="55" t="s">
        <v>1062</v>
      </c>
      <c r="AA52" s="55"/>
      <c r="AB52" s="56">
        <v>44496.644884259258</v>
      </c>
      <c r="AC52" s="55" t="s">
        <v>1182</v>
      </c>
      <c r="AD52" s="56">
        <v>44496.644930555558</v>
      </c>
      <c r="AE52" s="55" t="s">
        <v>1182</v>
      </c>
      <c r="AF52" s="55" t="s">
        <v>47</v>
      </c>
      <c r="AG52" s="55" t="s">
        <v>1096</v>
      </c>
      <c r="AH52" s="55" t="s">
        <v>657</v>
      </c>
      <c r="AI52" s="55" t="s">
        <v>1085</v>
      </c>
      <c r="AJ52" s="55"/>
      <c r="AK52" s="55"/>
    </row>
    <row r="53" spans="1:37" ht="14" x14ac:dyDescent="0.15">
      <c r="A53" s="55"/>
      <c r="B53" s="54" t="s">
        <v>48</v>
      </c>
      <c r="C53" s="54" t="s">
        <v>797</v>
      </c>
      <c r="D53" s="54" t="s">
        <v>801</v>
      </c>
      <c r="E53" s="54" t="s">
        <v>48</v>
      </c>
      <c r="F53" s="54" t="s">
        <v>712</v>
      </c>
      <c r="G53" s="55" t="s">
        <v>1086</v>
      </c>
      <c r="H53" s="55" t="s">
        <v>1182</v>
      </c>
      <c r="I53" s="55" t="s">
        <v>1182</v>
      </c>
      <c r="J53" s="55" t="s">
        <v>306</v>
      </c>
      <c r="K53" s="55" t="s">
        <v>153</v>
      </c>
      <c r="L53" s="69">
        <v>44496</v>
      </c>
      <c r="M53" s="55">
        <v>0.96760000000000002</v>
      </c>
      <c r="N53" s="55" t="s">
        <v>307</v>
      </c>
      <c r="O53" s="55" t="s">
        <v>318</v>
      </c>
      <c r="P53" s="55" t="s">
        <v>308</v>
      </c>
      <c r="Q53" s="55" t="s">
        <v>1076</v>
      </c>
      <c r="R53" s="55" t="s">
        <v>652</v>
      </c>
      <c r="S53" s="55" t="s">
        <v>653</v>
      </c>
      <c r="T53" s="55">
        <v>0</v>
      </c>
      <c r="U53" s="55" t="s">
        <v>310</v>
      </c>
      <c r="V53" s="55" t="s">
        <v>655</v>
      </c>
      <c r="W53" s="55"/>
      <c r="X53" s="55">
        <v>0.95</v>
      </c>
      <c r="Y53" s="55" t="s">
        <v>654</v>
      </c>
      <c r="Z53" s="55" t="s">
        <v>1062</v>
      </c>
      <c r="AA53" s="55"/>
      <c r="AB53" s="56">
        <v>44496.644953703704</v>
      </c>
      <c r="AC53" s="55" t="s">
        <v>1182</v>
      </c>
      <c r="AD53" s="56">
        <v>44496.644976851851</v>
      </c>
      <c r="AE53" s="55" t="s">
        <v>1182</v>
      </c>
      <c r="AF53" s="55" t="s">
        <v>47</v>
      </c>
      <c r="AG53" s="55" t="s">
        <v>1096</v>
      </c>
      <c r="AH53" s="55" t="s">
        <v>657</v>
      </c>
      <c r="AI53" s="55" t="s">
        <v>1086</v>
      </c>
      <c r="AJ53" s="55"/>
      <c r="AK53" s="55"/>
    </row>
    <row r="54" spans="1:37" ht="14" x14ac:dyDescent="0.15">
      <c r="A54" s="55"/>
      <c r="B54" s="54" t="s">
        <v>48</v>
      </c>
      <c r="C54" s="54" t="s">
        <v>797</v>
      </c>
      <c r="D54" s="54" t="s">
        <v>801</v>
      </c>
      <c r="E54" s="54" t="s">
        <v>48</v>
      </c>
      <c r="F54" s="54" t="s">
        <v>713</v>
      </c>
      <c r="G54" s="55" t="s">
        <v>1087</v>
      </c>
      <c r="H54" s="55" t="s">
        <v>1182</v>
      </c>
      <c r="I54" s="55" t="s">
        <v>1182</v>
      </c>
      <c r="J54" s="55" t="s">
        <v>306</v>
      </c>
      <c r="K54" s="55" t="s">
        <v>153</v>
      </c>
      <c r="L54" s="69">
        <v>44496</v>
      </c>
      <c r="M54" s="55">
        <v>0.9476</v>
      </c>
      <c r="N54" s="55" t="s">
        <v>307</v>
      </c>
      <c r="O54" s="55" t="s">
        <v>318</v>
      </c>
      <c r="P54" s="55" t="s">
        <v>308</v>
      </c>
      <c r="Q54" s="55" t="s">
        <v>1076</v>
      </c>
      <c r="R54" s="55" t="s">
        <v>652</v>
      </c>
      <c r="S54" s="55" t="s">
        <v>653</v>
      </c>
      <c r="T54" s="55">
        <v>0</v>
      </c>
      <c r="U54" s="55" t="s">
        <v>310</v>
      </c>
      <c r="V54" s="55" t="s">
        <v>655</v>
      </c>
      <c r="W54" s="55"/>
      <c r="X54" s="55">
        <v>0.95</v>
      </c>
      <c r="Y54" s="55" t="s">
        <v>654</v>
      </c>
      <c r="Z54" s="55" t="s">
        <v>1062</v>
      </c>
      <c r="AA54" s="55"/>
      <c r="AB54" s="56">
        <v>44496.645011574074</v>
      </c>
      <c r="AC54" s="55" t="s">
        <v>1182</v>
      </c>
      <c r="AD54" s="56">
        <v>44496.64503472222</v>
      </c>
      <c r="AE54" s="55" t="s">
        <v>1182</v>
      </c>
      <c r="AF54" s="55" t="s">
        <v>47</v>
      </c>
      <c r="AG54" s="55" t="s">
        <v>1096</v>
      </c>
      <c r="AH54" s="55" t="s">
        <v>657</v>
      </c>
      <c r="AI54" s="55" t="s">
        <v>1087</v>
      </c>
      <c r="AJ54" s="55"/>
      <c r="AK54" s="55"/>
    </row>
    <row r="55" spans="1:37" ht="14" x14ac:dyDescent="0.15">
      <c r="A55" s="55"/>
      <c r="B55" s="54" t="s">
        <v>48</v>
      </c>
      <c r="C55" s="54" t="s">
        <v>797</v>
      </c>
      <c r="D55" s="54" t="s">
        <v>801</v>
      </c>
      <c r="E55" s="54" t="s">
        <v>48</v>
      </c>
      <c r="F55" s="54" t="s">
        <v>714</v>
      </c>
      <c r="G55" s="55" t="s">
        <v>1088</v>
      </c>
      <c r="H55" s="55" t="s">
        <v>1182</v>
      </c>
      <c r="I55" s="55" t="s">
        <v>1182</v>
      </c>
      <c r="J55" s="55" t="s">
        <v>306</v>
      </c>
      <c r="K55" s="55" t="s">
        <v>153</v>
      </c>
      <c r="L55" s="69">
        <v>44496</v>
      </c>
      <c r="M55" s="55">
        <v>7.8700000000000006E-2</v>
      </c>
      <c r="N55" s="55" t="s">
        <v>307</v>
      </c>
      <c r="O55" s="55" t="s">
        <v>318</v>
      </c>
      <c r="P55" s="55" t="s">
        <v>308</v>
      </c>
      <c r="Q55" s="55" t="s">
        <v>1076</v>
      </c>
      <c r="R55" s="55" t="s">
        <v>652</v>
      </c>
      <c r="S55" s="55" t="s">
        <v>653</v>
      </c>
      <c r="T55" s="55">
        <v>0</v>
      </c>
      <c r="U55" s="55" t="s">
        <v>310</v>
      </c>
      <c r="V55" s="55" t="s">
        <v>319</v>
      </c>
      <c r="W55" s="55"/>
      <c r="X55" s="55">
        <v>0.1</v>
      </c>
      <c r="Y55" s="55" t="s">
        <v>654</v>
      </c>
      <c r="Z55" s="55" t="s">
        <v>1062</v>
      </c>
      <c r="AA55" s="55"/>
      <c r="AB55" s="56">
        <v>44496.645057870373</v>
      </c>
      <c r="AC55" s="55" t="s">
        <v>1182</v>
      </c>
      <c r="AD55" s="56">
        <v>44496.645138888889</v>
      </c>
      <c r="AE55" s="55" t="s">
        <v>1182</v>
      </c>
      <c r="AF55" s="55" t="s">
        <v>47</v>
      </c>
      <c r="AG55" s="55" t="s">
        <v>1096</v>
      </c>
      <c r="AH55" s="55" t="s">
        <v>660</v>
      </c>
      <c r="AI55" s="55" t="s">
        <v>1088</v>
      </c>
      <c r="AJ55" s="55"/>
      <c r="AK55" s="55"/>
    </row>
    <row r="56" spans="1:37" ht="14" x14ac:dyDescent="0.15">
      <c r="A56" s="55"/>
      <c r="B56" s="54" t="s">
        <v>48</v>
      </c>
      <c r="C56" s="54" t="s">
        <v>797</v>
      </c>
      <c r="D56" s="54" t="s">
        <v>801</v>
      </c>
      <c r="E56" s="54" t="s">
        <v>48</v>
      </c>
      <c r="F56" s="54" t="s">
        <v>715</v>
      </c>
      <c r="G56" s="55" t="s">
        <v>1089</v>
      </c>
      <c r="H56" s="55" t="s">
        <v>1182</v>
      </c>
      <c r="I56" s="55" t="s">
        <v>1182</v>
      </c>
      <c r="J56" s="55" t="s">
        <v>306</v>
      </c>
      <c r="K56" s="55" t="s">
        <v>153</v>
      </c>
      <c r="L56" s="69">
        <v>44496</v>
      </c>
      <c r="M56" s="55">
        <v>7.4300000000000005E-2</v>
      </c>
      <c r="N56" s="55" t="s">
        <v>307</v>
      </c>
      <c r="O56" s="55" t="s">
        <v>318</v>
      </c>
      <c r="P56" s="55" t="s">
        <v>308</v>
      </c>
      <c r="Q56" s="55" t="s">
        <v>1076</v>
      </c>
      <c r="R56" s="55" t="s">
        <v>652</v>
      </c>
      <c r="S56" s="55" t="s">
        <v>653</v>
      </c>
      <c r="T56" s="55">
        <v>0</v>
      </c>
      <c r="U56" s="55" t="s">
        <v>310</v>
      </c>
      <c r="V56" s="55" t="s">
        <v>319</v>
      </c>
      <c r="W56" s="55"/>
      <c r="X56" s="55">
        <v>0.1</v>
      </c>
      <c r="Y56" s="55" t="s">
        <v>654</v>
      </c>
      <c r="Z56" s="55" t="s">
        <v>1062</v>
      </c>
      <c r="AA56" s="55"/>
      <c r="AB56" s="56">
        <v>44496.645208333335</v>
      </c>
      <c r="AC56" s="55" t="s">
        <v>1182</v>
      </c>
      <c r="AD56" s="56">
        <v>44496.645277777781</v>
      </c>
      <c r="AE56" s="55" t="s">
        <v>1182</v>
      </c>
      <c r="AF56" s="55" t="s">
        <v>47</v>
      </c>
      <c r="AG56" s="55" t="s">
        <v>1096</v>
      </c>
      <c r="AH56" s="55" t="s">
        <v>660</v>
      </c>
      <c r="AI56" s="55" t="s">
        <v>1089</v>
      </c>
      <c r="AJ56" s="55"/>
      <c r="AK56" s="55"/>
    </row>
    <row r="57" spans="1:37" ht="14" x14ac:dyDescent="0.15">
      <c r="A57" s="55"/>
      <c r="B57" s="54" t="s">
        <v>48</v>
      </c>
      <c r="C57" s="54" t="s">
        <v>797</v>
      </c>
      <c r="D57" s="54" t="s">
        <v>801</v>
      </c>
      <c r="E57" s="54" t="s">
        <v>48</v>
      </c>
      <c r="F57" s="54" t="s">
        <v>716</v>
      </c>
      <c r="G57" s="55" t="s">
        <v>1090</v>
      </c>
      <c r="H57" s="55" t="s">
        <v>1182</v>
      </c>
      <c r="I57" s="55" t="s">
        <v>1182</v>
      </c>
      <c r="J57" s="55" t="s">
        <v>306</v>
      </c>
      <c r="K57" s="55" t="s">
        <v>153</v>
      </c>
      <c r="L57" s="69">
        <v>44496</v>
      </c>
      <c r="M57" s="55">
        <v>7.46E-2</v>
      </c>
      <c r="N57" s="55" t="s">
        <v>307</v>
      </c>
      <c r="O57" s="55" t="s">
        <v>318</v>
      </c>
      <c r="P57" s="55" t="s">
        <v>308</v>
      </c>
      <c r="Q57" s="55" t="s">
        <v>1076</v>
      </c>
      <c r="R57" s="55" t="s">
        <v>652</v>
      </c>
      <c r="S57" s="55" t="s">
        <v>653</v>
      </c>
      <c r="T57" s="55">
        <v>0</v>
      </c>
      <c r="U57" s="55" t="s">
        <v>310</v>
      </c>
      <c r="V57" s="55" t="s">
        <v>319</v>
      </c>
      <c r="W57" s="55"/>
      <c r="X57" s="55">
        <v>0.1</v>
      </c>
      <c r="Y57" s="55" t="s">
        <v>654</v>
      </c>
      <c r="Z57" s="55" t="s">
        <v>1062</v>
      </c>
      <c r="AA57" s="55"/>
      <c r="AB57" s="56">
        <v>44496.645289351851</v>
      </c>
      <c r="AC57" s="55" t="s">
        <v>1182</v>
      </c>
      <c r="AD57" s="56">
        <v>44496.645335648151</v>
      </c>
      <c r="AE57" s="55" t="s">
        <v>1182</v>
      </c>
      <c r="AF57" s="55" t="s">
        <v>47</v>
      </c>
      <c r="AG57" s="55" t="s">
        <v>1096</v>
      </c>
      <c r="AH57" s="55" t="s">
        <v>660</v>
      </c>
      <c r="AI57" s="55" t="s">
        <v>1090</v>
      </c>
      <c r="AJ57" s="55"/>
      <c r="AK57" s="55"/>
    </row>
    <row r="58" spans="1:37" ht="14" x14ac:dyDescent="0.15">
      <c r="A58" s="58"/>
      <c r="B58" s="57" t="s">
        <v>34</v>
      </c>
      <c r="C58" s="57" t="s">
        <v>797</v>
      </c>
      <c r="D58" s="57" t="s">
        <v>802</v>
      </c>
      <c r="E58" s="57" t="s">
        <v>34</v>
      </c>
      <c r="F58" s="57" t="s">
        <v>717</v>
      </c>
      <c r="G58" s="58" t="s">
        <v>1077</v>
      </c>
      <c r="H58" s="58" t="s">
        <v>1182</v>
      </c>
      <c r="I58" s="58" t="s">
        <v>1182</v>
      </c>
      <c r="J58" s="58" t="s">
        <v>306</v>
      </c>
      <c r="K58" s="58" t="s">
        <v>153</v>
      </c>
      <c r="L58" s="70">
        <v>44496</v>
      </c>
      <c r="M58" s="58">
        <v>0.98850000000000005</v>
      </c>
      <c r="N58" s="58" t="s">
        <v>307</v>
      </c>
      <c r="O58" s="58" t="s">
        <v>318</v>
      </c>
      <c r="P58" s="58" t="s">
        <v>308</v>
      </c>
      <c r="Q58" s="58" t="s">
        <v>1076</v>
      </c>
      <c r="R58" s="58" t="s">
        <v>652</v>
      </c>
      <c r="S58" s="58" t="s">
        <v>653</v>
      </c>
      <c r="T58" s="58">
        <v>0</v>
      </c>
      <c r="U58" s="58" t="s">
        <v>310</v>
      </c>
      <c r="V58" s="58" t="s">
        <v>655</v>
      </c>
      <c r="W58" s="58"/>
      <c r="X58" s="58">
        <v>0.98</v>
      </c>
      <c r="Y58" s="58" t="s">
        <v>654</v>
      </c>
      <c r="Z58" s="58" t="s">
        <v>1062</v>
      </c>
      <c r="AA58" s="58"/>
      <c r="AB58" s="59">
        <v>44496.64340277778</v>
      </c>
      <c r="AC58" s="58" t="s">
        <v>1182</v>
      </c>
      <c r="AD58" s="59">
        <v>44496.643645833334</v>
      </c>
      <c r="AE58" s="58" t="s">
        <v>1182</v>
      </c>
      <c r="AF58" s="58" t="s">
        <v>47</v>
      </c>
      <c r="AG58" s="58" t="s">
        <v>1096</v>
      </c>
      <c r="AH58" s="58" t="s">
        <v>656</v>
      </c>
      <c r="AI58" s="58" t="s">
        <v>1077</v>
      </c>
      <c r="AJ58" s="58"/>
      <c r="AK58" s="58"/>
    </row>
    <row r="59" spans="1:37" ht="14" x14ac:dyDescent="0.15">
      <c r="A59" s="58"/>
      <c r="B59" s="57" t="s">
        <v>34</v>
      </c>
      <c r="C59" s="57" t="s">
        <v>797</v>
      </c>
      <c r="D59" s="57" t="s">
        <v>802</v>
      </c>
      <c r="E59" s="57" t="s">
        <v>34</v>
      </c>
      <c r="F59" s="57" t="s">
        <v>718</v>
      </c>
      <c r="G59" s="58" t="s">
        <v>1078</v>
      </c>
      <c r="H59" s="58" t="s">
        <v>1182</v>
      </c>
      <c r="I59" s="58" t="s">
        <v>1182</v>
      </c>
      <c r="J59" s="58" t="s">
        <v>306</v>
      </c>
      <c r="K59" s="58" t="s">
        <v>153</v>
      </c>
      <c r="L59" s="70">
        <v>44496</v>
      </c>
      <c r="M59" s="58">
        <v>0.98129999999999995</v>
      </c>
      <c r="N59" s="58" t="s">
        <v>307</v>
      </c>
      <c r="O59" s="58" t="s">
        <v>318</v>
      </c>
      <c r="P59" s="58" t="s">
        <v>308</v>
      </c>
      <c r="Q59" s="58" t="s">
        <v>1076</v>
      </c>
      <c r="R59" s="58" t="s">
        <v>652</v>
      </c>
      <c r="S59" s="58" t="s">
        <v>653</v>
      </c>
      <c r="T59" s="58">
        <v>0</v>
      </c>
      <c r="U59" s="58" t="s">
        <v>310</v>
      </c>
      <c r="V59" s="58" t="s">
        <v>655</v>
      </c>
      <c r="W59" s="58"/>
      <c r="X59" s="58">
        <v>0.98</v>
      </c>
      <c r="Y59" s="58" t="s">
        <v>654</v>
      </c>
      <c r="Z59" s="58" t="s">
        <v>1062</v>
      </c>
      <c r="AA59" s="58"/>
      <c r="AB59" s="59">
        <v>44496.643703703703</v>
      </c>
      <c r="AC59" s="58" t="s">
        <v>1182</v>
      </c>
      <c r="AD59" s="59">
        <v>44496.643773148149</v>
      </c>
      <c r="AE59" s="58" t="s">
        <v>1182</v>
      </c>
      <c r="AF59" s="58" t="s">
        <v>47</v>
      </c>
      <c r="AG59" s="58" t="s">
        <v>1096</v>
      </c>
      <c r="AH59" s="58" t="s">
        <v>656</v>
      </c>
      <c r="AI59" s="58" t="s">
        <v>1078</v>
      </c>
      <c r="AJ59" s="58"/>
      <c r="AK59" s="58"/>
    </row>
    <row r="60" spans="1:37" ht="14" x14ac:dyDescent="0.15">
      <c r="A60" s="58"/>
      <c r="B60" s="57" t="s">
        <v>34</v>
      </c>
      <c r="C60" s="57" t="s">
        <v>797</v>
      </c>
      <c r="D60" s="57" t="s">
        <v>802</v>
      </c>
      <c r="E60" s="57" t="s">
        <v>34</v>
      </c>
      <c r="F60" s="57" t="s">
        <v>719</v>
      </c>
      <c r="G60" s="58" t="s">
        <v>1079</v>
      </c>
      <c r="H60" s="58" t="s">
        <v>1182</v>
      </c>
      <c r="I60" s="58" t="s">
        <v>1182</v>
      </c>
      <c r="J60" s="58" t="s">
        <v>306</v>
      </c>
      <c r="K60" s="58" t="s">
        <v>153</v>
      </c>
      <c r="L60" s="70">
        <v>44496</v>
      </c>
      <c r="M60" s="58">
        <v>0.9536</v>
      </c>
      <c r="N60" s="58" t="s">
        <v>307</v>
      </c>
      <c r="O60" s="58" t="s">
        <v>318</v>
      </c>
      <c r="P60" s="58" t="s">
        <v>308</v>
      </c>
      <c r="Q60" s="58" t="s">
        <v>1076</v>
      </c>
      <c r="R60" s="58" t="s">
        <v>652</v>
      </c>
      <c r="S60" s="58" t="s">
        <v>653</v>
      </c>
      <c r="T60" s="58">
        <v>0</v>
      </c>
      <c r="U60" s="58" t="s">
        <v>310</v>
      </c>
      <c r="V60" s="58" t="s">
        <v>655</v>
      </c>
      <c r="W60" s="58"/>
      <c r="X60" s="58">
        <v>0.95</v>
      </c>
      <c r="Y60" s="58" t="s">
        <v>654</v>
      </c>
      <c r="Z60" s="58" t="s">
        <v>1062</v>
      </c>
      <c r="AA60" s="58"/>
      <c r="AB60" s="59">
        <v>44496.643784722219</v>
      </c>
      <c r="AC60" s="58" t="s">
        <v>1182</v>
      </c>
      <c r="AD60" s="59">
        <v>44496.643912037034</v>
      </c>
      <c r="AE60" s="58" t="s">
        <v>1182</v>
      </c>
      <c r="AF60" s="58" t="s">
        <v>47</v>
      </c>
      <c r="AG60" s="58" t="s">
        <v>1096</v>
      </c>
      <c r="AH60" s="58" t="s">
        <v>657</v>
      </c>
      <c r="AI60" s="58" t="s">
        <v>1079</v>
      </c>
      <c r="AJ60" s="58"/>
      <c r="AK60" s="58"/>
    </row>
    <row r="61" spans="1:37" ht="14" x14ac:dyDescent="0.15">
      <c r="A61" s="58"/>
      <c r="B61" s="57" t="s">
        <v>34</v>
      </c>
      <c r="C61" s="57" t="s">
        <v>797</v>
      </c>
      <c r="D61" s="57" t="s">
        <v>802</v>
      </c>
      <c r="E61" s="57" t="s">
        <v>34</v>
      </c>
      <c r="F61" s="57" t="s">
        <v>720</v>
      </c>
      <c r="G61" s="58" t="s">
        <v>1080</v>
      </c>
      <c r="H61" s="58" t="s">
        <v>1182</v>
      </c>
      <c r="I61" s="58" t="s">
        <v>1182</v>
      </c>
      <c r="J61" s="58" t="s">
        <v>306</v>
      </c>
      <c r="K61" s="58" t="s">
        <v>153</v>
      </c>
      <c r="L61" s="70">
        <v>44496</v>
      </c>
      <c r="M61" s="58">
        <v>0.96179999999999999</v>
      </c>
      <c r="N61" s="58" t="s">
        <v>307</v>
      </c>
      <c r="O61" s="58" t="s">
        <v>318</v>
      </c>
      <c r="P61" s="58" t="s">
        <v>308</v>
      </c>
      <c r="Q61" s="58" t="s">
        <v>1076</v>
      </c>
      <c r="R61" s="58" t="s">
        <v>652</v>
      </c>
      <c r="S61" s="58" t="s">
        <v>653</v>
      </c>
      <c r="T61" s="58">
        <v>0</v>
      </c>
      <c r="U61" s="58" t="s">
        <v>310</v>
      </c>
      <c r="V61" s="58" t="s">
        <v>655</v>
      </c>
      <c r="W61" s="58"/>
      <c r="X61" s="58">
        <v>0.95</v>
      </c>
      <c r="Y61" s="58" t="s">
        <v>654</v>
      </c>
      <c r="Z61" s="58" t="s">
        <v>1062</v>
      </c>
      <c r="AA61" s="58"/>
      <c r="AB61" s="59">
        <v>44496.64398148148</v>
      </c>
      <c r="AC61" s="58" t="s">
        <v>1182</v>
      </c>
      <c r="AD61" s="59">
        <v>44496.644328703704</v>
      </c>
      <c r="AE61" s="58" t="s">
        <v>1182</v>
      </c>
      <c r="AF61" s="58" t="s">
        <v>47</v>
      </c>
      <c r="AG61" s="58" t="s">
        <v>1096</v>
      </c>
      <c r="AH61" s="58" t="s">
        <v>657</v>
      </c>
      <c r="AI61" s="58" t="s">
        <v>1080</v>
      </c>
      <c r="AJ61" s="58"/>
      <c r="AK61" s="58"/>
    </row>
    <row r="62" spans="1:37" ht="14" x14ac:dyDescent="0.15">
      <c r="A62" s="58"/>
      <c r="B62" s="57" t="s">
        <v>34</v>
      </c>
      <c r="C62" s="57" t="s">
        <v>797</v>
      </c>
      <c r="D62" s="57" t="s">
        <v>802</v>
      </c>
      <c r="E62" s="57" t="s">
        <v>34</v>
      </c>
      <c r="F62" s="57" t="s">
        <v>721</v>
      </c>
      <c r="G62" s="58" t="s">
        <v>1081</v>
      </c>
      <c r="H62" s="58" t="s">
        <v>1182</v>
      </c>
      <c r="I62" s="58" t="s">
        <v>1182</v>
      </c>
      <c r="J62" s="58" t="s">
        <v>306</v>
      </c>
      <c r="K62" s="58" t="s">
        <v>153</v>
      </c>
      <c r="L62" s="70">
        <v>44496</v>
      </c>
      <c r="M62" s="58">
        <v>0.95120000000000005</v>
      </c>
      <c r="N62" s="58" t="s">
        <v>307</v>
      </c>
      <c r="O62" s="58" t="s">
        <v>318</v>
      </c>
      <c r="P62" s="58" t="s">
        <v>308</v>
      </c>
      <c r="Q62" s="58" t="s">
        <v>1076</v>
      </c>
      <c r="R62" s="58" t="s">
        <v>652</v>
      </c>
      <c r="S62" s="58" t="s">
        <v>653</v>
      </c>
      <c r="T62" s="58">
        <v>0</v>
      </c>
      <c r="U62" s="58" t="s">
        <v>310</v>
      </c>
      <c r="V62" s="58" t="s">
        <v>655</v>
      </c>
      <c r="W62" s="58"/>
      <c r="X62" s="58">
        <v>0.95</v>
      </c>
      <c r="Y62" s="58" t="s">
        <v>654</v>
      </c>
      <c r="Z62" s="58" t="s">
        <v>1062</v>
      </c>
      <c r="AA62" s="58"/>
      <c r="AB62" s="59">
        <v>44496.64439814815</v>
      </c>
      <c r="AC62" s="58" t="s">
        <v>1182</v>
      </c>
      <c r="AD62" s="59">
        <v>44496.644490740742</v>
      </c>
      <c r="AE62" s="58" t="s">
        <v>1182</v>
      </c>
      <c r="AF62" s="58" t="s">
        <v>47</v>
      </c>
      <c r="AG62" s="58" t="s">
        <v>1096</v>
      </c>
      <c r="AH62" s="58" t="s">
        <v>657</v>
      </c>
      <c r="AI62" s="58" t="s">
        <v>1081</v>
      </c>
      <c r="AJ62" s="58"/>
      <c r="AK62" s="58"/>
    </row>
    <row r="63" spans="1:37" ht="14" x14ac:dyDescent="0.15">
      <c r="A63" s="58"/>
      <c r="B63" s="57" t="s">
        <v>34</v>
      </c>
      <c r="C63" s="57" t="s">
        <v>797</v>
      </c>
      <c r="D63" s="57" t="s">
        <v>802</v>
      </c>
      <c r="E63" s="57" t="s">
        <v>34</v>
      </c>
      <c r="F63" s="57" t="s">
        <v>722</v>
      </c>
      <c r="G63" s="58" t="s">
        <v>1082</v>
      </c>
      <c r="H63" s="58" t="s">
        <v>1182</v>
      </c>
      <c r="I63" s="58" t="s">
        <v>1182</v>
      </c>
      <c r="J63" s="58" t="s">
        <v>306</v>
      </c>
      <c r="K63" s="58" t="s">
        <v>153</v>
      </c>
      <c r="L63" s="70">
        <v>44496</v>
      </c>
      <c r="M63" s="58">
        <v>0.98170000000000002</v>
      </c>
      <c r="N63" s="58" t="s">
        <v>307</v>
      </c>
      <c r="O63" s="58" t="s">
        <v>318</v>
      </c>
      <c r="P63" s="58" t="s">
        <v>308</v>
      </c>
      <c r="Q63" s="58" t="s">
        <v>1076</v>
      </c>
      <c r="R63" s="58" t="s">
        <v>652</v>
      </c>
      <c r="S63" s="58" t="s">
        <v>653</v>
      </c>
      <c r="T63" s="58">
        <v>0</v>
      </c>
      <c r="U63" s="58" t="s">
        <v>310</v>
      </c>
      <c r="V63" s="58" t="s">
        <v>655</v>
      </c>
      <c r="W63" s="58"/>
      <c r="X63" s="58">
        <v>0.95</v>
      </c>
      <c r="Y63" s="58" t="s">
        <v>654</v>
      </c>
      <c r="Z63" s="58" t="s">
        <v>1062</v>
      </c>
      <c r="AA63" s="58"/>
      <c r="AB63" s="59">
        <v>44496.644560185188</v>
      </c>
      <c r="AC63" s="58" t="s">
        <v>1182</v>
      </c>
      <c r="AD63" s="59">
        <v>44496.644652777781</v>
      </c>
      <c r="AE63" s="58" t="s">
        <v>1182</v>
      </c>
      <c r="AF63" s="58" t="s">
        <v>47</v>
      </c>
      <c r="AG63" s="58" t="s">
        <v>1096</v>
      </c>
      <c r="AH63" s="58" t="s">
        <v>657</v>
      </c>
      <c r="AI63" s="58" t="s">
        <v>1082</v>
      </c>
      <c r="AJ63" s="58"/>
      <c r="AK63" s="58"/>
    </row>
    <row r="64" spans="1:37" ht="14" x14ac:dyDescent="0.15">
      <c r="A64" s="58"/>
      <c r="B64" s="57" t="s">
        <v>34</v>
      </c>
      <c r="C64" s="57" t="s">
        <v>797</v>
      </c>
      <c r="D64" s="57" t="s">
        <v>802</v>
      </c>
      <c r="E64" s="57" t="s">
        <v>34</v>
      </c>
      <c r="F64" s="57" t="s">
        <v>723</v>
      </c>
      <c r="G64" s="58" t="s">
        <v>1083</v>
      </c>
      <c r="H64" s="58" t="s">
        <v>1182</v>
      </c>
      <c r="I64" s="58" t="s">
        <v>1182</v>
      </c>
      <c r="J64" s="58" t="s">
        <v>306</v>
      </c>
      <c r="K64" s="58" t="s">
        <v>153</v>
      </c>
      <c r="L64" s="70">
        <v>44496</v>
      </c>
      <c r="M64" s="58">
        <v>0.9506</v>
      </c>
      <c r="N64" s="58" t="s">
        <v>307</v>
      </c>
      <c r="O64" s="58" t="s">
        <v>318</v>
      </c>
      <c r="P64" s="58" t="s">
        <v>308</v>
      </c>
      <c r="Q64" s="58" t="s">
        <v>1076</v>
      </c>
      <c r="R64" s="58" t="s">
        <v>652</v>
      </c>
      <c r="S64" s="58" t="s">
        <v>653</v>
      </c>
      <c r="T64" s="58">
        <v>0</v>
      </c>
      <c r="U64" s="58" t="s">
        <v>310</v>
      </c>
      <c r="V64" s="58" t="s">
        <v>655</v>
      </c>
      <c r="W64" s="58"/>
      <c r="X64" s="58">
        <v>0.95</v>
      </c>
      <c r="Y64" s="58" t="s">
        <v>654</v>
      </c>
      <c r="Z64" s="58" t="s">
        <v>1062</v>
      </c>
      <c r="AA64" s="58"/>
      <c r="AB64" s="59">
        <v>44496.644675925927</v>
      </c>
      <c r="AC64" s="58" t="s">
        <v>1182</v>
      </c>
      <c r="AD64" s="59">
        <v>44496.644733796296</v>
      </c>
      <c r="AE64" s="58" t="s">
        <v>1182</v>
      </c>
      <c r="AF64" s="58" t="s">
        <v>47</v>
      </c>
      <c r="AG64" s="58" t="s">
        <v>1096</v>
      </c>
      <c r="AH64" s="58" t="s">
        <v>657</v>
      </c>
      <c r="AI64" s="58" t="s">
        <v>1083</v>
      </c>
      <c r="AJ64" s="58"/>
      <c r="AK64" s="58"/>
    </row>
    <row r="65" spans="1:37" ht="14" x14ac:dyDescent="0.15">
      <c r="A65" s="58"/>
      <c r="B65" s="57" t="s">
        <v>34</v>
      </c>
      <c r="C65" s="57" t="s">
        <v>797</v>
      </c>
      <c r="D65" s="57" t="s">
        <v>802</v>
      </c>
      <c r="E65" s="57" t="s">
        <v>34</v>
      </c>
      <c r="F65" s="57" t="s">
        <v>724</v>
      </c>
      <c r="G65" s="58" t="s">
        <v>1084</v>
      </c>
      <c r="H65" s="58" t="s">
        <v>1182</v>
      </c>
      <c r="I65" s="58" t="s">
        <v>1182</v>
      </c>
      <c r="J65" s="58" t="s">
        <v>306</v>
      </c>
      <c r="K65" s="58" t="s">
        <v>153</v>
      </c>
      <c r="L65" s="70">
        <v>44496</v>
      </c>
      <c r="M65" s="58">
        <v>0.96619999999999995</v>
      </c>
      <c r="N65" s="58" t="s">
        <v>307</v>
      </c>
      <c r="O65" s="58" t="s">
        <v>318</v>
      </c>
      <c r="P65" s="58" t="s">
        <v>308</v>
      </c>
      <c r="Q65" s="58" t="s">
        <v>1076</v>
      </c>
      <c r="R65" s="58" t="s">
        <v>652</v>
      </c>
      <c r="S65" s="58" t="s">
        <v>653</v>
      </c>
      <c r="T65" s="58">
        <v>0</v>
      </c>
      <c r="U65" s="58" t="s">
        <v>310</v>
      </c>
      <c r="V65" s="58" t="s">
        <v>655</v>
      </c>
      <c r="W65" s="58"/>
      <c r="X65" s="58">
        <v>0.95</v>
      </c>
      <c r="Y65" s="58" t="s">
        <v>654</v>
      </c>
      <c r="Z65" s="58" t="s">
        <v>1062</v>
      </c>
      <c r="AA65" s="58"/>
      <c r="AB65" s="59">
        <v>44496.644745370373</v>
      </c>
      <c r="AC65" s="58" t="s">
        <v>1182</v>
      </c>
      <c r="AD65" s="59">
        <v>44496.644826388889</v>
      </c>
      <c r="AE65" s="58" t="s">
        <v>1182</v>
      </c>
      <c r="AF65" s="58" t="s">
        <v>47</v>
      </c>
      <c r="AG65" s="58" t="s">
        <v>1096</v>
      </c>
      <c r="AH65" s="58" t="s">
        <v>657</v>
      </c>
      <c r="AI65" s="58" t="s">
        <v>1084</v>
      </c>
      <c r="AJ65" s="58"/>
      <c r="AK65" s="58"/>
    </row>
    <row r="66" spans="1:37" ht="14" x14ac:dyDescent="0.15">
      <c r="A66" s="58"/>
      <c r="B66" s="57" t="s">
        <v>34</v>
      </c>
      <c r="C66" s="57" t="s">
        <v>797</v>
      </c>
      <c r="D66" s="57" t="s">
        <v>802</v>
      </c>
      <c r="E66" s="57" t="s">
        <v>34</v>
      </c>
      <c r="F66" s="57" t="s">
        <v>725</v>
      </c>
      <c r="G66" s="58" t="s">
        <v>1085</v>
      </c>
      <c r="H66" s="58" t="s">
        <v>1182</v>
      </c>
      <c r="I66" s="58" t="s">
        <v>1182</v>
      </c>
      <c r="J66" s="58" t="s">
        <v>306</v>
      </c>
      <c r="K66" s="58" t="s">
        <v>153</v>
      </c>
      <c r="L66" s="70">
        <v>44496</v>
      </c>
      <c r="M66" s="58">
        <v>0.97289999999999999</v>
      </c>
      <c r="N66" s="58" t="s">
        <v>307</v>
      </c>
      <c r="O66" s="58" t="s">
        <v>318</v>
      </c>
      <c r="P66" s="58" t="s">
        <v>308</v>
      </c>
      <c r="Q66" s="58" t="s">
        <v>1076</v>
      </c>
      <c r="R66" s="58" t="s">
        <v>652</v>
      </c>
      <c r="S66" s="58" t="s">
        <v>653</v>
      </c>
      <c r="T66" s="58">
        <v>0</v>
      </c>
      <c r="U66" s="58" t="s">
        <v>310</v>
      </c>
      <c r="V66" s="58" t="s">
        <v>655</v>
      </c>
      <c r="W66" s="58"/>
      <c r="X66" s="58">
        <v>0.95</v>
      </c>
      <c r="Y66" s="58" t="s">
        <v>654</v>
      </c>
      <c r="Z66" s="58" t="s">
        <v>1062</v>
      </c>
      <c r="AA66" s="58"/>
      <c r="AB66" s="59">
        <v>44496.644884259258</v>
      </c>
      <c r="AC66" s="58" t="s">
        <v>1182</v>
      </c>
      <c r="AD66" s="59">
        <v>44496.644930555558</v>
      </c>
      <c r="AE66" s="58" t="s">
        <v>1182</v>
      </c>
      <c r="AF66" s="58" t="s">
        <v>47</v>
      </c>
      <c r="AG66" s="58" t="s">
        <v>1096</v>
      </c>
      <c r="AH66" s="58" t="s">
        <v>657</v>
      </c>
      <c r="AI66" s="58" t="s">
        <v>1085</v>
      </c>
      <c r="AJ66" s="58"/>
      <c r="AK66" s="58"/>
    </row>
    <row r="67" spans="1:37" ht="14" x14ac:dyDescent="0.15">
      <c r="A67" s="58"/>
      <c r="B67" s="57" t="s">
        <v>34</v>
      </c>
      <c r="C67" s="57" t="s">
        <v>797</v>
      </c>
      <c r="D67" s="57" t="s">
        <v>802</v>
      </c>
      <c r="E67" s="57" t="s">
        <v>34</v>
      </c>
      <c r="F67" s="57" t="s">
        <v>726</v>
      </c>
      <c r="G67" s="58" t="s">
        <v>1086</v>
      </c>
      <c r="H67" s="58" t="s">
        <v>1182</v>
      </c>
      <c r="I67" s="58" t="s">
        <v>1182</v>
      </c>
      <c r="J67" s="58" t="s">
        <v>306</v>
      </c>
      <c r="K67" s="58" t="s">
        <v>153</v>
      </c>
      <c r="L67" s="70">
        <v>44496</v>
      </c>
      <c r="M67" s="58">
        <v>0.96760000000000002</v>
      </c>
      <c r="N67" s="58" t="s">
        <v>307</v>
      </c>
      <c r="O67" s="58" t="s">
        <v>318</v>
      </c>
      <c r="P67" s="58" t="s">
        <v>308</v>
      </c>
      <c r="Q67" s="58" t="s">
        <v>1076</v>
      </c>
      <c r="R67" s="58" t="s">
        <v>652</v>
      </c>
      <c r="S67" s="58" t="s">
        <v>653</v>
      </c>
      <c r="T67" s="58">
        <v>0</v>
      </c>
      <c r="U67" s="58" t="s">
        <v>310</v>
      </c>
      <c r="V67" s="58" t="s">
        <v>655</v>
      </c>
      <c r="W67" s="58"/>
      <c r="X67" s="58">
        <v>0.95</v>
      </c>
      <c r="Y67" s="58" t="s">
        <v>654</v>
      </c>
      <c r="Z67" s="58" t="s">
        <v>1062</v>
      </c>
      <c r="AA67" s="58"/>
      <c r="AB67" s="59">
        <v>44496.644953703704</v>
      </c>
      <c r="AC67" s="58" t="s">
        <v>1182</v>
      </c>
      <c r="AD67" s="59">
        <v>44496.644976851851</v>
      </c>
      <c r="AE67" s="58" t="s">
        <v>1182</v>
      </c>
      <c r="AF67" s="58" t="s">
        <v>47</v>
      </c>
      <c r="AG67" s="58" t="s">
        <v>1096</v>
      </c>
      <c r="AH67" s="58" t="s">
        <v>657</v>
      </c>
      <c r="AI67" s="58" t="s">
        <v>1086</v>
      </c>
      <c r="AJ67" s="58"/>
      <c r="AK67" s="58"/>
    </row>
    <row r="68" spans="1:37" ht="14" x14ac:dyDescent="0.15">
      <c r="A68" s="58"/>
      <c r="B68" s="57" t="s">
        <v>34</v>
      </c>
      <c r="C68" s="57" t="s">
        <v>797</v>
      </c>
      <c r="D68" s="57" t="s">
        <v>802</v>
      </c>
      <c r="E68" s="57" t="s">
        <v>34</v>
      </c>
      <c r="F68" s="57" t="s">
        <v>727</v>
      </c>
      <c r="G68" s="58" t="s">
        <v>1087</v>
      </c>
      <c r="H68" s="58" t="s">
        <v>1182</v>
      </c>
      <c r="I68" s="58" t="s">
        <v>1182</v>
      </c>
      <c r="J68" s="58" t="s">
        <v>306</v>
      </c>
      <c r="K68" s="58" t="s">
        <v>153</v>
      </c>
      <c r="L68" s="70">
        <v>44496</v>
      </c>
      <c r="M68" s="58">
        <v>0.9476</v>
      </c>
      <c r="N68" s="58" t="s">
        <v>307</v>
      </c>
      <c r="O68" s="58" t="s">
        <v>318</v>
      </c>
      <c r="P68" s="58" t="s">
        <v>308</v>
      </c>
      <c r="Q68" s="58" t="s">
        <v>1076</v>
      </c>
      <c r="R68" s="58" t="s">
        <v>652</v>
      </c>
      <c r="S68" s="58" t="s">
        <v>653</v>
      </c>
      <c r="T68" s="58">
        <v>0</v>
      </c>
      <c r="U68" s="58" t="s">
        <v>310</v>
      </c>
      <c r="V68" s="58" t="s">
        <v>655</v>
      </c>
      <c r="W68" s="58"/>
      <c r="X68" s="58">
        <v>0.95</v>
      </c>
      <c r="Y68" s="58" t="s">
        <v>654</v>
      </c>
      <c r="Z68" s="58" t="s">
        <v>1062</v>
      </c>
      <c r="AA68" s="58"/>
      <c r="AB68" s="59">
        <v>44496.645011574074</v>
      </c>
      <c r="AC68" s="58" t="s">
        <v>1182</v>
      </c>
      <c r="AD68" s="59">
        <v>44496.64503472222</v>
      </c>
      <c r="AE68" s="58" t="s">
        <v>1182</v>
      </c>
      <c r="AF68" s="58" t="s">
        <v>47</v>
      </c>
      <c r="AG68" s="58" t="s">
        <v>1096</v>
      </c>
      <c r="AH68" s="58" t="s">
        <v>657</v>
      </c>
      <c r="AI68" s="58" t="s">
        <v>1087</v>
      </c>
      <c r="AJ68" s="58"/>
      <c r="AK68" s="58"/>
    </row>
    <row r="69" spans="1:37" ht="14" x14ac:dyDescent="0.15">
      <c r="A69" s="58"/>
      <c r="B69" s="57" t="s">
        <v>34</v>
      </c>
      <c r="C69" s="57" t="s">
        <v>797</v>
      </c>
      <c r="D69" s="57" t="s">
        <v>802</v>
      </c>
      <c r="E69" s="57" t="s">
        <v>34</v>
      </c>
      <c r="F69" s="57" t="s">
        <v>728</v>
      </c>
      <c r="G69" s="58" t="s">
        <v>1088</v>
      </c>
      <c r="H69" s="58" t="s">
        <v>1182</v>
      </c>
      <c r="I69" s="58" t="s">
        <v>1182</v>
      </c>
      <c r="J69" s="58" t="s">
        <v>306</v>
      </c>
      <c r="K69" s="58" t="s">
        <v>153</v>
      </c>
      <c r="L69" s="70">
        <v>44496</v>
      </c>
      <c r="M69" s="58">
        <v>7.8700000000000006E-2</v>
      </c>
      <c r="N69" s="58" t="s">
        <v>307</v>
      </c>
      <c r="O69" s="58" t="s">
        <v>318</v>
      </c>
      <c r="P69" s="58" t="s">
        <v>308</v>
      </c>
      <c r="Q69" s="58" t="s">
        <v>1076</v>
      </c>
      <c r="R69" s="58" t="s">
        <v>652</v>
      </c>
      <c r="S69" s="58" t="s">
        <v>653</v>
      </c>
      <c r="T69" s="58">
        <v>0</v>
      </c>
      <c r="U69" s="58" t="s">
        <v>310</v>
      </c>
      <c r="V69" s="58" t="s">
        <v>319</v>
      </c>
      <c r="W69" s="58"/>
      <c r="X69" s="58">
        <v>0.1</v>
      </c>
      <c r="Y69" s="58" t="s">
        <v>654</v>
      </c>
      <c r="Z69" s="58" t="s">
        <v>1062</v>
      </c>
      <c r="AA69" s="58"/>
      <c r="AB69" s="59">
        <v>44496.645057870373</v>
      </c>
      <c r="AC69" s="58" t="s">
        <v>1182</v>
      </c>
      <c r="AD69" s="59">
        <v>44496.645138888889</v>
      </c>
      <c r="AE69" s="58" t="s">
        <v>1182</v>
      </c>
      <c r="AF69" s="58" t="s">
        <v>47</v>
      </c>
      <c r="AG69" s="58" t="s">
        <v>1096</v>
      </c>
      <c r="AH69" s="58" t="s">
        <v>660</v>
      </c>
      <c r="AI69" s="58" t="s">
        <v>1088</v>
      </c>
      <c r="AJ69" s="58"/>
      <c r="AK69" s="58"/>
    </row>
    <row r="70" spans="1:37" ht="14" x14ac:dyDescent="0.15">
      <c r="A70" s="58"/>
      <c r="B70" s="57" t="s">
        <v>34</v>
      </c>
      <c r="C70" s="57" t="s">
        <v>797</v>
      </c>
      <c r="D70" s="57" t="s">
        <v>802</v>
      </c>
      <c r="E70" s="57" t="s">
        <v>34</v>
      </c>
      <c r="F70" s="57" t="s">
        <v>729</v>
      </c>
      <c r="G70" s="58" t="s">
        <v>1089</v>
      </c>
      <c r="H70" s="58" t="s">
        <v>1182</v>
      </c>
      <c r="I70" s="58" t="s">
        <v>1182</v>
      </c>
      <c r="J70" s="58" t="s">
        <v>306</v>
      </c>
      <c r="K70" s="58" t="s">
        <v>153</v>
      </c>
      <c r="L70" s="70">
        <v>44496</v>
      </c>
      <c r="M70" s="58">
        <v>7.4300000000000005E-2</v>
      </c>
      <c r="N70" s="58" t="s">
        <v>307</v>
      </c>
      <c r="O70" s="58" t="s">
        <v>318</v>
      </c>
      <c r="P70" s="58" t="s">
        <v>308</v>
      </c>
      <c r="Q70" s="58" t="s">
        <v>1076</v>
      </c>
      <c r="R70" s="58" t="s">
        <v>652</v>
      </c>
      <c r="S70" s="58" t="s">
        <v>653</v>
      </c>
      <c r="T70" s="58">
        <v>0</v>
      </c>
      <c r="U70" s="58" t="s">
        <v>310</v>
      </c>
      <c r="V70" s="58" t="s">
        <v>319</v>
      </c>
      <c r="W70" s="58"/>
      <c r="X70" s="58">
        <v>0.1</v>
      </c>
      <c r="Y70" s="58" t="s">
        <v>654</v>
      </c>
      <c r="Z70" s="58" t="s">
        <v>1062</v>
      </c>
      <c r="AA70" s="58"/>
      <c r="AB70" s="59">
        <v>44496.645208333335</v>
      </c>
      <c r="AC70" s="58" t="s">
        <v>1182</v>
      </c>
      <c r="AD70" s="59">
        <v>44496.645277777781</v>
      </c>
      <c r="AE70" s="58" t="s">
        <v>1182</v>
      </c>
      <c r="AF70" s="58" t="s">
        <v>47</v>
      </c>
      <c r="AG70" s="58" t="s">
        <v>1096</v>
      </c>
      <c r="AH70" s="58" t="s">
        <v>660</v>
      </c>
      <c r="AI70" s="58" t="s">
        <v>1089</v>
      </c>
      <c r="AJ70" s="58"/>
      <c r="AK70" s="58"/>
    </row>
    <row r="71" spans="1:37" ht="14" x14ac:dyDescent="0.15">
      <c r="A71" s="58"/>
      <c r="B71" s="57" t="s">
        <v>34</v>
      </c>
      <c r="C71" s="57" t="s">
        <v>797</v>
      </c>
      <c r="D71" s="57" t="s">
        <v>802</v>
      </c>
      <c r="E71" s="57" t="s">
        <v>34</v>
      </c>
      <c r="F71" s="57" t="s">
        <v>730</v>
      </c>
      <c r="G71" s="58" t="s">
        <v>1090</v>
      </c>
      <c r="H71" s="58" t="s">
        <v>1182</v>
      </c>
      <c r="I71" s="58" t="s">
        <v>1182</v>
      </c>
      <c r="J71" s="58" t="s">
        <v>306</v>
      </c>
      <c r="K71" s="58" t="s">
        <v>153</v>
      </c>
      <c r="L71" s="70">
        <v>44496</v>
      </c>
      <c r="M71" s="58">
        <v>7.46E-2</v>
      </c>
      <c r="N71" s="58" t="s">
        <v>307</v>
      </c>
      <c r="O71" s="58" t="s">
        <v>318</v>
      </c>
      <c r="P71" s="58" t="s">
        <v>308</v>
      </c>
      <c r="Q71" s="58" t="s">
        <v>1076</v>
      </c>
      <c r="R71" s="58" t="s">
        <v>652</v>
      </c>
      <c r="S71" s="58" t="s">
        <v>653</v>
      </c>
      <c r="T71" s="58">
        <v>0</v>
      </c>
      <c r="U71" s="58" t="s">
        <v>310</v>
      </c>
      <c r="V71" s="58" t="s">
        <v>319</v>
      </c>
      <c r="W71" s="58"/>
      <c r="X71" s="58">
        <v>0.1</v>
      </c>
      <c r="Y71" s="58" t="s">
        <v>654</v>
      </c>
      <c r="Z71" s="58" t="s">
        <v>1062</v>
      </c>
      <c r="AA71" s="58"/>
      <c r="AB71" s="59">
        <v>44496.645289351851</v>
      </c>
      <c r="AC71" s="58" t="s">
        <v>1182</v>
      </c>
      <c r="AD71" s="59">
        <v>44496.645335648151</v>
      </c>
      <c r="AE71" s="58" t="s">
        <v>1182</v>
      </c>
      <c r="AF71" s="58" t="s">
        <v>47</v>
      </c>
      <c r="AG71" s="58" t="s">
        <v>1096</v>
      </c>
      <c r="AH71" s="58" t="s">
        <v>660</v>
      </c>
      <c r="AI71" s="58" t="s">
        <v>1090</v>
      </c>
      <c r="AJ71" s="58"/>
      <c r="AK71" s="58"/>
    </row>
    <row r="72" spans="1:37" ht="14" x14ac:dyDescent="0.15">
      <c r="A72" s="61"/>
      <c r="B72" s="60" t="s">
        <v>15</v>
      </c>
      <c r="C72" s="60" t="s">
        <v>797</v>
      </c>
      <c r="D72" s="60" t="s">
        <v>803</v>
      </c>
      <c r="E72" s="60" t="s">
        <v>15</v>
      </c>
      <c r="F72" s="60" t="s">
        <v>731</v>
      </c>
      <c r="G72" s="61" t="s">
        <v>1077</v>
      </c>
      <c r="H72" s="61" t="s">
        <v>1182</v>
      </c>
      <c r="I72" s="61" t="s">
        <v>1182</v>
      </c>
      <c r="J72" s="61" t="s">
        <v>306</v>
      </c>
      <c r="K72" s="61" t="s">
        <v>153</v>
      </c>
      <c r="L72" s="71">
        <v>44496</v>
      </c>
      <c r="M72" s="61">
        <v>0.98850000000000005</v>
      </c>
      <c r="N72" s="61" t="s">
        <v>307</v>
      </c>
      <c r="O72" s="61" t="s">
        <v>318</v>
      </c>
      <c r="P72" s="61" t="s">
        <v>308</v>
      </c>
      <c r="Q72" s="61" t="s">
        <v>1076</v>
      </c>
      <c r="R72" s="61" t="s">
        <v>652</v>
      </c>
      <c r="S72" s="61" t="s">
        <v>653</v>
      </c>
      <c r="T72" s="61">
        <v>0</v>
      </c>
      <c r="U72" s="61" t="s">
        <v>310</v>
      </c>
      <c r="V72" s="61" t="s">
        <v>655</v>
      </c>
      <c r="W72" s="61"/>
      <c r="X72" s="61">
        <v>0.98</v>
      </c>
      <c r="Y72" s="61" t="s">
        <v>654</v>
      </c>
      <c r="Z72" s="61" t="s">
        <v>1062</v>
      </c>
      <c r="AA72" s="61"/>
      <c r="AB72" s="62">
        <v>44496.64340277778</v>
      </c>
      <c r="AC72" s="61" t="s">
        <v>1182</v>
      </c>
      <c r="AD72" s="62">
        <v>44496.643645833334</v>
      </c>
      <c r="AE72" s="61" t="s">
        <v>1182</v>
      </c>
      <c r="AF72" s="61" t="s">
        <v>47</v>
      </c>
      <c r="AG72" s="61" t="s">
        <v>1096</v>
      </c>
      <c r="AH72" s="61" t="s">
        <v>656</v>
      </c>
      <c r="AI72" s="61" t="s">
        <v>1077</v>
      </c>
      <c r="AJ72" s="61"/>
      <c r="AK72" s="61"/>
    </row>
    <row r="73" spans="1:37" ht="14" x14ac:dyDescent="0.15">
      <c r="A73" s="61"/>
      <c r="B73" s="60" t="s">
        <v>15</v>
      </c>
      <c r="C73" s="60" t="s">
        <v>797</v>
      </c>
      <c r="D73" s="60" t="s">
        <v>803</v>
      </c>
      <c r="E73" s="60" t="s">
        <v>15</v>
      </c>
      <c r="F73" s="60" t="s">
        <v>732</v>
      </c>
      <c r="G73" s="61" t="s">
        <v>1078</v>
      </c>
      <c r="H73" s="61" t="s">
        <v>1182</v>
      </c>
      <c r="I73" s="61" t="s">
        <v>1182</v>
      </c>
      <c r="J73" s="61" t="s">
        <v>306</v>
      </c>
      <c r="K73" s="61" t="s">
        <v>153</v>
      </c>
      <c r="L73" s="71">
        <v>44496</v>
      </c>
      <c r="M73" s="61">
        <v>0.98129999999999995</v>
      </c>
      <c r="N73" s="61" t="s">
        <v>307</v>
      </c>
      <c r="O73" s="61" t="s">
        <v>318</v>
      </c>
      <c r="P73" s="61" t="s">
        <v>308</v>
      </c>
      <c r="Q73" s="61" t="s">
        <v>1076</v>
      </c>
      <c r="R73" s="61" t="s">
        <v>652</v>
      </c>
      <c r="S73" s="61" t="s">
        <v>653</v>
      </c>
      <c r="T73" s="61">
        <v>0</v>
      </c>
      <c r="U73" s="61" t="s">
        <v>310</v>
      </c>
      <c r="V73" s="61" t="s">
        <v>655</v>
      </c>
      <c r="W73" s="61"/>
      <c r="X73" s="61">
        <v>0.98</v>
      </c>
      <c r="Y73" s="61" t="s">
        <v>654</v>
      </c>
      <c r="Z73" s="61" t="s">
        <v>1062</v>
      </c>
      <c r="AA73" s="61"/>
      <c r="AB73" s="62">
        <v>44496.643703703703</v>
      </c>
      <c r="AC73" s="61" t="s">
        <v>1182</v>
      </c>
      <c r="AD73" s="62">
        <v>44496.643773148149</v>
      </c>
      <c r="AE73" s="61" t="s">
        <v>1182</v>
      </c>
      <c r="AF73" s="61" t="s">
        <v>47</v>
      </c>
      <c r="AG73" s="61" t="s">
        <v>1096</v>
      </c>
      <c r="AH73" s="61" t="s">
        <v>656</v>
      </c>
      <c r="AI73" s="61" t="s">
        <v>1078</v>
      </c>
      <c r="AJ73" s="61"/>
      <c r="AK73" s="61"/>
    </row>
    <row r="74" spans="1:37" ht="14" x14ac:dyDescent="0.15">
      <c r="A74" s="61"/>
      <c r="B74" s="60" t="s">
        <v>15</v>
      </c>
      <c r="C74" s="60" t="s">
        <v>797</v>
      </c>
      <c r="D74" s="60" t="s">
        <v>803</v>
      </c>
      <c r="E74" s="60" t="s">
        <v>15</v>
      </c>
      <c r="F74" s="60" t="s">
        <v>733</v>
      </c>
      <c r="G74" s="61" t="s">
        <v>1079</v>
      </c>
      <c r="H74" s="61" t="s">
        <v>1182</v>
      </c>
      <c r="I74" s="61" t="s">
        <v>1182</v>
      </c>
      <c r="J74" s="61" t="s">
        <v>306</v>
      </c>
      <c r="K74" s="61" t="s">
        <v>153</v>
      </c>
      <c r="L74" s="71">
        <v>44496</v>
      </c>
      <c r="M74" s="61">
        <v>0.9536</v>
      </c>
      <c r="N74" s="61" t="s">
        <v>307</v>
      </c>
      <c r="O74" s="61" t="s">
        <v>318</v>
      </c>
      <c r="P74" s="61" t="s">
        <v>308</v>
      </c>
      <c r="Q74" s="61" t="s">
        <v>1076</v>
      </c>
      <c r="R74" s="61" t="s">
        <v>652</v>
      </c>
      <c r="S74" s="61" t="s">
        <v>653</v>
      </c>
      <c r="T74" s="61">
        <v>0</v>
      </c>
      <c r="U74" s="61" t="s">
        <v>310</v>
      </c>
      <c r="V74" s="61" t="s">
        <v>655</v>
      </c>
      <c r="W74" s="61"/>
      <c r="X74" s="61">
        <v>0.95</v>
      </c>
      <c r="Y74" s="61" t="s">
        <v>654</v>
      </c>
      <c r="Z74" s="61" t="s">
        <v>1062</v>
      </c>
      <c r="AA74" s="61"/>
      <c r="AB74" s="62">
        <v>44496.643784722219</v>
      </c>
      <c r="AC74" s="61" t="s">
        <v>1182</v>
      </c>
      <c r="AD74" s="62">
        <v>44496.643912037034</v>
      </c>
      <c r="AE74" s="61" t="s">
        <v>1182</v>
      </c>
      <c r="AF74" s="61" t="s">
        <v>47</v>
      </c>
      <c r="AG74" s="61" t="s">
        <v>1096</v>
      </c>
      <c r="AH74" s="61" t="s">
        <v>657</v>
      </c>
      <c r="AI74" s="61" t="s">
        <v>1079</v>
      </c>
      <c r="AJ74" s="61"/>
      <c r="AK74" s="61"/>
    </row>
    <row r="75" spans="1:37" ht="14" x14ac:dyDescent="0.15">
      <c r="A75" s="61"/>
      <c r="B75" s="60" t="s">
        <v>15</v>
      </c>
      <c r="C75" s="60" t="s">
        <v>797</v>
      </c>
      <c r="D75" s="60" t="s">
        <v>803</v>
      </c>
      <c r="E75" s="60" t="s">
        <v>15</v>
      </c>
      <c r="F75" s="60" t="s">
        <v>734</v>
      </c>
      <c r="G75" s="61" t="s">
        <v>1080</v>
      </c>
      <c r="H75" s="61" t="s">
        <v>1182</v>
      </c>
      <c r="I75" s="61" t="s">
        <v>1182</v>
      </c>
      <c r="J75" s="61" t="s">
        <v>306</v>
      </c>
      <c r="K75" s="61" t="s">
        <v>153</v>
      </c>
      <c r="L75" s="71">
        <v>44496</v>
      </c>
      <c r="M75" s="61">
        <v>0.96179999999999999</v>
      </c>
      <c r="N75" s="61" t="s">
        <v>307</v>
      </c>
      <c r="O75" s="61" t="s">
        <v>318</v>
      </c>
      <c r="P75" s="61" t="s">
        <v>308</v>
      </c>
      <c r="Q75" s="61" t="s">
        <v>1076</v>
      </c>
      <c r="R75" s="61" t="s">
        <v>652</v>
      </c>
      <c r="S75" s="61" t="s">
        <v>653</v>
      </c>
      <c r="T75" s="61">
        <v>0</v>
      </c>
      <c r="U75" s="61" t="s">
        <v>310</v>
      </c>
      <c r="V75" s="61" t="s">
        <v>655</v>
      </c>
      <c r="W75" s="61"/>
      <c r="X75" s="61">
        <v>0.95</v>
      </c>
      <c r="Y75" s="61" t="s">
        <v>654</v>
      </c>
      <c r="Z75" s="61" t="s">
        <v>1062</v>
      </c>
      <c r="AA75" s="61"/>
      <c r="AB75" s="62">
        <v>44496.64398148148</v>
      </c>
      <c r="AC75" s="61" t="s">
        <v>1182</v>
      </c>
      <c r="AD75" s="62">
        <v>44496.644328703704</v>
      </c>
      <c r="AE75" s="61" t="s">
        <v>1182</v>
      </c>
      <c r="AF75" s="61" t="s">
        <v>47</v>
      </c>
      <c r="AG75" s="61" t="s">
        <v>1096</v>
      </c>
      <c r="AH75" s="61" t="s">
        <v>657</v>
      </c>
      <c r="AI75" s="61" t="s">
        <v>1080</v>
      </c>
      <c r="AJ75" s="61"/>
      <c r="AK75" s="61"/>
    </row>
    <row r="76" spans="1:37" ht="14" x14ac:dyDescent="0.15">
      <c r="A76" s="61"/>
      <c r="B76" s="60" t="s">
        <v>15</v>
      </c>
      <c r="C76" s="60" t="s">
        <v>797</v>
      </c>
      <c r="D76" s="60" t="s">
        <v>803</v>
      </c>
      <c r="E76" s="60" t="s">
        <v>15</v>
      </c>
      <c r="F76" s="60" t="s">
        <v>735</v>
      </c>
      <c r="G76" s="61" t="s">
        <v>1081</v>
      </c>
      <c r="H76" s="61" t="s">
        <v>1182</v>
      </c>
      <c r="I76" s="61" t="s">
        <v>1182</v>
      </c>
      <c r="J76" s="61" t="s">
        <v>306</v>
      </c>
      <c r="K76" s="61" t="s">
        <v>153</v>
      </c>
      <c r="L76" s="71">
        <v>44496</v>
      </c>
      <c r="M76" s="61">
        <v>0.95120000000000005</v>
      </c>
      <c r="N76" s="61" t="s">
        <v>307</v>
      </c>
      <c r="O76" s="61" t="s">
        <v>318</v>
      </c>
      <c r="P76" s="61" t="s">
        <v>308</v>
      </c>
      <c r="Q76" s="61" t="s">
        <v>1076</v>
      </c>
      <c r="R76" s="61" t="s">
        <v>652</v>
      </c>
      <c r="S76" s="61" t="s">
        <v>653</v>
      </c>
      <c r="T76" s="61">
        <v>0</v>
      </c>
      <c r="U76" s="61" t="s">
        <v>310</v>
      </c>
      <c r="V76" s="61" t="s">
        <v>655</v>
      </c>
      <c r="W76" s="61"/>
      <c r="X76" s="61">
        <v>0.95</v>
      </c>
      <c r="Y76" s="61" t="s">
        <v>654</v>
      </c>
      <c r="Z76" s="61" t="s">
        <v>1062</v>
      </c>
      <c r="AA76" s="61"/>
      <c r="AB76" s="62">
        <v>44496.64439814815</v>
      </c>
      <c r="AC76" s="61" t="s">
        <v>1182</v>
      </c>
      <c r="AD76" s="62">
        <v>44496.644490740742</v>
      </c>
      <c r="AE76" s="61" t="s">
        <v>1182</v>
      </c>
      <c r="AF76" s="61" t="s">
        <v>47</v>
      </c>
      <c r="AG76" s="61" t="s">
        <v>1096</v>
      </c>
      <c r="AH76" s="61" t="s">
        <v>657</v>
      </c>
      <c r="AI76" s="61" t="s">
        <v>1081</v>
      </c>
      <c r="AJ76" s="61"/>
      <c r="AK76" s="61"/>
    </row>
    <row r="77" spans="1:37" ht="14" x14ac:dyDescent="0.15">
      <c r="A77" s="61"/>
      <c r="B77" s="60" t="s">
        <v>15</v>
      </c>
      <c r="C77" s="60" t="s">
        <v>797</v>
      </c>
      <c r="D77" s="60" t="s">
        <v>803</v>
      </c>
      <c r="E77" s="60" t="s">
        <v>15</v>
      </c>
      <c r="F77" s="60" t="s">
        <v>736</v>
      </c>
      <c r="G77" s="61" t="s">
        <v>1082</v>
      </c>
      <c r="H77" s="61" t="s">
        <v>1182</v>
      </c>
      <c r="I77" s="61" t="s">
        <v>1182</v>
      </c>
      <c r="J77" s="61" t="s">
        <v>306</v>
      </c>
      <c r="K77" s="61" t="s">
        <v>153</v>
      </c>
      <c r="L77" s="71">
        <v>44496</v>
      </c>
      <c r="M77" s="61">
        <v>0.98170000000000002</v>
      </c>
      <c r="N77" s="61" t="s">
        <v>307</v>
      </c>
      <c r="O77" s="61" t="s">
        <v>318</v>
      </c>
      <c r="P77" s="61" t="s">
        <v>308</v>
      </c>
      <c r="Q77" s="61" t="s">
        <v>1076</v>
      </c>
      <c r="R77" s="61" t="s">
        <v>652</v>
      </c>
      <c r="S77" s="61" t="s">
        <v>653</v>
      </c>
      <c r="T77" s="61">
        <v>0</v>
      </c>
      <c r="U77" s="61" t="s">
        <v>310</v>
      </c>
      <c r="V77" s="61" t="s">
        <v>655</v>
      </c>
      <c r="W77" s="61"/>
      <c r="X77" s="61">
        <v>0.95</v>
      </c>
      <c r="Y77" s="61" t="s">
        <v>654</v>
      </c>
      <c r="Z77" s="61" t="s">
        <v>1062</v>
      </c>
      <c r="AA77" s="61"/>
      <c r="AB77" s="62">
        <v>44496.644560185188</v>
      </c>
      <c r="AC77" s="61" t="s">
        <v>1182</v>
      </c>
      <c r="AD77" s="62">
        <v>44496.644652777781</v>
      </c>
      <c r="AE77" s="61" t="s">
        <v>1182</v>
      </c>
      <c r="AF77" s="61" t="s">
        <v>47</v>
      </c>
      <c r="AG77" s="61" t="s">
        <v>1096</v>
      </c>
      <c r="AH77" s="61" t="s">
        <v>657</v>
      </c>
      <c r="AI77" s="61" t="s">
        <v>1082</v>
      </c>
      <c r="AJ77" s="61"/>
      <c r="AK77" s="61"/>
    </row>
    <row r="78" spans="1:37" ht="14" x14ac:dyDescent="0.15">
      <c r="A78" s="61"/>
      <c r="B78" s="60" t="s">
        <v>15</v>
      </c>
      <c r="C78" s="60" t="s">
        <v>797</v>
      </c>
      <c r="D78" s="60" t="s">
        <v>803</v>
      </c>
      <c r="E78" s="60" t="s">
        <v>15</v>
      </c>
      <c r="F78" s="60" t="s">
        <v>737</v>
      </c>
      <c r="G78" s="61" t="s">
        <v>1083</v>
      </c>
      <c r="H78" s="61" t="s">
        <v>1182</v>
      </c>
      <c r="I78" s="61" t="s">
        <v>1182</v>
      </c>
      <c r="J78" s="61" t="s">
        <v>306</v>
      </c>
      <c r="K78" s="61" t="s">
        <v>153</v>
      </c>
      <c r="L78" s="71">
        <v>44496</v>
      </c>
      <c r="M78" s="61">
        <v>0.9506</v>
      </c>
      <c r="N78" s="61" t="s">
        <v>307</v>
      </c>
      <c r="O78" s="61" t="s">
        <v>318</v>
      </c>
      <c r="P78" s="61" t="s">
        <v>308</v>
      </c>
      <c r="Q78" s="61" t="s">
        <v>1076</v>
      </c>
      <c r="R78" s="61" t="s">
        <v>652</v>
      </c>
      <c r="S78" s="61" t="s">
        <v>653</v>
      </c>
      <c r="T78" s="61">
        <v>0</v>
      </c>
      <c r="U78" s="61" t="s">
        <v>310</v>
      </c>
      <c r="V78" s="61" t="s">
        <v>655</v>
      </c>
      <c r="W78" s="61"/>
      <c r="X78" s="61">
        <v>0.95</v>
      </c>
      <c r="Y78" s="61" t="s">
        <v>654</v>
      </c>
      <c r="Z78" s="61" t="s">
        <v>1062</v>
      </c>
      <c r="AA78" s="61"/>
      <c r="AB78" s="62">
        <v>44496.644675925927</v>
      </c>
      <c r="AC78" s="61" t="s">
        <v>1182</v>
      </c>
      <c r="AD78" s="62">
        <v>44496.644733796296</v>
      </c>
      <c r="AE78" s="61" t="s">
        <v>1182</v>
      </c>
      <c r="AF78" s="61" t="s">
        <v>47</v>
      </c>
      <c r="AG78" s="61" t="s">
        <v>1096</v>
      </c>
      <c r="AH78" s="61" t="s">
        <v>657</v>
      </c>
      <c r="AI78" s="61" t="s">
        <v>1083</v>
      </c>
      <c r="AJ78" s="61"/>
      <c r="AK78" s="61"/>
    </row>
    <row r="79" spans="1:37" ht="14" x14ac:dyDescent="0.15">
      <c r="A79" s="61"/>
      <c r="B79" s="60" t="s">
        <v>15</v>
      </c>
      <c r="C79" s="60" t="s">
        <v>797</v>
      </c>
      <c r="D79" s="60" t="s">
        <v>803</v>
      </c>
      <c r="E79" s="60" t="s">
        <v>15</v>
      </c>
      <c r="F79" s="60" t="s">
        <v>738</v>
      </c>
      <c r="G79" s="61" t="s">
        <v>1084</v>
      </c>
      <c r="H79" s="61" t="s">
        <v>1182</v>
      </c>
      <c r="I79" s="61" t="s">
        <v>1182</v>
      </c>
      <c r="J79" s="61" t="s">
        <v>306</v>
      </c>
      <c r="K79" s="61" t="s">
        <v>153</v>
      </c>
      <c r="L79" s="71">
        <v>44496</v>
      </c>
      <c r="M79" s="61">
        <v>0.96619999999999995</v>
      </c>
      <c r="N79" s="61" t="s">
        <v>307</v>
      </c>
      <c r="O79" s="61" t="s">
        <v>318</v>
      </c>
      <c r="P79" s="61" t="s">
        <v>308</v>
      </c>
      <c r="Q79" s="61" t="s">
        <v>1076</v>
      </c>
      <c r="R79" s="61" t="s">
        <v>652</v>
      </c>
      <c r="S79" s="61" t="s">
        <v>653</v>
      </c>
      <c r="T79" s="61">
        <v>0</v>
      </c>
      <c r="U79" s="61" t="s">
        <v>310</v>
      </c>
      <c r="V79" s="61" t="s">
        <v>655</v>
      </c>
      <c r="W79" s="61"/>
      <c r="X79" s="61">
        <v>0.95</v>
      </c>
      <c r="Y79" s="61" t="s">
        <v>654</v>
      </c>
      <c r="Z79" s="61" t="s">
        <v>1062</v>
      </c>
      <c r="AA79" s="61"/>
      <c r="AB79" s="62">
        <v>44496.644745370373</v>
      </c>
      <c r="AC79" s="61" t="s">
        <v>1182</v>
      </c>
      <c r="AD79" s="62">
        <v>44496.644826388889</v>
      </c>
      <c r="AE79" s="61" t="s">
        <v>1182</v>
      </c>
      <c r="AF79" s="61" t="s">
        <v>47</v>
      </c>
      <c r="AG79" s="61" t="s">
        <v>1096</v>
      </c>
      <c r="AH79" s="61" t="s">
        <v>657</v>
      </c>
      <c r="AI79" s="61" t="s">
        <v>1084</v>
      </c>
      <c r="AJ79" s="61"/>
      <c r="AK79" s="61"/>
    </row>
    <row r="80" spans="1:37" ht="14" x14ac:dyDescent="0.15">
      <c r="A80" s="61"/>
      <c r="B80" s="60" t="s">
        <v>15</v>
      </c>
      <c r="C80" s="60" t="s">
        <v>797</v>
      </c>
      <c r="D80" s="60" t="s">
        <v>803</v>
      </c>
      <c r="E80" s="60" t="s">
        <v>15</v>
      </c>
      <c r="F80" s="60" t="s">
        <v>739</v>
      </c>
      <c r="G80" s="61" t="s">
        <v>1085</v>
      </c>
      <c r="H80" s="61" t="s">
        <v>1182</v>
      </c>
      <c r="I80" s="61" t="s">
        <v>1182</v>
      </c>
      <c r="J80" s="61" t="s">
        <v>306</v>
      </c>
      <c r="K80" s="61" t="s">
        <v>153</v>
      </c>
      <c r="L80" s="71">
        <v>44496</v>
      </c>
      <c r="M80" s="61">
        <v>0.97289999999999999</v>
      </c>
      <c r="N80" s="61" t="s">
        <v>307</v>
      </c>
      <c r="O80" s="61" t="s">
        <v>318</v>
      </c>
      <c r="P80" s="61" t="s">
        <v>308</v>
      </c>
      <c r="Q80" s="61" t="s">
        <v>1076</v>
      </c>
      <c r="R80" s="61" t="s">
        <v>652</v>
      </c>
      <c r="S80" s="61" t="s">
        <v>653</v>
      </c>
      <c r="T80" s="61">
        <v>0</v>
      </c>
      <c r="U80" s="61" t="s">
        <v>310</v>
      </c>
      <c r="V80" s="61" t="s">
        <v>655</v>
      </c>
      <c r="W80" s="61"/>
      <c r="X80" s="61">
        <v>0.95</v>
      </c>
      <c r="Y80" s="61" t="s">
        <v>654</v>
      </c>
      <c r="Z80" s="61" t="s">
        <v>1062</v>
      </c>
      <c r="AA80" s="61"/>
      <c r="AB80" s="62">
        <v>44496.644884259258</v>
      </c>
      <c r="AC80" s="61" t="s">
        <v>1182</v>
      </c>
      <c r="AD80" s="62">
        <v>44496.644930555558</v>
      </c>
      <c r="AE80" s="61" t="s">
        <v>1182</v>
      </c>
      <c r="AF80" s="61" t="s">
        <v>47</v>
      </c>
      <c r="AG80" s="61" t="s">
        <v>1096</v>
      </c>
      <c r="AH80" s="61" t="s">
        <v>657</v>
      </c>
      <c r="AI80" s="61" t="s">
        <v>1085</v>
      </c>
      <c r="AJ80" s="61"/>
      <c r="AK80" s="61"/>
    </row>
    <row r="81" spans="1:37" ht="14" x14ac:dyDescent="0.15">
      <c r="A81" s="61"/>
      <c r="B81" s="60" t="s">
        <v>15</v>
      </c>
      <c r="C81" s="60" t="s">
        <v>797</v>
      </c>
      <c r="D81" s="60" t="s">
        <v>803</v>
      </c>
      <c r="E81" s="60" t="s">
        <v>15</v>
      </c>
      <c r="F81" s="60" t="s">
        <v>740</v>
      </c>
      <c r="G81" s="61" t="s">
        <v>1086</v>
      </c>
      <c r="H81" s="61" t="s">
        <v>1182</v>
      </c>
      <c r="I81" s="61" t="s">
        <v>1182</v>
      </c>
      <c r="J81" s="61" t="s">
        <v>306</v>
      </c>
      <c r="K81" s="61" t="s">
        <v>153</v>
      </c>
      <c r="L81" s="71">
        <v>44496</v>
      </c>
      <c r="M81" s="61">
        <v>0.96760000000000002</v>
      </c>
      <c r="N81" s="61" t="s">
        <v>307</v>
      </c>
      <c r="O81" s="61" t="s">
        <v>318</v>
      </c>
      <c r="P81" s="61" t="s">
        <v>308</v>
      </c>
      <c r="Q81" s="61" t="s">
        <v>1076</v>
      </c>
      <c r="R81" s="61" t="s">
        <v>652</v>
      </c>
      <c r="S81" s="61" t="s">
        <v>653</v>
      </c>
      <c r="T81" s="61">
        <v>0</v>
      </c>
      <c r="U81" s="61" t="s">
        <v>310</v>
      </c>
      <c r="V81" s="61" t="s">
        <v>655</v>
      </c>
      <c r="W81" s="61"/>
      <c r="X81" s="61">
        <v>0.95</v>
      </c>
      <c r="Y81" s="61" t="s">
        <v>654</v>
      </c>
      <c r="Z81" s="61" t="s">
        <v>1062</v>
      </c>
      <c r="AA81" s="61"/>
      <c r="AB81" s="62">
        <v>44496.644953703704</v>
      </c>
      <c r="AC81" s="61" t="s">
        <v>1182</v>
      </c>
      <c r="AD81" s="62">
        <v>44496.644976851851</v>
      </c>
      <c r="AE81" s="61" t="s">
        <v>1182</v>
      </c>
      <c r="AF81" s="61" t="s">
        <v>47</v>
      </c>
      <c r="AG81" s="61" t="s">
        <v>1096</v>
      </c>
      <c r="AH81" s="61" t="s">
        <v>657</v>
      </c>
      <c r="AI81" s="61" t="s">
        <v>1086</v>
      </c>
      <c r="AJ81" s="61"/>
      <c r="AK81" s="61"/>
    </row>
    <row r="82" spans="1:37" ht="14" x14ac:dyDescent="0.15">
      <c r="A82" s="61"/>
      <c r="B82" s="60" t="s">
        <v>15</v>
      </c>
      <c r="C82" s="60" t="s">
        <v>797</v>
      </c>
      <c r="D82" s="60" t="s">
        <v>803</v>
      </c>
      <c r="E82" s="60" t="s">
        <v>15</v>
      </c>
      <c r="F82" s="60" t="s">
        <v>741</v>
      </c>
      <c r="G82" s="61" t="s">
        <v>1087</v>
      </c>
      <c r="H82" s="61" t="s">
        <v>1182</v>
      </c>
      <c r="I82" s="61" t="s">
        <v>1182</v>
      </c>
      <c r="J82" s="61" t="s">
        <v>306</v>
      </c>
      <c r="K82" s="61" t="s">
        <v>153</v>
      </c>
      <c r="L82" s="71">
        <v>44496</v>
      </c>
      <c r="M82" s="61">
        <v>0.9476</v>
      </c>
      <c r="N82" s="61" t="s">
        <v>307</v>
      </c>
      <c r="O82" s="61" t="s">
        <v>318</v>
      </c>
      <c r="P82" s="61" t="s">
        <v>308</v>
      </c>
      <c r="Q82" s="61" t="s">
        <v>1076</v>
      </c>
      <c r="R82" s="61" t="s">
        <v>652</v>
      </c>
      <c r="S82" s="61" t="s">
        <v>653</v>
      </c>
      <c r="T82" s="61">
        <v>0</v>
      </c>
      <c r="U82" s="61" t="s">
        <v>310</v>
      </c>
      <c r="V82" s="61" t="s">
        <v>655</v>
      </c>
      <c r="W82" s="61"/>
      <c r="X82" s="61">
        <v>0.95</v>
      </c>
      <c r="Y82" s="61" t="s">
        <v>654</v>
      </c>
      <c r="Z82" s="61" t="s">
        <v>1062</v>
      </c>
      <c r="AA82" s="61"/>
      <c r="AB82" s="62">
        <v>44496.645011574074</v>
      </c>
      <c r="AC82" s="61" t="s">
        <v>1182</v>
      </c>
      <c r="AD82" s="62">
        <v>44496.64503472222</v>
      </c>
      <c r="AE82" s="61" t="s">
        <v>1182</v>
      </c>
      <c r="AF82" s="61" t="s">
        <v>47</v>
      </c>
      <c r="AG82" s="61" t="s">
        <v>1096</v>
      </c>
      <c r="AH82" s="61" t="s">
        <v>657</v>
      </c>
      <c r="AI82" s="61" t="s">
        <v>1087</v>
      </c>
      <c r="AJ82" s="61"/>
      <c r="AK82" s="61"/>
    </row>
    <row r="83" spans="1:37" ht="14" x14ac:dyDescent="0.15">
      <c r="A83" s="61"/>
      <c r="B83" s="60" t="s">
        <v>15</v>
      </c>
      <c r="C83" s="60" t="s">
        <v>797</v>
      </c>
      <c r="D83" s="60" t="s">
        <v>803</v>
      </c>
      <c r="E83" s="60" t="s">
        <v>15</v>
      </c>
      <c r="F83" s="60" t="s">
        <v>742</v>
      </c>
      <c r="G83" s="61" t="s">
        <v>1088</v>
      </c>
      <c r="H83" s="61" t="s">
        <v>1182</v>
      </c>
      <c r="I83" s="61" t="s">
        <v>1182</v>
      </c>
      <c r="J83" s="61" t="s">
        <v>306</v>
      </c>
      <c r="K83" s="61" t="s">
        <v>153</v>
      </c>
      <c r="L83" s="71">
        <v>44496</v>
      </c>
      <c r="M83" s="61">
        <v>7.8700000000000006E-2</v>
      </c>
      <c r="N83" s="61" t="s">
        <v>307</v>
      </c>
      <c r="O83" s="61" t="s">
        <v>318</v>
      </c>
      <c r="P83" s="61" t="s">
        <v>308</v>
      </c>
      <c r="Q83" s="61" t="s">
        <v>1076</v>
      </c>
      <c r="R83" s="61" t="s">
        <v>652</v>
      </c>
      <c r="S83" s="61" t="s">
        <v>653</v>
      </c>
      <c r="T83" s="61">
        <v>0</v>
      </c>
      <c r="U83" s="61" t="s">
        <v>310</v>
      </c>
      <c r="V83" s="61" t="s">
        <v>319</v>
      </c>
      <c r="W83" s="61"/>
      <c r="X83" s="61">
        <v>0.1</v>
      </c>
      <c r="Y83" s="61" t="s">
        <v>654</v>
      </c>
      <c r="Z83" s="61" t="s">
        <v>1062</v>
      </c>
      <c r="AA83" s="61"/>
      <c r="AB83" s="62">
        <v>44496.645057870373</v>
      </c>
      <c r="AC83" s="61" t="s">
        <v>1182</v>
      </c>
      <c r="AD83" s="62">
        <v>44496.645138888889</v>
      </c>
      <c r="AE83" s="61" t="s">
        <v>1182</v>
      </c>
      <c r="AF83" s="61" t="s">
        <v>47</v>
      </c>
      <c r="AG83" s="61" t="s">
        <v>1096</v>
      </c>
      <c r="AH83" s="61" t="s">
        <v>660</v>
      </c>
      <c r="AI83" s="61" t="s">
        <v>1088</v>
      </c>
      <c r="AJ83" s="61"/>
      <c r="AK83" s="61"/>
    </row>
    <row r="84" spans="1:37" ht="14" x14ac:dyDescent="0.15">
      <c r="A84" s="61"/>
      <c r="B84" s="60" t="s">
        <v>15</v>
      </c>
      <c r="C84" s="60" t="s">
        <v>797</v>
      </c>
      <c r="D84" s="60" t="s">
        <v>803</v>
      </c>
      <c r="E84" s="60" t="s">
        <v>15</v>
      </c>
      <c r="F84" s="60" t="s">
        <v>743</v>
      </c>
      <c r="G84" s="61" t="s">
        <v>1089</v>
      </c>
      <c r="H84" s="61" t="s">
        <v>1182</v>
      </c>
      <c r="I84" s="61" t="s">
        <v>1182</v>
      </c>
      <c r="J84" s="61" t="s">
        <v>306</v>
      </c>
      <c r="K84" s="61" t="s">
        <v>153</v>
      </c>
      <c r="L84" s="71">
        <v>44496</v>
      </c>
      <c r="M84" s="61">
        <v>7.4300000000000005E-2</v>
      </c>
      <c r="N84" s="61" t="s">
        <v>307</v>
      </c>
      <c r="O84" s="61" t="s">
        <v>318</v>
      </c>
      <c r="P84" s="61" t="s">
        <v>308</v>
      </c>
      <c r="Q84" s="61" t="s">
        <v>1076</v>
      </c>
      <c r="R84" s="61" t="s">
        <v>652</v>
      </c>
      <c r="S84" s="61" t="s">
        <v>653</v>
      </c>
      <c r="T84" s="61">
        <v>0</v>
      </c>
      <c r="U84" s="61" t="s">
        <v>310</v>
      </c>
      <c r="V84" s="61" t="s">
        <v>319</v>
      </c>
      <c r="W84" s="61"/>
      <c r="X84" s="61">
        <v>0.1</v>
      </c>
      <c r="Y84" s="61" t="s">
        <v>654</v>
      </c>
      <c r="Z84" s="61" t="s">
        <v>1062</v>
      </c>
      <c r="AA84" s="61"/>
      <c r="AB84" s="62">
        <v>44496.645208333335</v>
      </c>
      <c r="AC84" s="61" t="s">
        <v>1182</v>
      </c>
      <c r="AD84" s="62">
        <v>44496.645277777781</v>
      </c>
      <c r="AE84" s="61" t="s">
        <v>1182</v>
      </c>
      <c r="AF84" s="61" t="s">
        <v>47</v>
      </c>
      <c r="AG84" s="61" t="s">
        <v>1096</v>
      </c>
      <c r="AH84" s="61" t="s">
        <v>660</v>
      </c>
      <c r="AI84" s="61" t="s">
        <v>1089</v>
      </c>
      <c r="AJ84" s="61"/>
      <c r="AK84" s="61"/>
    </row>
    <row r="85" spans="1:37" ht="14" x14ac:dyDescent="0.15">
      <c r="A85" s="61"/>
      <c r="B85" s="60" t="s">
        <v>15</v>
      </c>
      <c r="C85" s="60" t="s">
        <v>797</v>
      </c>
      <c r="D85" s="60" t="s">
        <v>803</v>
      </c>
      <c r="E85" s="60" t="s">
        <v>15</v>
      </c>
      <c r="F85" s="60" t="s">
        <v>744</v>
      </c>
      <c r="G85" s="61" t="s">
        <v>1090</v>
      </c>
      <c r="H85" s="61" t="s">
        <v>1182</v>
      </c>
      <c r="I85" s="61" t="s">
        <v>1182</v>
      </c>
      <c r="J85" s="61" t="s">
        <v>306</v>
      </c>
      <c r="K85" s="61" t="s">
        <v>153</v>
      </c>
      <c r="L85" s="71">
        <v>44496</v>
      </c>
      <c r="M85" s="61">
        <v>7.46E-2</v>
      </c>
      <c r="N85" s="61" t="s">
        <v>307</v>
      </c>
      <c r="O85" s="61" t="s">
        <v>318</v>
      </c>
      <c r="P85" s="61" t="s">
        <v>308</v>
      </c>
      <c r="Q85" s="61" t="s">
        <v>1076</v>
      </c>
      <c r="R85" s="61" t="s">
        <v>652</v>
      </c>
      <c r="S85" s="61" t="s">
        <v>653</v>
      </c>
      <c r="T85" s="61">
        <v>0</v>
      </c>
      <c r="U85" s="61" t="s">
        <v>310</v>
      </c>
      <c r="V85" s="61" t="s">
        <v>319</v>
      </c>
      <c r="W85" s="61"/>
      <c r="X85" s="61">
        <v>0.1</v>
      </c>
      <c r="Y85" s="61" t="s">
        <v>654</v>
      </c>
      <c r="Z85" s="61" t="s">
        <v>1062</v>
      </c>
      <c r="AA85" s="61"/>
      <c r="AB85" s="62">
        <v>44496.645289351851</v>
      </c>
      <c r="AC85" s="61" t="s">
        <v>1182</v>
      </c>
      <c r="AD85" s="62">
        <v>44496.645335648151</v>
      </c>
      <c r="AE85" s="61" t="s">
        <v>1182</v>
      </c>
      <c r="AF85" s="61" t="s">
        <v>47</v>
      </c>
      <c r="AG85" s="61" t="s">
        <v>1096</v>
      </c>
      <c r="AH85" s="61" t="s">
        <v>660</v>
      </c>
      <c r="AI85" s="61" t="s">
        <v>1090</v>
      </c>
      <c r="AJ85" s="61"/>
      <c r="AK85" s="61"/>
    </row>
    <row r="86" spans="1:37" ht="14" x14ac:dyDescent="0.15">
      <c r="A86" s="49"/>
      <c r="B86" s="48" t="s">
        <v>530</v>
      </c>
      <c r="C86" s="48" t="s">
        <v>797</v>
      </c>
      <c r="D86" s="48" t="s">
        <v>804</v>
      </c>
      <c r="E86" s="48" t="s">
        <v>530</v>
      </c>
      <c r="F86" s="48" t="s">
        <v>745</v>
      </c>
      <c r="G86" s="49" t="s">
        <v>1077</v>
      </c>
      <c r="H86" s="49" t="s">
        <v>1182</v>
      </c>
      <c r="I86" s="49" t="s">
        <v>1182</v>
      </c>
      <c r="J86" s="49" t="s">
        <v>306</v>
      </c>
      <c r="K86" s="49" t="s">
        <v>153</v>
      </c>
      <c r="L86" s="72">
        <v>44496</v>
      </c>
      <c r="M86" s="49">
        <v>0.98850000000000005</v>
      </c>
      <c r="N86" s="49" t="s">
        <v>307</v>
      </c>
      <c r="O86" s="49" t="s">
        <v>318</v>
      </c>
      <c r="P86" s="49" t="s">
        <v>308</v>
      </c>
      <c r="Q86" s="49" t="s">
        <v>1076</v>
      </c>
      <c r="R86" s="49" t="s">
        <v>652</v>
      </c>
      <c r="S86" s="49" t="s">
        <v>653</v>
      </c>
      <c r="T86" s="49">
        <v>0</v>
      </c>
      <c r="U86" s="49" t="s">
        <v>310</v>
      </c>
      <c r="V86" s="49" t="s">
        <v>655</v>
      </c>
      <c r="W86" s="49"/>
      <c r="X86" s="49">
        <v>0.98</v>
      </c>
      <c r="Y86" s="49" t="s">
        <v>654</v>
      </c>
      <c r="Z86" s="49" t="s">
        <v>1062</v>
      </c>
      <c r="AA86" s="49"/>
      <c r="AB86" s="63">
        <v>44496.64340277778</v>
      </c>
      <c r="AC86" s="49" t="s">
        <v>1182</v>
      </c>
      <c r="AD86" s="63">
        <v>44496.643645833334</v>
      </c>
      <c r="AE86" s="49" t="s">
        <v>1182</v>
      </c>
      <c r="AF86" s="49" t="s">
        <v>47</v>
      </c>
      <c r="AG86" s="49" t="s">
        <v>1096</v>
      </c>
      <c r="AH86" s="49" t="s">
        <v>656</v>
      </c>
      <c r="AI86" s="49" t="s">
        <v>1077</v>
      </c>
      <c r="AJ86" s="49"/>
      <c r="AK86" s="49"/>
    </row>
    <row r="87" spans="1:37" ht="14" x14ac:dyDescent="0.15">
      <c r="A87" s="49"/>
      <c r="B87" s="48" t="s">
        <v>530</v>
      </c>
      <c r="C87" s="48" t="s">
        <v>797</v>
      </c>
      <c r="D87" s="48" t="s">
        <v>804</v>
      </c>
      <c r="E87" s="49" t="s">
        <v>530</v>
      </c>
      <c r="F87" s="48" t="s">
        <v>746</v>
      </c>
      <c r="G87" s="49" t="s">
        <v>1078</v>
      </c>
      <c r="H87" s="49" t="s">
        <v>1182</v>
      </c>
      <c r="I87" s="49" t="s">
        <v>1182</v>
      </c>
      <c r="J87" s="49" t="s">
        <v>306</v>
      </c>
      <c r="K87" s="49" t="s">
        <v>153</v>
      </c>
      <c r="L87" s="72">
        <v>44496</v>
      </c>
      <c r="M87" s="49">
        <v>0.98129999999999995</v>
      </c>
      <c r="N87" s="49" t="s">
        <v>307</v>
      </c>
      <c r="O87" s="49" t="s">
        <v>318</v>
      </c>
      <c r="P87" s="49" t="s">
        <v>308</v>
      </c>
      <c r="Q87" s="49" t="s">
        <v>1076</v>
      </c>
      <c r="R87" s="49" t="s">
        <v>652</v>
      </c>
      <c r="S87" s="49" t="s">
        <v>653</v>
      </c>
      <c r="T87" s="49">
        <v>0</v>
      </c>
      <c r="U87" s="49" t="s">
        <v>310</v>
      </c>
      <c r="V87" s="49" t="s">
        <v>655</v>
      </c>
      <c r="W87" s="49"/>
      <c r="X87" s="49">
        <v>0.98</v>
      </c>
      <c r="Y87" s="49" t="s">
        <v>654</v>
      </c>
      <c r="Z87" s="49" t="s">
        <v>1062</v>
      </c>
      <c r="AA87" s="49"/>
      <c r="AB87" s="63">
        <v>44496.643703703703</v>
      </c>
      <c r="AC87" s="49" t="s">
        <v>1182</v>
      </c>
      <c r="AD87" s="63">
        <v>44496.643773148149</v>
      </c>
      <c r="AE87" s="49" t="s">
        <v>1182</v>
      </c>
      <c r="AF87" s="49" t="s">
        <v>47</v>
      </c>
      <c r="AG87" s="49" t="s">
        <v>1096</v>
      </c>
      <c r="AH87" s="49" t="s">
        <v>656</v>
      </c>
      <c r="AI87" s="49" t="s">
        <v>1078</v>
      </c>
      <c r="AJ87" s="49"/>
      <c r="AK87" s="49"/>
    </row>
    <row r="88" spans="1:37" ht="14" x14ac:dyDescent="0.15">
      <c r="A88" s="49"/>
      <c r="B88" s="48" t="s">
        <v>530</v>
      </c>
      <c r="C88" s="48" t="s">
        <v>797</v>
      </c>
      <c r="D88" s="48" t="s">
        <v>804</v>
      </c>
      <c r="E88" s="49" t="s">
        <v>530</v>
      </c>
      <c r="F88" s="48" t="s">
        <v>747</v>
      </c>
      <c r="G88" s="49" t="s">
        <v>1079</v>
      </c>
      <c r="H88" s="49" t="s">
        <v>1182</v>
      </c>
      <c r="I88" s="49" t="s">
        <v>1182</v>
      </c>
      <c r="J88" s="49" t="s">
        <v>306</v>
      </c>
      <c r="K88" s="49" t="s">
        <v>153</v>
      </c>
      <c r="L88" s="72">
        <v>44496</v>
      </c>
      <c r="M88" s="49">
        <v>0.9536</v>
      </c>
      <c r="N88" s="49" t="s">
        <v>307</v>
      </c>
      <c r="O88" s="49" t="s">
        <v>318</v>
      </c>
      <c r="P88" s="49" t="s">
        <v>308</v>
      </c>
      <c r="Q88" s="49" t="s">
        <v>1076</v>
      </c>
      <c r="R88" s="49" t="s">
        <v>652</v>
      </c>
      <c r="S88" s="49" t="s">
        <v>653</v>
      </c>
      <c r="T88" s="49">
        <v>0</v>
      </c>
      <c r="U88" s="49" t="s">
        <v>310</v>
      </c>
      <c r="V88" s="49" t="s">
        <v>655</v>
      </c>
      <c r="W88" s="49"/>
      <c r="X88" s="49">
        <v>0.95</v>
      </c>
      <c r="Y88" s="49" t="s">
        <v>654</v>
      </c>
      <c r="Z88" s="49" t="s">
        <v>1062</v>
      </c>
      <c r="AA88" s="49"/>
      <c r="AB88" s="63">
        <v>44496.643784722219</v>
      </c>
      <c r="AC88" s="49" t="s">
        <v>1182</v>
      </c>
      <c r="AD88" s="63">
        <v>44496.643912037034</v>
      </c>
      <c r="AE88" s="49" t="s">
        <v>1182</v>
      </c>
      <c r="AF88" s="49" t="s">
        <v>47</v>
      </c>
      <c r="AG88" s="49" t="s">
        <v>1096</v>
      </c>
      <c r="AH88" s="49" t="s">
        <v>657</v>
      </c>
      <c r="AI88" s="49" t="s">
        <v>1079</v>
      </c>
      <c r="AJ88" s="49"/>
      <c r="AK88" s="49"/>
    </row>
    <row r="89" spans="1:37" ht="14" x14ac:dyDescent="0.15">
      <c r="A89" s="49"/>
      <c r="B89" s="48" t="s">
        <v>530</v>
      </c>
      <c r="C89" s="48" t="s">
        <v>797</v>
      </c>
      <c r="D89" s="48" t="s">
        <v>804</v>
      </c>
      <c r="E89" s="49" t="s">
        <v>530</v>
      </c>
      <c r="F89" s="48" t="s">
        <v>748</v>
      </c>
      <c r="G89" s="49" t="s">
        <v>1080</v>
      </c>
      <c r="H89" s="49" t="s">
        <v>1182</v>
      </c>
      <c r="I89" s="49" t="s">
        <v>1182</v>
      </c>
      <c r="J89" s="49" t="s">
        <v>306</v>
      </c>
      <c r="K89" s="49" t="s">
        <v>153</v>
      </c>
      <c r="L89" s="72">
        <v>44496</v>
      </c>
      <c r="M89" s="49">
        <v>0.96179999999999999</v>
      </c>
      <c r="N89" s="49" t="s">
        <v>307</v>
      </c>
      <c r="O89" s="49" t="s">
        <v>318</v>
      </c>
      <c r="P89" s="49" t="s">
        <v>308</v>
      </c>
      <c r="Q89" s="49" t="s">
        <v>1076</v>
      </c>
      <c r="R89" s="49" t="s">
        <v>652</v>
      </c>
      <c r="S89" s="49" t="s">
        <v>653</v>
      </c>
      <c r="T89" s="49">
        <v>0</v>
      </c>
      <c r="U89" s="49" t="s">
        <v>310</v>
      </c>
      <c r="V89" s="49" t="s">
        <v>655</v>
      </c>
      <c r="W89" s="49"/>
      <c r="X89" s="49">
        <v>0.95</v>
      </c>
      <c r="Y89" s="49" t="s">
        <v>654</v>
      </c>
      <c r="Z89" s="49" t="s">
        <v>1062</v>
      </c>
      <c r="AA89" s="49"/>
      <c r="AB89" s="63">
        <v>44496.64398148148</v>
      </c>
      <c r="AC89" s="49" t="s">
        <v>1182</v>
      </c>
      <c r="AD89" s="63">
        <v>44496.644328703704</v>
      </c>
      <c r="AE89" s="49" t="s">
        <v>1182</v>
      </c>
      <c r="AF89" s="49" t="s">
        <v>47</v>
      </c>
      <c r="AG89" s="49" t="s">
        <v>1096</v>
      </c>
      <c r="AH89" s="49" t="s">
        <v>657</v>
      </c>
      <c r="AI89" s="49" t="s">
        <v>1080</v>
      </c>
      <c r="AJ89" s="49"/>
      <c r="AK89" s="49"/>
    </row>
    <row r="90" spans="1:37" ht="14" x14ac:dyDescent="0.15">
      <c r="A90" s="49"/>
      <c r="B90" s="48" t="s">
        <v>530</v>
      </c>
      <c r="C90" s="48" t="s">
        <v>797</v>
      </c>
      <c r="D90" s="48" t="s">
        <v>804</v>
      </c>
      <c r="E90" s="49" t="s">
        <v>530</v>
      </c>
      <c r="F90" s="48" t="s">
        <v>749</v>
      </c>
      <c r="G90" s="49" t="s">
        <v>1081</v>
      </c>
      <c r="H90" s="49" t="s">
        <v>1182</v>
      </c>
      <c r="I90" s="49" t="s">
        <v>1182</v>
      </c>
      <c r="J90" s="49" t="s">
        <v>306</v>
      </c>
      <c r="K90" s="49" t="s">
        <v>153</v>
      </c>
      <c r="L90" s="72">
        <v>44496</v>
      </c>
      <c r="M90" s="49">
        <v>0.95120000000000005</v>
      </c>
      <c r="N90" s="49" t="s">
        <v>307</v>
      </c>
      <c r="O90" s="49" t="s">
        <v>318</v>
      </c>
      <c r="P90" s="49" t="s">
        <v>308</v>
      </c>
      <c r="Q90" s="49" t="s">
        <v>1076</v>
      </c>
      <c r="R90" s="49" t="s">
        <v>652</v>
      </c>
      <c r="S90" s="49" t="s">
        <v>653</v>
      </c>
      <c r="T90" s="49">
        <v>0</v>
      </c>
      <c r="U90" s="49" t="s">
        <v>310</v>
      </c>
      <c r="V90" s="49" t="s">
        <v>655</v>
      </c>
      <c r="W90" s="49"/>
      <c r="X90" s="49">
        <v>0.95</v>
      </c>
      <c r="Y90" s="49" t="s">
        <v>654</v>
      </c>
      <c r="Z90" s="49" t="s">
        <v>1062</v>
      </c>
      <c r="AA90" s="49"/>
      <c r="AB90" s="63">
        <v>44496.64439814815</v>
      </c>
      <c r="AC90" s="49" t="s">
        <v>1182</v>
      </c>
      <c r="AD90" s="63">
        <v>44496.644490740742</v>
      </c>
      <c r="AE90" s="49" t="s">
        <v>1182</v>
      </c>
      <c r="AF90" s="49" t="s">
        <v>47</v>
      </c>
      <c r="AG90" s="49" t="s">
        <v>1096</v>
      </c>
      <c r="AH90" s="49" t="s">
        <v>657</v>
      </c>
      <c r="AI90" s="49" t="s">
        <v>1081</v>
      </c>
      <c r="AJ90" s="49"/>
      <c r="AK90" s="49"/>
    </row>
    <row r="91" spans="1:37" ht="14" x14ac:dyDescent="0.15">
      <c r="A91" s="49"/>
      <c r="B91" s="48" t="s">
        <v>530</v>
      </c>
      <c r="C91" s="48" t="s">
        <v>797</v>
      </c>
      <c r="D91" s="48" t="s">
        <v>804</v>
      </c>
      <c r="E91" s="49" t="s">
        <v>530</v>
      </c>
      <c r="F91" s="48" t="s">
        <v>750</v>
      </c>
      <c r="G91" s="49" t="s">
        <v>1082</v>
      </c>
      <c r="H91" s="49" t="s">
        <v>1182</v>
      </c>
      <c r="I91" s="49" t="s">
        <v>1182</v>
      </c>
      <c r="J91" s="49" t="s">
        <v>306</v>
      </c>
      <c r="K91" s="49" t="s">
        <v>153</v>
      </c>
      <c r="L91" s="72">
        <v>44496</v>
      </c>
      <c r="M91" s="49">
        <v>0.98170000000000002</v>
      </c>
      <c r="N91" s="49" t="s">
        <v>307</v>
      </c>
      <c r="O91" s="49" t="s">
        <v>318</v>
      </c>
      <c r="P91" s="49" t="s">
        <v>308</v>
      </c>
      <c r="Q91" s="49" t="s">
        <v>1076</v>
      </c>
      <c r="R91" s="49" t="s">
        <v>652</v>
      </c>
      <c r="S91" s="49" t="s">
        <v>653</v>
      </c>
      <c r="T91" s="49">
        <v>0</v>
      </c>
      <c r="U91" s="49" t="s">
        <v>310</v>
      </c>
      <c r="V91" s="49" t="s">
        <v>655</v>
      </c>
      <c r="W91" s="49"/>
      <c r="X91" s="49">
        <v>0.95</v>
      </c>
      <c r="Y91" s="49" t="s">
        <v>654</v>
      </c>
      <c r="Z91" s="49" t="s">
        <v>1062</v>
      </c>
      <c r="AA91" s="49"/>
      <c r="AB91" s="63">
        <v>44496.644560185188</v>
      </c>
      <c r="AC91" s="49" t="s">
        <v>1182</v>
      </c>
      <c r="AD91" s="63">
        <v>44496.644652777781</v>
      </c>
      <c r="AE91" s="49" t="s">
        <v>1182</v>
      </c>
      <c r="AF91" s="49" t="s">
        <v>47</v>
      </c>
      <c r="AG91" s="49" t="s">
        <v>1096</v>
      </c>
      <c r="AH91" s="49" t="s">
        <v>657</v>
      </c>
      <c r="AI91" s="49" t="s">
        <v>1082</v>
      </c>
      <c r="AJ91" s="49"/>
      <c r="AK91" s="49"/>
    </row>
    <row r="92" spans="1:37" ht="14" x14ac:dyDescent="0.15">
      <c r="A92" s="49"/>
      <c r="B92" s="48" t="s">
        <v>530</v>
      </c>
      <c r="C92" s="48" t="s">
        <v>797</v>
      </c>
      <c r="D92" s="48" t="s">
        <v>804</v>
      </c>
      <c r="E92" s="49" t="s">
        <v>530</v>
      </c>
      <c r="F92" s="48" t="s">
        <v>751</v>
      </c>
      <c r="G92" s="49" t="s">
        <v>1083</v>
      </c>
      <c r="H92" s="49" t="s">
        <v>1182</v>
      </c>
      <c r="I92" s="49" t="s">
        <v>1182</v>
      </c>
      <c r="J92" s="49" t="s">
        <v>306</v>
      </c>
      <c r="K92" s="49" t="s">
        <v>153</v>
      </c>
      <c r="L92" s="72">
        <v>44496</v>
      </c>
      <c r="M92" s="49">
        <v>0.9506</v>
      </c>
      <c r="N92" s="49" t="s">
        <v>307</v>
      </c>
      <c r="O92" s="49" t="s">
        <v>318</v>
      </c>
      <c r="P92" s="49" t="s">
        <v>308</v>
      </c>
      <c r="Q92" s="49" t="s">
        <v>1076</v>
      </c>
      <c r="R92" s="49" t="s">
        <v>652</v>
      </c>
      <c r="S92" s="49" t="s">
        <v>653</v>
      </c>
      <c r="T92" s="49">
        <v>0</v>
      </c>
      <c r="U92" s="49" t="s">
        <v>310</v>
      </c>
      <c r="V92" s="49" t="s">
        <v>655</v>
      </c>
      <c r="W92" s="49"/>
      <c r="X92" s="49">
        <v>0.95</v>
      </c>
      <c r="Y92" s="49" t="s">
        <v>654</v>
      </c>
      <c r="Z92" s="49" t="s">
        <v>1062</v>
      </c>
      <c r="AA92" s="49"/>
      <c r="AB92" s="63">
        <v>44496.644675925927</v>
      </c>
      <c r="AC92" s="49" t="s">
        <v>1182</v>
      </c>
      <c r="AD92" s="63">
        <v>44496.644733796296</v>
      </c>
      <c r="AE92" s="49" t="s">
        <v>1182</v>
      </c>
      <c r="AF92" s="49" t="s">
        <v>47</v>
      </c>
      <c r="AG92" s="49" t="s">
        <v>1096</v>
      </c>
      <c r="AH92" s="49" t="s">
        <v>657</v>
      </c>
      <c r="AI92" s="49" t="s">
        <v>1083</v>
      </c>
      <c r="AJ92" s="49"/>
      <c r="AK92" s="49"/>
    </row>
    <row r="93" spans="1:37" ht="14" x14ac:dyDescent="0.15">
      <c r="A93" s="49"/>
      <c r="B93" s="48" t="s">
        <v>530</v>
      </c>
      <c r="C93" s="48" t="s">
        <v>797</v>
      </c>
      <c r="D93" s="48" t="s">
        <v>804</v>
      </c>
      <c r="E93" s="49" t="s">
        <v>530</v>
      </c>
      <c r="F93" s="48" t="s">
        <v>752</v>
      </c>
      <c r="G93" s="49" t="s">
        <v>1084</v>
      </c>
      <c r="H93" s="49" t="s">
        <v>1182</v>
      </c>
      <c r="I93" s="49" t="s">
        <v>1182</v>
      </c>
      <c r="J93" s="49" t="s">
        <v>306</v>
      </c>
      <c r="K93" s="49" t="s">
        <v>153</v>
      </c>
      <c r="L93" s="72">
        <v>44496</v>
      </c>
      <c r="M93" s="49">
        <v>0.96619999999999995</v>
      </c>
      <c r="N93" s="49" t="s">
        <v>307</v>
      </c>
      <c r="O93" s="49" t="s">
        <v>318</v>
      </c>
      <c r="P93" s="49" t="s">
        <v>308</v>
      </c>
      <c r="Q93" s="49" t="s">
        <v>1076</v>
      </c>
      <c r="R93" s="49" t="s">
        <v>652</v>
      </c>
      <c r="S93" s="49" t="s">
        <v>653</v>
      </c>
      <c r="T93" s="49">
        <v>0</v>
      </c>
      <c r="U93" s="49" t="s">
        <v>310</v>
      </c>
      <c r="V93" s="49" t="s">
        <v>655</v>
      </c>
      <c r="W93" s="49"/>
      <c r="X93" s="49">
        <v>0.95</v>
      </c>
      <c r="Y93" s="49" t="s">
        <v>654</v>
      </c>
      <c r="Z93" s="49" t="s">
        <v>1062</v>
      </c>
      <c r="AA93" s="49"/>
      <c r="AB93" s="63">
        <v>44496.644745370373</v>
      </c>
      <c r="AC93" s="49" t="s">
        <v>1182</v>
      </c>
      <c r="AD93" s="63">
        <v>44496.644826388889</v>
      </c>
      <c r="AE93" s="49" t="s">
        <v>1182</v>
      </c>
      <c r="AF93" s="49" t="s">
        <v>47</v>
      </c>
      <c r="AG93" s="49" t="s">
        <v>1096</v>
      </c>
      <c r="AH93" s="49" t="s">
        <v>657</v>
      </c>
      <c r="AI93" s="49" t="s">
        <v>1084</v>
      </c>
      <c r="AJ93" s="49"/>
      <c r="AK93" s="49"/>
    </row>
    <row r="94" spans="1:37" ht="14" x14ac:dyDescent="0.15">
      <c r="A94" s="49"/>
      <c r="B94" s="48" t="s">
        <v>530</v>
      </c>
      <c r="C94" s="48" t="s">
        <v>797</v>
      </c>
      <c r="D94" s="48" t="s">
        <v>804</v>
      </c>
      <c r="E94" s="49" t="s">
        <v>530</v>
      </c>
      <c r="F94" s="48" t="s">
        <v>753</v>
      </c>
      <c r="G94" s="49" t="s">
        <v>1085</v>
      </c>
      <c r="H94" s="49" t="s">
        <v>1182</v>
      </c>
      <c r="I94" s="49" t="s">
        <v>1182</v>
      </c>
      <c r="J94" s="49" t="s">
        <v>306</v>
      </c>
      <c r="K94" s="49" t="s">
        <v>153</v>
      </c>
      <c r="L94" s="72">
        <v>44496</v>
      </c>
      <c r="M94" s="49">
        <v>0.97289999999999999</v>
      </c>
      <c r="N94" s="49" t="s">
        <v>307</v>
      </c>
      <c r="O94" s="49" t="s">
        <v>318</v>
      </c>
      <c r="P94" s="49" t="s">
        <v>308</v>
      </c>
      <c r="Q94" s="49" t="s">
        <v>1076</v>
      </c>
      <c r="R94" s="49" t="s">
        <v>652</v>
      </c>
      <c r="S94" s="49" t="s">
        <v>653</v>
      </c>
      <c r="T94" s="49">
        <v>0</v>
      </c>
      <c r="U94" s="49" t="s">
        <v>310</v>
      </c>
      <c r="V94" s="49" t="s">
        <v>655</v>
      </c>
      <c r="W94" s="49"/>
      <c r="X94" s="49">
        <v>0.95</v>
      </c>
      <c r="Y94" s="49" t="s">
        <v>654</v>
      </c>
      <c r="Z94" s="49" t="s">
        <v>1062</v>
      </c>
      <c r="AA94" s="49"/>
      <c r="AB94" s="63">
        <v>44496.644884259258</v>
      </c>
      <c r="AC94" s="49" t="s">
        <v>1182</v>
      </c>
      <c r="AD94" s="63">
        <v>44496.644930555558</v>
      </c>
      <c r="AE94" s="49" t="s">
        <v>1182</v>
      </c>
      <c r="AF94" s="49" t="s">
        <v>47</v>
      </c>
      <c r="AG94" s="49" t="s">
        <v>1096</v>
      </c>
      <c r="AH94" s="49" t="s">
        <v>657</v>
      </c>
      <c r="AI94" s="49" t="s">
        <v>1085</v>
      </c>
      <c r="AJ94" s="49"/>
      <c r="AK94" s="49"/>
    </row>
    <row r="95" spans="1:37" ht="14" x14ac:dyDescent="0.15">
      <c r="A95" s="49"/>
      <c r="B95" s="48" t="s">
        <v>530</v>
      </c>
      <c r="C95" s="48" t="s">
        <v>797</v>
      </c>
      <c r="D95" s="48" t="s">
        <v>804</v>
      </c>
      <c r="E95" s="49" t="s">
        <v>530</v>
      </c>
      <c r="F95" s="48" t="s">
        <v>754</v>
      </c>
      <c r="G95" s="49" t="s">
        <v>1086</v>
      </c>
      <c r="H95" s="49" t="s">
        <v>1182</v>
      </c>
      <c r="I95" s="49" t="s">
        <v>1182</v>
      </c>
      <c r="J95" s="49" t="s">
        <v>306</v>
      </c>
      <c r="K95" s="49" t="s">
        <v>153</v>
      </c>
      <c r="L95" s="72">
        <v>44496</v>
      </c>
      <c r="M95" s="49">
        <v>0.96760000000000002</v>
      </c>
      <c r="N95" s="49" t="s">
        <v>307</v>
      </c>
      <c r="O95" s="49" t="s">
        <v>318</v>
      </c>
      <c r="P95" s="49" t="s">
        <v>308</v>
      </c>
      <c r="Q95" s="49" t="s">
        <v>1076</v>
      </c>
      <c r="R95" s="49" t="s">
        <v>652</v>
      </c>
      <c r="S95" s="49" t="s">
        <v>653</v>
      </c>
      <c r="T95" s="49">
        <v>0</v>
      </c>
      <c r="U95" s="49" t="s">
        <v>310</v>
      </c>
      <c r="V95" s="49" t="s">
        <v>655</v>
      </c>
      <c r="W95" s="49"/>
      <c r="X95" s="49">
        <v>0.95</v>
      </c>
      <c r="Y95" s="49" t="s">
        <v>654</v>
      </c>
      <c r="Z95" s="49" t="s">
        <v>1062</v>
      </c>
      <c r="AA95" s="49"/>
      <c r="AB95" s="63">
        <v>44496.644953703704</v>
      </c>
      <c r="AC95" s="49" t="s">
        <v>1182</v>
      </c>
      <c r="AD95" s="63">
        <v>44496.644976851851</v>
      </c>
      <c r="AE95" s="49" t="s">
        <v>1182</v>
      </c>
      <c r="AF95" s="49" t="s">
        <v>47</v>
      </c>
      <c r="AG95" s="49" t="s">
        <v>1096</v>
      </c>
      <c r="AH95" s="49" t="s">
        <v>657</v>
      </c>
      <c r="AI95" s="49" t="s">
        <v>1086</v>
      </c>
      <c r="AJ95" s="49"/>
      <c r="AK95" s="49"/>
    </row>
    <row r="96" spans="1:37" ht="14" x14ac:dyDescent="0.15">
      <c r="A96" s="49"/>
      <c r="B96" s="48" t="s">
        <v>530</v>
      </c>
      <c r="C96" s="48" t="s">
        <v>797</v>
      </c>
      <c r="D96" s="48" t="s">
        <v>804</v>
      </c>
      <c r="E96" s="49" t="s">
        <v>530</v>
      </c>
      <c r="F96" s="48" t="s">
        <v>755</v>
      </c>
      <c r="G96" s="49" t="s">
        <v>1087</v>
      </c>
      <c r="H96" s="49" t="s">
        <v>1182</v>
      </c>
      <c r="I96" s="49" t="s">
        <v>1182</v>
      </c>
      <c r="J96" s="49" t="s">
        <v>306</v>
      </c>
      <c r="K96" s="49" t="s">
        <v>153</v>
      </c>
      <c r="L96" s="72">
        <v>44496</v>
      </c>
      <c r="M96" s="49">
        <v>0.9476</v>
      </c>
      <c r="N96" s="49" t="s">
        <v>307</v>
      </c>
      <c r="O96" s="49" t="s">
        <v>318</v>
      </c>
      <c r="P96" s="49" t="s">
        <v>308</v>
      </c>
      <c r="Q96" s="49" t="s">
        <v>1076</v>
      </c>
      <c r="R96" s="49" t="s">
        <v>652</v>
      </c>
      <c r="S96" s="49" t="s">
        <v>653</v>
      </c>
      <c r="T96" s="49">
        <v>0</v>
      </c>
      <c r="U96" s="49" t="s">
        <v>310</v>
      </c>
      <c r="V96" s="49" t="s">
        <v>655</v>
      </c>
      <c r="W96" s="49"/>
      <c r="X96" s="49">
        <v>0.95</v>
      </c>
      <c r="Y96" s="49" t="s">
        <v>654</v>
      </c>
      <c r="Z96" s="49" t="s">
        <v>1062</v>
      </c>
      <c r="AA96" s="49"/>
      <c r="AB96" s="63">
        <v>44496.645011574074</v>
      </c>
      <c r="AC96" s="49" t="s">
        <v>1182</v>
      </c>
      <c r="AD96" s="63">
        <v>44496.64503472222</v>
      </c>
      <c r="AE96" s="49" t="s">
        <v>1182</v>
      </c>
      <c r="AF96" s="49" t="s">
        <v>47</v>
      </c>
      <c r="AG96" s="49" t="s">
        <v>1096</v>
      </c>
      <c r="AH96" s="49" t="s">
        <v>657</v>
      </c>
      <c r="AI96" s="49" t="s">
        <v>1087</v>
      </c>
      <c r="AJ96" s="49"/>
      <c r="AK96" s="49"/>
    </row>
    <row r="97" spans="1:37" ht="14" x14ac:dyDescent="0.15">
      <c r="A97" s="49"/>
      <c r="B97" s="48" t="s">
        <v>530</v>
      </c>
      <c r="C97" s="48" t="s">
        <v>797</v>
      </c>
      <c r="D97" s="48" t="s">
        <v>804</v>
      </c>
      <c r="E97" s="49" t="s">
        <v>530</v>
      </c>
      <c r="F97" s="48" t="s">
        <v>756</v>
      </c>
      <c r="G97" s="49" t="s">
        <v>1088</v>
      </c>
      <c r="H97" s="49" t="s">
        <v>1182</v>
      </c>
      <c r="I97" s="49" t="s">
        <v>1182</v>
      </c>
      <c r="J97" s="49" t="s">
        <v>306</v>
      </c>
      <c r="K97" s="49" t="s">
        <v>153</v>
      </c>
      <c r="L97" s="72">
        <v>44496</v>
      </c>
      <c r="M97" s="49">
        <v>7.8700000000000006E-2</v>
      </c>
      <c r="N97" s="49" t="s">
        <v>307</v>
      </c>
      <c r="O97" s="49" t="s">
        <v>318</v>
      </c>
      <c r="P97" s="49" t="s">
        <v>308</v>
      </c>
      <c r="Q97" s="49" t="s">
        <v>1076</v>
      </c>
      <c r="R97" s="49" t="s">
        <v>652</v>
      </c>
      <c r="S97" s="49" t="s">
        <v>653</v>
      </c>
      <c r="T97" s="49">
        <v>0</v>
      </c>
      <c r="U97" s="49" t="s">
        <v>310</v>
      </c>
      <c r="V97" s="49" t="s">
        <v>319</v>
      </c>
      <c r="W97" s="49"/>
      <c r="X97" s="49">
        <v>0.1</v>
      </c>
      <c r="Y97" s="49" t="s">
        <v>654</v>
      </c>
      <c r="Z97" s="49" t="s">
        <v>1062</v>
      </c>
      <c r="AA97" s="49"/>
      <c r="AB97" s="63">
        <v>44496.645057870373</v>
      </c>
      <c r="AC97" s="49" t="s">
        <v>1182</v>
      </c>
      <c r="AD97" s="63">
        <v>44496.645138888889</v>
      </c>
      <c r="AE97" s="49" t="s">
        <v>1182</v>
      </c>
      <c r="AF97" s="49" t="s">
        <v>47</v>
      </c>
      <c r="AG97" s="49" t="s">
        <v>1096</v>
      </c>
      <c r="AH97" s="49" t="s">
        <v>660</v>
      </c>
      <c r="AI97" s="49" t="s">
        <v>1088</v>
      </c>
      <c r="AJ97" s="49"/>
      <c r="AK97" s="49"/>
    </row>
    <row r="98" spans="1:37" ht="14" x14ac:dyDescent="0.15">
      <c r="A98" s="49"/>
      <c r="B98" s="48" t="s">
        <v>530</v>
      </c>
      <c r="C98" s="48" t="s">
        <v>797</v>
      </c>
      <c r="D98" s="48" t="s">
        <v>804</v>
      </c>
      <c r="E98" s="49" t="s">
        <v>530</v>
      </c>
      <c r="F98" s="48" t="s">
        <v>757</v>
      </c>
      <c r="G98" s="49" t="s">
        <v>1089</v>
      </c>
      <c r="H98" s="49" t="s">
        <v>1182</v>
      </c>
      <c r="I98" s="49" t="s">
        <v>1182</v>
      </c>
      <c r="J98" s="49" t="s">
        <v>306</v>
      </c>
      <c r="K98" s="49" t="s">
        <v>153</v>
      </c>
      <c r="L98" s="72">
        <v>44496</v>
      </c>
      <c r="M98" s="49">
        <v>7.4300000000000005E-2</v>
      </c>
      <c r="N98" s="49" t="s">
        <v>307</v>
      </c>
      <c r="O98" s="49" t="s">
        <v>318</v>
      </c>
      <c r="P98" s="49" t="s">
        <v>308</v>
      </c>
      <c r="Q98" s="49" t="s">
        <v>1076</v>
      </c>
      <c r="R98" s="49" t="s">
        <v>652</v>
      </c>
      <c r="S98" s="49" t="s">
        <v>653</v>
      </c>
      <c r="T98" s="49">
        <v>0</v>
      </c>
      <c r="U98" s="49" t="s">
        <v>310</v>
      </c>
      <c r="V98" s="49" t="s">
        <v>319</v>
      </c>
      <c r="W98" s="49"/>
      <c r="X98" s="49">
        <v>0.1</v>
      </c>
      <c r="Y98" s="49" t="s">
        <v>654</v>
      </c>
      <c r="Z98" s="49" t="s">
        <v>1062</v>
      </c>
      <c r="AA98" s="49"/>
      <c r="AB98" s="63">
        <v>44496.645208333335</v>
      </c>
      <c r="AC98" s="49" t="s">
        <v>1182</v>
      </c>
      <c r="AD98" s="63">
        <v>44496.645277777781</v>
      </c>
      <c r="AE98" s="49" t="s">
        <v>1182</v>
      </c>
      <c r="AF98" s="49" t="s">
        <v>47</v>
      </c>
      <c r="AG98" s="49" t="s">
        <v>1096</v>
      </c>
      <c r="AH98" s="49" t="s">
        <v>660</v>
      </c>
      <c r="AI98" s="49" t="s">
        <v>1089</v>
      </c>
      <c r="AJ98" s="49"/>
      <c r="AK98" s="49"/>
    </row>
    <row r="99" spans="1:37" ht="14" x14ac:dyDescent="0.15">
      <c r="A99" s="49"/>
      <c r="B99" s="48" t="s">
        <v>530</v>
      </c>
      <c r="C99" s="48" t="s">
        <v>797</v>
      </c>
      <c r="D99" s="48" t="s">
        <v>804</v>
      </c>
      <c r="E99" s="49" t="s">
        <v>530</v>
      </c>
      <c r="F99" s="48" t="s">
        <v>758</v>
      </c>
      <c r="G99" s="49" t="s">
        <v>1090</v>
      </c>
      <c r="H99" s="49" t="s">
        <v>1182</v>
      </c>
      <c r="I99" s="49" t="s">
        <v>1182</v>
      </c>
      <c r="J99" s="49" t="s">
        <v>306</v>
      </c>
      <c r="K99" s="49" t="s">
        <v>153</v>
      </c>
      <c r="L99" s="72">
        <v>44496</v>
      </c>
      <c r="M99" s="49">
        <v>7.46E-2</v>
      </c>
      <c r="N99" s="49" t="s">
        <v>307</v>
      </c>
      <c r="O99" s="49" t="s">
        <v>318</v>
      </c>
      <c r="P99" s="49" t="s">
        <v>308</v>
      </c>
      <c r="Q99" s="49" t="s">
        <v>1076</v>
      </c>
      <c r="R99" s="49" t="s">
        <v>652</v>
      </c>
      <c r="S99" s="49" t="s">
        <v>653</v>
      </c>
      <c r="T99" s="49">
        <v>0</v>
      </c>
      <c r="U99" s="49" t="s">
        <v>310</v>
      </c>
      <c r="V99" s="49" t="s">
        <v>319</v>
      </c>
      <c r="W99" s="49"/>
      <c r="X99" s="49">
        <v>0.1</v>
      </c>
      <c r="Y99" s="49" t="s">
        <v>654</v>
      </c>
      <c r="Z99" s="49" t="s">
        <v>1062</v>
      </c>
      <c r="AA99" s="49"/>
      <c r="AB99" s="63">
        <v>44496.645289351851</v>
      </c>
      <c r="AC99" s="49" t="s">
        <v>1182</v>
      </c>
      <c r="AD99" s="63">
        <v>44496.645335648151</v>
      </c>
      <c r="AE99" s="49" t="s">
        <v>1182</v>
      </c>
      <c r="AF99" s="49" t="s">
        <v>47</v>
      </c>
      <c r="AG99" s="49" t="s">
        <v>1096</v>
      </c>
      <c r="AH99" s="49" t="s">
        <v>660</v>
      </c>
      <c r="AI99" s="49" t="s">
        <v>1090</v>
      </c>
      <c r="AJ99" s="49"/>
      <c r="AK99" s="49"/>
    </row>
    <row r="100" spans="1:37" ht="14" x14ac:dyDescent="0.15">
      <c r="A100" s="46"/>
      <c r="B100" s="45" t="s">
        <v>57</v>
      </c>
      <c r="C100" s="45" t="s">
        <v>146</v>
      </c>
      <c r="D100" s="45" t="s">
        <v>183</v>
      </c>
      <c r="E100" s="46" t="s">
        <v>57</v>
      </c>
      <c r="F100" s="45" t="s">
        <v>759</v>
      </c>
      <c r="G100" s="46" t="s">
        <v>1077</v>
      </c>
      <c r="H100" s="46" t="s">
        <v>1182</v>
      </c>
      <c r="I100" s="46" t="s">
        <v>1182</v>
      </c>
      <c r="J100" s="46" t="s">
        <v>306</v>
      </c>
      <c r="K100" s="46" t="s">
        <v>153</v>
      </c>
      <c r="L100" s="73">
        <v>44496</v>
      </c>
      <c r="M100" s="46">
        <v>0.98850000000000005</v>
      </c>
      <c r="N100" s="46" t="s">
        <v>307</v>
      </c>
      <c r="O100" s="46" t="s">
        <v>318</v>
      </c>
      <c r="P100" s="46" t="s">
        <v>308</v>
      </c>
      <c r="Q100" s="46" t="s">
        <v>1076</v>
      </c>
      <c r="R100" s="46" t="s">
        <v>652</v>
      </c>
      <c r="S100" s="46" t="s">
        <v>653</v>
      </c>
      <c r="T100" s="46">
        <v>0</v>
      </c>
      <c r="U100" s="46" t="s">
        <v>310</v>
      </c>
      <c r="V100" s="46" t="s">
        <v>655</v>
      </c>
      <c r="W100" s="46"/>
      <c r="X100" s="46">
        <v>0.98</v>
      </c>
      <c r="Y100" s="46" t="s">
        <v>654</v>
      </c>
      <c r="Z100" s="46" t="s">
        <v>1062</v>
      </c>
      <c r="AA100" s="46"/>
      <c r="AB100" s="64">
        <v>44496.64340277778</v>
      </c>
      <c r="AC100" s="46" t="s">
        <v>1182</v>
      </c>
      <c r="AD100" s="64">
        <v>44496.643645833334</v>
      </c>
      <c r="AE100" s="46" t="s">
        <v>1182</v>
      </c>
      <c r="AF100" s="46" t="s">
        <v>47</v>
      </c>
      <c r="AG100" s="46" t="s">
        <v>1096</v>
      </c>
      <c r="AH100" s="46" t="s">
        <v>656</v>
      </c>
      <c r="AI100" s="46" t="s">
        <v>1077</v>
      </c>
      <c r="AJ100" s="46"/>
      <c r="AK100" s="46"/>
    </row>
    <row r="101" spans="1:37" ht="14" x14ac:dyDescent="0.15">
      <c r="A101" s="46"/>
      <c r="B101" s="45" t="s">
        <v>57</v>
      </c>
      <c r="C101" s="45" t="s">
        <v>146</v>
      </c>
      <c r="D101" s="45" t="s">
        <v>183</v>
      </c>
      <c r="E101" s="46" t="s">
        <v>57</v>
      </c>
      <c r="F101" s="45" t="s">
        <v>760</v>
      </c>
      <c r="G101" s="46" t="s">
        <v>1078</v>
      </c>
      <c r="H101" s="46" t="s">
        <v>1182</v>
      </c>
      <c r="I101" s="46" t="s">
        <v>1182</v>
      </c>
      <c r="J101" s="46" t="s">
        <v>306</v>
      </c>
      <c r="K101" s="46" t="s">
        <v>153</v>
      </c>
      <c r="L101" s="73">
        <v>44496</v>
      </c>
      <c r="M101" s="46">
        <v>0.98129999999999995</v>
      </c>
      <c r="N101" s="46" t="s">
        <v>307</v>
      </c>
      <c r="O101" s="46" t="s">
        <v>318</v>
      </c>
      <c r="P101" s="46" t="s">
        <v>308</v>
      </c>
      <c r="Q101" s="46" t="s">
        <v>1076</v>
      </c>
      <c r="R101" s="46" t="s">
        <v>652</v>
      </c>
      <c r="S101" s="46" t="s">
        <v>653</v>
      </c>
      <c r="T101" s="46">
        <v>0</v>
      </c>
      <c r="U101" s="46" t="s">
        <v>310</v>
      </c>
      <c r="V101" s="46" t="s">
        <v>655</v>
      </c>
      <c r="W101" s="46"/>
      <c r="X101" s="46">
        <v>0.98</v>
      </c>
      <c r="Y101" s="46" t="s">
        <v>654</v>
      </c>
      <c r="Z101" s="46" t="s">
        <v>1062</v>
      </c>
      <c r="AA101" s="46"/>
      <c r="AB101" s="64">
        <v>44496.643703703703</v>
      </c>
      <c r="AC101" s="46" t="s">
        <v>1182</v>
      </c>
      <c r="AD101" s="64">
        <v>44496.643773148149</v>
      </c>
      <c r="AE101" s="46" t="s">
        <v>1182</v>
      </c>
      <c r="AF101" s="46" t="s">
        <v>47</v>
      </c>
      <c r="AG101" s="46" t="s">
        <v>1096</v>
      </c>
      <c r="AH101" s="46" t="s">
        <v>656</v>
      </c>
      <c r="AI101" s="46" t="s">
        <v>1078</v>
      </c>
      <c r="AJ101" s="46"/>
      <c r="AK101" s="46"/>
    </row>
    <row r="102" spans="1:37" ht="14" x14ac:dyDescent="0.15">
      <c r="A102" s="46"/>
      <c r="B102" s="45" t="s">
        <v>57</v>
      </c>
      <c r="C102" s="45" t="s">
        <v>146</v>
      </c>
      <c r="D102" s="45" t="s">
        <v>183</v>
      </c>
      <c r="E102" s="46" t="s">
        <v>57</v>
      </c>
      <c r="F102" s="45" t="s">
        <v>761</v>
      </c>
      <c r="G102" s="46" t="s">
        <v>1079</v>
      </c>
      <c r="H102" s="46" t="s">
        <v>1182</v>
      </c>
      <c r="I102" s="46" t="s">
        <v>1182</v>
      </c>
      <c r="J102" s="46" t="s">
        <v>306</v>
      </c>
      <c r="K102" s="46" t="s">
        <v>153</v>
      </c>
      <c r="L102" s="73">
        <v>44496</v>
      </c>
      <c r="M102" s="46">
        <v>0.9536</v>
      </c>
      <c r="N102" s="46" t="s">
        <v>307</v>
      </c>
      <c r="O102" s="46" t="s">
        <v>318</v>
      </c>
      <c r="P102" s="46" t="s">
        <v>308</v>
      </c>
      <c r="Q102" s="46" t="s">
        <v>1076</v>
      </c>
      <c r="R102" s="46" t="s">
        <v>652</v>
      </c>
      <c r="S102" s="46" t="s">
        <v>653</v>
      </c>
      <c r="T102" s="46">
        <v>0</v>
      </c>
      <c r="U102" s="46" t="s">
        <v>310</v>
      </c>
      <c r="V102" s="46" t="s">
        <v>655</v>
      </c>
      <c r="W102" s="46"/>
      <c r="X102" s="46">
        <v>0.95</v>
      </c>
      <c r="Y102" s="46" t="s">
        <v>654</v>
      </c>
      <c r="Z102" s="46" t="s">
        <v>1062</v>
      </c>
      <c r="AA102" s="46"/>
      <c r="AB102" s="64">
        <v>44496.643784722219</v>
      </c>
      <c r="AC102" s="46" t="s">
        <v>1182</v>
      </c>
      <c r="AD102" s="64">
        <v>44496.643912037034</v>
      </c>
      <c r="AE102" s="46" t="s">
        <v>1182</v>
      </c>
      <c r="AF102" s="46" t="s">
        <v>47</v>
      </c>
      <c r="AG102" s="46" t="s">
        <v>1096</v>
      </c>
      <c r="AH102" s="46" t="s">
        <v>657</v>
      </c>
      <c r="AI102" s="46" t="s">
        <v>1079</v>
      </c>
      <c r="AJ102" s="46"/>
      <c r="AK102" s="46"/>
    </row>
    <row r="103" spans="1:37" ht="14" x14ac:dyDescent="0.15">
      <c r="A103" s="46"/>
      <c r="B103" s="45" t="s">
        <v>57</v>
      </c>
      <c r="C103" s="45" t="s">
        <v>146</v>
      </c>
      <c r="D103" s="45" t="s">
        <v>183</v>
      </c>
      <c r="E103" s="46" t="s">
        <v>57</v>
      </c>
      <c r="F103" s="45" t="s">
        <v>762</v>
      </c>
      <c r="G103" s="46" t="s">
        <v>1080</v>
      </c>
      <c r="H103" s="46" t="s">
        <v>1182</v>
      </c>
      <c r="I103" s="46" t="s">
        <v>1182</v>
      </c>
      <c r="J103" s="46" t="s">
        <v>306</v>
      </c>
      <c r="K103" s="46" t="s">
        <v>153</v>
      </c>
      <c r="L103" s="73">
        <v>44496</v>
      </c>
      <c r="M103" s="46">
        <v>0.96179999999999999</v>
      </c>
      <c r="N103" s="46" t="s">
        <v>307</v>
      </c>
      <c r="O103" s="46" t="s">
        <v>318</v>
      </c>
      <c r="P103" s="46" t="s">
        <v>308</v>
      </c>
      <c r="Q103" s="46" t="s">
        <v>1076</v>
      </c>
      <c r="R103" s="46" t="s">
        <v>652</v>
      </c>
      <c r="S103" s="46" t="s">
        <v>653</v>
      </c>
      <c r="T103" s="46">
        <v>0</v>
      </c>
      <c r="U103" s="46" t="s">
        <v>310</v>
      </c>
      <c r="V103" s="46" t="s">
        <v>655</v>
      </c>
      <c r="W103" s="46"/>
      <c r="X103" s="46">
        <v>0.95</v>
      </c>
      <c r="Y103" s="46" t="s">
        <v>654</v>
      </c>
      <c r="Z103" s="46" t="s">
        <v>1062</v>
      </c>
      <c r="AA103" s="46"/>
      <c r="AB103" s="64">
        <v>44496.64398148148</v>
      </c>
      <c r="AC103" s="46" t="s">
        <v>1182</v>
      </c>
      <c r="AD103" s="64">
        <v>44496.644328703704</v>
      </c>
      <c r="AE103" s="46" t="s">
        <v>1182</v>
      </c>
      <c r="AF103" s="46" t="s">
        <v>47</v>
      </c>
      <c r="AG103" s="46" t="s">
        <v>1096</v>
      </c>
      <c r="AH103" s="46" t="s">
        <v>657</v>
      </c>
      <c r="AI103" s="46" t="s">
        <v>1080</v>
      </c>
      <c r="AJ103" s="46"/>
      <c r="AK103" s="46"/>
    </row>
    <row r="104" spans="1:37" ht="14" x14ac:dyDescent="0.15">
      <c r="A104" s="46"/>
      <c r="B104" s="45" t="s">
        <v>57</v>
      </c>
      <c r="C104" s="45" t="s">
        <v>146</v>
      </c>
      <c r="D104" s="45" t="s">
        <v>183</v>
      </c>
      <c r="E104" s="46" t="s">
        <v>57</v>
      </c>
      <c r="F104" s="45" t="s">
        <v>763</v>
      </c>
      <c r="G104" s="46" t="s">
        <v>1081</v>
      </c>
      <c r="H104" s="46" t="s">
        <v>1182</v>
      </c>
      <c r="I104" s="46" t="s">
        <v>1182</v>
      </c>
      <c r="J104" s="46" t="s">
        <v>306</v>
      </c>
      <c r="K104" s="46" t="s">
        <v>153</v>
      </c>
      <c r="L104" s="73">
        <v>44496</v>
      </c>
      <c r="M104" s="46">
        <v>0.95120000000000005</v>
      </c>
      <c r="N104" s="46" t="s">
        <v>307</v>
      </c>
      <c r="O104" s="46" t="s">
        <v>318</v>
      </c>
      <c r="P104" s="46" t="s">
        <v>308</v>
      </c>
      <c r="Q104" s="46" t="s">
        <v>1076</v>
      </c>
      <c r="R104" s="46" t="s">
        <v>652</v>
      </c>
      <c r="S104" s="46" t="s">
        <v>653</v>
      </c>
      <c r="T104" s="46">
        <v>0</v>
      </c>
      <c r="U104" s="46" t="s">
        <v>310</v>
      </c>
      <c r="V104" s="46" t="s">
        <v>655</v>
      </c>
      <c r="W104" s="46"/>
      <c r="X104" s="46">
        <v>0.95</v>
      </c>
      <c r="Y104" s="46" t="s">
        <v>654</v>
      </c>
      <c r="Z104" s="46" t="s">
        <v>1062</v>
      </c>
      <c r="AA104" s="46"/>
      <c r="AB104" s="64">
        <v>44496.64439814815</v>
      </c>
      <c r="AC104" s="46" t="s">
        <v>1182</v>
      </c>
      <c r="AD104" s="64">
        <v>44496.644490740742</v>
      </c>
      <c r="AE104" s="46" t="s">
        <v>1182</v>
      </c>
      <c r="AF104" s="46" t="s">
        <v>47</v>
      </c>
      <c r="AG104" s="46" t="s">
        <v>1096</v>
      </c>
      <c r="AH104" s="46" t="s">
        <v>657</v>
      </c>
      <c r="AI104" s="46" t="s">
        <v>1081</v>
      </c>
      <c r="AJ104" s="46"/>
      <c r="AK104" s="46"/>
    </row>
    <row r="105" spans="1:37" ht="14" x14ac:dyDescent="0.15">
      <c r="A105" s="46"/>
      <c r="B105" s="45" t="s">
        <v>57</v>
      </c>
      <c r="C105" s="45" t="s">
        <v>146</v>
      </c>
      <c r="D105" s="45" t="s">
        <v>183</v>
      </c>
      <c r="E105" s="46" t="s">
        <v>57</v>
      </c>
      <c r="F105" s="45" t="s">
        <v>764</v>
      </c>
      <c r="G105" s="46" t="s">
        <v>1082</v>
      </c>
      <c r="H105" s="46" t="s">
        <v>1182</v>
      </c>
      <c r="I105" s="46" t="s">
        <v>1182</v>
      </c>
      <c r="J105" s="46" t="s">
        <v>306</v>
      </c>
      <c r="K105" s="46" t="s">
        <v>153</v>
      </c>
      <c r="L105" s="73">
        <v>44496</v>
      </c>
      <c r="M105" s="46">
        <v>0.98170000000000002</v>
      </c>
      <c r="N105" s="46" t="s">
        <v>307</v>
      </c>
      <c r="O105" s="46" t="s">
        <v>318</v>
      </c>
      <c r="P105" s="46" t="s">
        <v>308</v>
      </c>
      <c r="Q105" s="46" t="s">
        <v>1076</v>
      </c>
      <c r="R105" s="46" t="s">
        <v>652</v>
      </c>
      <c r="S105" s="46" t="s">
        <v>653</v>
      </c>
      <c r="T105" s="46">
        <v>0</v>
      </c>
      <c r="U105" s="46" t="s">
        <v>310</v>
      </c>
      <c r="V105" s="46" t="s">
        <v>655</v>
      </c>
      <c r="W105" s="46"/>
      <c r="X105" s="46">
        <v>0.95</v>
      </c>
      <c r="Y105" s="46" t="s">
        <v>654</v>
      </c>
      <c r="Z105" s="46" t="s">
        <v>1062</v>
      </c>
      <c r="AA105" s="46"/>
      <c r="AB105" s="64">
        <v>44496.644560185188</v>
      </c>
      <c r="AC105" s="46" t="s">
        <v>1182</v>
      </c>
      <c r="AD105" s="64">
        <v>44496.644652777781</v>
      </c>
      <c r="AE105" s="46" t="s">
        <v>1182</v>
      </c>
      <c r="AF105" s="46" t="s">
        <v>47</v>
      </c>
      <c r="AG105" s="46" t="s">
        <v>1096</v>
      </c>
      <c r="AH105" s="46" t="s">
        <v>657</v>
      </c>
      <c r="AI105" s="46" t="s">
        <v>1082</v>
      </c>
      <c r="AJ105" s="46"/>
      <c r="AK105" s="46"/>
    </row>
    <row r="106" spans="1:37" ht="14" x14ac:dyDescent="0.15">
      <c r="A106" s="46"/>
      <c r="B106" s="45" t="s">
        <v>57</v>
      </c>
      <c r="C106" s="45" t="s">
        <v>146</v>
      </c>
      <c r="D106" s="45" t="s">
        <v>183</v>
      </c>
      <c r="E106" s="46" t="s">
        <v>57</v>
      </c>
      <c r="F106" s="45" t="s">
        <v>765</v>
      </c>
      <c r="G106" s="46" t="s">
        <v>1083</v>
      </c>
      <c r="H106" s="46" t="s">
        <v>1182</v>
      </c>
      <c r="I106" s="46" t="s">
        <v>1182</v>
      </c>
      <c r="J106" s="46" t="s">
        <v>306</v>
      </c>
      <c r="K106" s="46" t="s">
        <v>153</v>
      </c>
      <c r="L106" s="73">
        <v>44496</v>
      </c>
      <c r="M106" s="46">
        <v>0.9506</v>
      </c>
      <c r="N106" s="46" t="s">
        <v>307</v>
      </c>
      <c r="O106" s="46" t="s">
        <v>318</v>
      </c>
      <c r="P106" s="46" t="s">
        <v>308</v>
      </c>
      <c r="Q106" s="46" t="s">
        <v>1076</v>
      </c>
      <c r="R106" s="46" t="s">
        <v>652</v>
      </c>
      <c r="S106" s="46" t="s">
        <v>653</v>
      </c>
      <c r="T106" s="46">
        <v>0</v>
      </c>
      <c r="U106" s="46" t="s">
        <v>310</v>
      </c>
      <c r="V106" s="46" t="s">
        <v>655</v>
      </c>
      <c r="W106" s="46"/>
      <c r="X106" s="46">
        <v>0.95</v>
      </c>
      <c r="Y106" s="46" t="s">
        <v>654</v>
      </c>
      <c r="Z106" s="46" t="s">
        <v>1062</v>
      </c>
      <c r="AA106" s="46"/>
      <c r="AB106" s="64">
        <v>44496.644675925927</v>
      </c>
      <c r="AC106" s="46" t="s">
        <v>1182</v>
      </c>
      <c r="AD106" s="64">
        <v>44496.644733796296</v>
      </c>
      <c r="AE106" s="46" t="s">
        <v>1182</v>
      </c>
      <c r="AF106" s="46" t="s">
        <v>47</v>
      </c>
      <c r="AG106" s="46" t="s">
        <v>1096</v>
      </c>
      <c r="AH106" s="46" t="s">
        <v>657</v>
      </c>
      <c r="AI106" s="46" t="s">
        <v>1083</v>
      </c>
      <c r="AJ106" s="46"/>
      <c r="AK106" s="46"/>
    </row>
    <row r="107" spans="1:37" ht="14" x14ac:dyDescent="0.15">
      <c r="A107" s="46"/>
      <c r="B107" s="45" t="s">
        <v>57</v>
      </c>
      <c r="C107" s="45" t="s">
        <v>146</v>
      </c>
      <c r="D107" s="45" t="s">
        <v>183</v>
      </c>
      <c r="E107" s="46" t="s">
        <v>57</v>
      </c>
      <c r="F107" s="45" t="s">
        <v>766</v>
      </c>
      <c r="G107" s="46" t="s">
        <v>1084</v>
      </c>
      <c r="H107" s="46" t="s">
        <v>1182</v>
      </c>
      <c r="I107" s="46" t="s">
        <v>1182</v>
      </c>
      <c r="J107" s="46" t="s">
        <v>306</v>
      </c>
      <c r="K107" s="46" t="s">
        <v>153</v>
      </c>
      <c r="L107" s="73">
        <v>44496</v>
      </c>
      <c r="M107" s="46">
        <v>0.96619999999999995</v>
      </c>
      <c r="N107" s="46" t="s">
        <v>307</v>
      </c>
      <c r="O107" s="46" t="s">
        <v>318</v>
      </c>
      <c r="P107" s="46" t="s">
        <v>308</v>
      </c>
      <c r="Q107" s="46" t="s">
        <v>1076</v>
      </c>
      <c r="R107" s="46" t="s">
        <v>652</v>
      </c>
      <c r="S107" s="46" t="s">
        <v>653</v>
      </c>
      <c r="T107" s="46">
        <v>0</v>
      </c>
      <c r="U107" s="46" t="s">
        <v>310</v>
      </c>
      <c r="V107" s="46" t="s">
        <v>655</v>
      </c>
      <c r="W107" s="46"/>
      <c r="X107" s="46">
        <v>0.95</v>
      </c>
      <c r="Y107" s="46" t="s">
        <v>654</v>
      </c>
      <c r="Z107" s="46" t="s">
        <v>1062</v>
      </c>
      <c r="AA107" s="46"/>
      <c r="AB107" s="64">
        <v>44496.644745370373</v>
      </c>
      <c r="AC107" s="46" t="s">
        <v>1182</v>
      </c>
      <c r="AD107" s="64">
        <v>44496.644826388889</v>
      </c>
      <c r="AE107" s="46" t="s">
        <v>1182</v>
      </c>
      <c r="AF107" s="46" t="s">
        <v>47</v>
      </c>
      <c r="AG107" s="46" t="s">
        <v>1096</v>
      </c>
      <c r="AH107" s="46" t="s">
        <v>657</v>
      </c>
      <c r="AI107" s="46" t="s">
        <v>1084</v>
      </c>
      <c r="AJ107" s="46"/>
      <c r="AK107" s="46"/>
    </row>
    <row r="108" spans="1:37" ht="14" x14ac:dyDescent="0.15">
      <c r="A108" s="46"/>
      <c r="B108" s="45" t="s">
        <v>57</v>
      </c>
      <c r="C108" s="45" t="s">
        <v>146</v>
      </c>
      <c r="D108" s="45" t="s">
        <v>183</v>
      </c>
      <c r="E108" s="46" t="s">
        <v>57</v>
      </c>
      <c r="F108" s="45" t="s">
        <v>767</v>
      </c>
      <c r="G108" s="46" t="s">
        <v>1085</v>
      </c>
      <c r="H108" s="46" t="s">
        <v>1182</v>
      </c>
      <c r="I108" s="46" t="s">
        <v>1182</v>
      </c>
      <c r="J108" s="46" t="s">
        <v>306</v>
      </c>
      <c r="K108" s="46" t="s">
        <v>153</v>
      </c>
      <c r="L108" s="73">
        <v>44496</v>
      </c>
      <c r="M108" s="46">
        <v>0.97289999999999999</v>
      </c>
      <c r="N108" s="46" t="s">
        <v>307</v>
      </c>
      <c r="O108" s="46" t="s">
        <v>318</v>
      </c>
      <c r="P108" s="46" t="s">
        <v>308</v>
      </c>
      <c r="Q108" s="46" t="s">
        <v>1076</v>
      </c>
      <c r="R108" s="46" t="s">
        <v>652</v>
      </c>
      <c r="S108" s="46" t="s">
        <v>653</v>
      </c>
      <c r="T108" s="46">
        <v>0</v>
      </c>
      <c r="U108" s="46" t="s">
        <v>310</v>
      </c>
      <c r="V108" s="46" t="s">
        <v>655</v>
      </c>
      <c r="W108" s="46"/>
      <c r="X108" s="46">
        <v>0.95</v>
      </c>
      <c r="Y108" s="46" t="s">
        <v>654</v>
      </c>
      <c r="Z108" s="46" t="s">
        <v>1062</v>
      </c>
      <c r="AA108" s="46"/>
      <c r="AB108" s="64">
        <v>44496.644884259258</v>
      </c>
      <c r="AC108" s="46" t="s">
        <v>1182</v>
      </c>
      <c r="AD108" s="64">
        <v>44496.644930555558</v>
      </c>
      <c r="AE108" s="46" t="s">
        <v>1182</v>
      </c>
      <c r="AF108" s="46" t="s">
        <v>47</v>
      </c>
      <c r="AG108" s="46" t="s">
        <v>1096</v>
      </c>
      <c r="AH108" s="46" t="s">
        <v>657</v>
      </c>
      <c r="AI108" s="46" t="s">
        <v>1085</v>
      </c>
      <c r="AJ108" s="46"/>
      <c r="AK108" s="46"/>
    </row>
    <row r="109" spans="1:37" ht="14" x14ac:dyDescent="0.15">
      <c r="A109" s="46"/>
      <c r="B109" s="45" t="s">
        <v>57</v>
      </c>
      <c r="C109" s="45" t="s">
        <v>146</v>
      </c>
      <c r="D109" s="45" t="s">
        <v>183</v>
      </c>
      <c r="E109" s="46" t="s">
        <v>57</v>
      </c>
      <c r="F109" s="45" t="s">
        <v>768</v>
      </c>
      <c r="G109" s="46" t="s">
        <v>1086</v>
      </c>
      <c r="H109" s="46" t="s">
        <v>1182</v>
      </c>
      <c r="I109" s="46" t="s">
        <v>1182</v>
      </c>
      <c r="J109" s="46" t="s">
        <v>306</v>
      </c>
      <c r="K109" s="46" t="s">
        <v>153</v>
      </c>
      <c r="L109" s="73">
        <v>44496</v>
      </c>
      <c r="M109" s="46">
        <v>0.96760000000000002</v>
      </c>
      <c r="N109" s="46" t="s">
        <v>307</v>
      </c>
      <c r="O109" s="46" t="s">
        <v>318</v>
      </c>
      <c r="P109" s="46" t="s">
        <v>308</v>
      </c>
      <c r="Q109" s="46" t="s">
        <v>1076</v>
      </c>
      <c r="R109" s="46" t="s">
        <v>652</v>
      </c>
      <c r="S109" s="46" t="s">
        <v>653</v>
      </c>
      <c r="T109" s="46">
        <v>0</v>
      </c>
      <c r="U109" s="46" t="s">
        <v>310</v>
      </c>
      <c r="V109" s="46" t="s">
        <v>655</v>
      </c>
      <c r="W109" s="46"/>
      <c r="X109" s="46">
        <v>0.95</v>
      </c>
      <c r="Y109" s="46" t="s">
        <v>654</v>
      </c>
      <c r="Z109" s="46" t="s">
        <v>1062</v>
      </c>
      <c r="AA109" s="46"/>
      <c r="AB109" s="64">
        <v>44496.644953703704</v>
      </c>
      <c r="AC109" s="46" t="s">
        <v>1182</v>
      </c>
      <c r="AD109" s="64">
        <v>44496.644976851851</v>
      </c>
      <c r="AE109" s="46" t="s">
        <v>1182</v>
      </c>
      <c r="AF109" s="46" t="s">
        <v>47</v>
      </c>
      <c r="AG109" s="46" t="s">
        <v>1096</v>
      </c>
      <c r="AH109" s="46" t="s">
        <v>657</v>
      </c>
      <c r="AI109" s="46" t="s">
        <v>1086</v>
      </c>
      <c r="AJ109" s="46"/>
      <c r="AK109" s="46"/>
    </row>
    <row r="110" spans="1:37" ht="14" x14ac:dyDescent="0.15">
      <c r="A110" s="46"/>
      <c r="B110" s="45" t="s">
        <v>57</v>
      </c>
      <c r="C110" s="45" t="s">
        <v>146</v>
      </c>
      <c r="D110" s="45" t="s">
        <v>183</v>
      </c>
      <c r="E110" s="46" t="s">
        <v>57</v>
      </c>
      <c r="F110" s="45" t="s">
        <v>769</v>
      </c>
      <c r="G110" s="46" t="s">
        <v>1087</v>
      </c>
      <c r="H110" s="46" t="s">
        <v>1182</v>
      </c>
      <c r="I110" s="46" t="s">
        <v>1182</v>
      </c>
      <c r="J110" s="46" t="s">
        <v>306</v>
      </c>
      <c r="K110" s="46" t="s">
        <v>153</v>
      </c>
      <c r="L110" s="73">
        <v>44496</v>
      </c>
      <c r="M110" s="46">
        <v>0.9476</v>
      </c>
      <c r="N110" s="46" t="s">
        <v>307</v>
      </c>
      <c r="O110" s="46" t="s">
        <v>318</v>
      </c>
      <c r="P110" s="46" t="s">
        <v>308</v>
      </c>
      <c r="Q110" s="46" t="s">
        <v>1076</v>
      </c>
      <c r="R110" s="46" t="s">
        <v>652</v>
      </c>
      <c r="S110" s="46" t="s">
        <v>653</v>
      </c>
      <c r="T110" s="46">
        <v>0</v>
      </c>
      <c r="U110" s="46" t="s">
        <v>310</v>
      </c>
      <c r="V110" s="46" t="s">
        <v>655</v>
      </c>
      <c r="W110" s="46"/>
      <c r="X110" s="46">
        <v>0.95</v>
      </c>
      <c r="Y110" s="46" t="s">
        <v>654</v>
      </c>
      <c r="Z110" s="46" t="s">
        <v>1062</v>
      </c>
      <c r="AA110" s="46"/>
      <c r="AB110" s="64">
        <v>44496.645011574074</v>
      </c>
      <c r="AC110" s="46" t="s">
        <v>1182</v>
      </c>
      <c r="AD110" s="64">
        <v>44496.64503472222</v>
      </c>
      <c r="AE110" s="46" t="s">
        <v>1182</v>
      </c>
      <c r="AF110" s="46" t="s">
        <v>47</v>
      </c>
      <c r="AG110" s="46" t="s">
        <v>1096</v>
      </c>
      <c r="AH110" s="46" t="s">
        <v>657</v>
      </c>
      <c r="AI110" s="46" t="s">
        <v>1087</v>
      </c>
      <c r="AJ110" s="46"/>
      <c r="AK110" s="46"/>
    </row>
    <row r="111" spans="1:37" ht="14" x14ac:dyDescent="0.15">
      <c r="A111" s="46"/>
      <c r="B111" s="45" t="s">
        <v>57</v>
      </c>
      <c r="C111" s="45" t="s">
        <v>146</v>
      </c>
      <c r="D111" s="45" t="s">
        <v>183</v>
      </c>
      <c r="E111" s="46" t="s">
        <v>57</v>
      </c>
      <c r="F111" s="45" t="s">
        <v>770</v>
      </c>
      <c r="G111" s="46" t="s">
        <v>1088</v>
      </c>
      <c r="H111" s="46" t="s">
        <v>1182</v>
      </c>
      <c r="I111" s="46" t="s">
        <v>1182</v>
      </c>
      <c r="J111" s="46" t="s">
        <v>306</v>
      </c>
      <c r="K111" s="46" t="s">
        <v>153</v>
      </c>
      <c r="L111" s="73">
        <v>44496</v>
      </c>
      <c r="M111" s="46">
        <v>7.8700000000000006E-2</v>
      </c>
      <c r="N111" s="46" t="s">
        <v>307</v>
      </c>
      <c r="O111" s="46" t="s">
        <v>318</v>
      </c>
      <c r="P111" s="46" t="s">
        <v>308</v>
      </c>
      <c r="Q111" s="46" t="s">
        <v>1076</v>
      </c>
      <c r="R111" s="46" t="s">
        <v>652</v>
      </c>
      <c r="S111" s="46" t="s">
        <v>653</v>
      </c>
      <c r="T111" s="46">
        <v>0</v>
      </c>
      <c r="U111" s="46" t="s">
        <v>310</v>
      </c>
      <c r="V111" s="46" t="s">
        <v>319</v>
      </c>
      <c r="W111" s="46"/>
      <c r="X111" s="46">
        <v>0.1</v>
      </c>
      <c r="Y111" s="46" t="s">
        <v>654</v>
      </c>
      <c r="Z111" s="46" t="s">
        <v>1062</v>
      </c>
      <c r="AA111" s="46"/>
      <c r="AB111" s="64">
        <v>44496.645057870373</v>
      </c>
      <c r="AC111" s="46" t="s">
        <v>1182</v>
      </c>
      <c r="AD111" s="64">
        <v>44496.645138888889</v>
      </c>
      <c r="AE111" s="46" t="s">
        <v>1182</v>
      </c>
      <c r="AF111" s="46" t="s">
        <v>47</v>
      </c>
      <c r="AG111" s="46" t="s">
        <v>1096</v>
      </c>
      <c r="AH111" s="46" t="s">
        <v>660</v>
      </c>
      <c r="AI111" s="46" t="s">
        <v>1088</v>
      </c>
      <c r="AJ111" s="46"/>
      <c r="AK111" s="46"/>
    </row>
    <row r="112" spans="1:37" ht="14" x14ac:dyDescent="0.15">
      <c r="A112" s="46"/>
      <c r="B112" s="45" t="s">
        <v>57</v>
      </c>
      <c r="C112" s="45" t="s">
        <v>146</v>
      </c>
      <c r="D112" s="45" t="s">
        <v>183</v>
      </c>
      <c r="E112" s="46" t="s">
        <v>57</v>
      </c>
      <c r="F112" s="45" t="s">
        <v>771</v>
      </c>
      <c r="G112" s="46" t="s">
        <v>1089</v>
      </c>
      <c r="H112" s="46" t="s">
        <v>1182</v>
      </c>
      <c r="I112" s="46" t="s">
        <v>1182</v>
      </c>
      <c r="J112" s="46" t="s">
        <v>306</v>
      </c>
      <c r="K112" s="46" t="s">
        <v>153</v>
      </c>
      <c r="L112" s="73">
        <v>44496</v>
      </c>
      <c r="M112" s="46">
        <v>7.4300000000000005E-2</v>
      </c>
      <c r="N112" s="46" t="s">
        <v>307</v>
      </c>
      <c r="O112" s="46" t="s">
        <v>318</v>
      </c>
      <c r="P112" s="46" t="s">
        <v>308</v>
      </c>
      <c r="Q112" s="46" t="s">
        <v>1076</v>
      </c>
      <c r="R112" s="46" t="s">
        <v>652</v>
      </c>
      <c r="S112" s="46" t="s">
        <v>653</v>
      </c>
      <c r="T112" s="46">
        <v>0</v>
      </c>
      <c r="U112" s="46" t="s">
        <v>310</v>
      </c>
      <c r="V112" s="46" t="s">
        <v>319</v>
      </c>
      <c r="W112" s="46"/>
      <c r="X112" s="46">
        <v>0.1</v>
      </c>
      <c r="Y112" s="46" t="s">
        <v>654</v>
      </c>
      <c r="Z112" s="46" t="s">
        <v>1062</v>
      </c>
      <c r="AA112" s="46"/>
      <c r="AB112" s="64">
        <v>44496.645208333335</v>
      </c>
      <c r="AC112" s="46" t="s">
        <v>1182</v>
      </c>
      <c r="AD112" s="64">
        <v>44496.645277777781</v>
      </c>
      <c r="AE112" s="46" t="s">
        <v>1182</v>
      </c>
      <c r="AF112" s="46" t="s">
        <v>47</v>
      </c>
      <c r="AG112" s="46" t="s">
        <v>1096</v>
      </c>
      <c r="AH112" s="46" t="s">
        <v>660</v>
      </c>
      <c r="AI112" s="46" t="s">
        <v>1089</v>
      </c>
      <c r="AJ112" s="46"/>
      <c r="AK112" s="46"/>
    </row>
    <row r="113" spans="1:37" ht="14" x14ac:dyDescent="0.15">
      <c r="A113" s="46"/>
      <c r="B113" s="45" t="s">
        <v>57</v>
      </c>
      <c r="C113" s="45" t="s">
        <v>146</v>
      </c>
      <c r="D113" s="45" t="s">
        <v>183</v>
      </c>
      <c r="E113" s="46" t="s">
        <v>57</v>
      </c>
      <c r="F113" s="45" t="s">
        <v>772</v>
      </c>
      <c r="G113" s="46" t="s">
        <v>1090</v>
      </c>
      <c r="H113" s="46" t="s">
        <v>1182</v>
      </c>
      <c r="I113" s="46" t="s">
        <v>1182</v>
      </c>
      <c r="J113" s="46" t="s">
        <v>306</v>
      </c>
      <c r="K113" s="46" t="s">
        <v>153</v>
      </c>
      <c r="L113" s="73">
        <v>44496</v>
      </c>
      <c r="M113" s="46">
        <v>7.46E-2</v>
      </c>
      <c r="N113" s="46" t="s">
        <v>307</v>
      </c>
      <c r="O113" s="46" t="s">
        <v>318</v>
      </c>
      <c r="P113" s="46" t="s">
        <v>308</v>
      </c>
      <c r="Q113" s="46" t="s">
        <v>1076</v>
      </c>
      <c r="R113" s="46" t="s">
        <v>652</v>
      </c>
      <c r="S113" s="46" t="s">
        <v>653</v>
      </c>
      <c r="T113" s="46">
        <v>0</v>
      </c>
      <c r="U113" s="46" t="s">
        <v>310</v>
      </c>
      <c r="V113" s="46" t="s">
        <v>319</v>
      </c>
      <c r="W113" s="46"/>
      <c r="X113" s="46">
        <v>0.1</v>
      </c>
      <c r="Y113" s="46" t="s">
        <v>654</v>
      </c>
      <c r="Z113" s="46" t="s">
        <v>1062</v>
      </c>
      <c r="AA113" s="46"/>
      <c r="AB113" s="64">
        <v>44496.645289351851</v>
      </c>
      <c r="AC113" s="46" t="s">
        <v>1182</v>
      </c>
      <c r="AD113" s="64">
        <v>44496.645335648151</v>
      </c>
      <c r="AE113" s="46" t="s">
        <v>1182</v>
      </c>
      <c r="AF113" s="46" t="s">
        <v>47</v>
      </c>
      <c r="AG113" s="46" t="s">
        <v>1096</v>
      </c>
      <c r="AH113" s="46" t="s">
        <v>660</v>
      </c>
      <c r="AI113" s="46" t="s">
        <v>1090</v>
      </c>
      <c r="AJ113" s="46"/>
      <c r="AK113" s="46"/>
    </row>
    <row r="114" spans="1:37" ht="14" x14ac:dyDescent="0.15">
      <c r="A114" s="52"/>
      <c r="B114" s="51" t="s">
        <v>51</v>
      </c>
      <c r="C114" s="51" t="s">
        <v>146</v>
      </c>
      <c r="D114" s="51" t="s">
        <v>192</v>
      </c>
      <c r="E114" s="52" t="s">
        <v>51</v>
      </c>
      <c r="F114" s="51" t="s">
        <v>773</v>
      </c>
      <c r="G114" s="52" t="s">
        <v>1077</v>
      </c>
      <c r="H114" s="52" t="s">
        <v>1182</v>
      </c>
      <c r="I114" s="52" t="s">
        <v>1182</v>
      </c>
      <c r="J114" s="52" t="s">
        <v>306</v>
      </c>
      <c r="K114" s="52" t="s">
        <v>153</v>
      </c>
      <c r="L114" s="68">
        <v>44496</v>
      </c>
      <c r="M114" s="52">
        <v>0.98850000000000005</v>
      </c>
      <c r="N114" s="52" t="s">
        <v>307</v>
      </c>
      <c r="O114" s="52" t="s">
        <v>318</v>
      </c>
      <c r="P114" s="52" t="s">
        <v>308</v>
      </c>
      <c r="Q114" s="52" t="s">
        <v>1076</v>
      </c>
      <c r="R114" s="52" t="s">
        <v>652</v>
      </c>
      <c r="S114" s="52" t="s">
        <v>653</v>
      </c>
      <c r="T114" s="52">
        <v>0</v>
      </c>
      <c r="U114" s="52" t="s">
        <v>310</v>
      </c>
      <c r="V114" s="52" t="s">
        <v>655</v>
      </c>
      <c r="W114" s="52"/>
      <c r="X114" s="52">
        <v>0.98</v>
      </c>
      <c r="Y114" s="52" t="s">
        <v>654</v>
      </c>
      <c r="Z114" s="52" t="s">
        <v>1062</v>
      </c>
      <c r="AA114" s="52"/>
      <c r="AB114" s="53">
        <v>44496.64340277778</v>
      </c>
      <c r="AC114" s="52" t="s">
        <v>1182</v>
      </c>
      <c r="AD114" s="53">
        <v>44496.643645833334</v>
      </c>
      <c r="AE114" s="52" t="s">
        <v>1182</v>
      </c>
      <c r="AF114" s="52" t="s">
        <v>47</v>
      </c>
      <c r="AG114" s="52" t="s">
        <v>1096</v>
      </c>
      <c r="AH114" s="52" t="s">
        <v>656</v>
      </c>
      <c r="AI114" s="52" t="s">
        <v>1077</v>
      </c>
      <c r="AJ114" s="52"/>
      <c r="AK114" s="52"/>
    </row>
    <row r="115" spans="1:37" ht="14" x14ac:dyDescent="0.15">
      <c r="A115" s="52"/>
      <c r="B115" s="51" t="s">
        <v>51</v>
      </c>
      <c r="C115" s="51" t="s">
        <v>146</v>
      </c>
      <c r="D115" s="51" t="s">
        <v>192</v>
      </c>
      <c r="E115" s="52" t="s">
        <v>51</v>
      </c>
      <c r="F115" s="51" t="s">
        <v>774</v>
      </c>
      <c r="G115" s="52" t="s">
        <v>1078</v>
      </c>
      <c r="H115" s="52" t="s">
        <v>1182</v>
      </c>
      <c r="I115" s="52" t="s">
        <v>1182</v>
      </c>
      <c r="J115" s="52" t="s">
        <v>306</v>
      </c>
      <c r="K115" s="52" t="s">
        <v>153</v>
      </c>
      <c r="L115" s="68">
        <v>44496</v>
      </c>
      <c r="M115" s="52">
        <v>0.98129999999999995</v>
      </c>
      <c r="N115" s="52" t="s">
        <v>307</v>
      </c>
      <c r="O115" s="52" t="s">
        <v>318</v>
      </c>
      <c r="P115" s="52" t="s">
        <v>308</v>
      </c>
      <c r="Q115" s="52" t="s">
        <v>1076</v>
      </c>
      <c r="R115" s="52" t="s">
        <v>652</v>
      </c>
      <c r="S115" s="52" t="s">
        <v>653</v>
      </c>
      <c r="T115" s="52">
        <v>0</v>
      </c>
      <c r="U115" s="52" t="s">
        <v>310</v>
      </c>
      <c r="V115" s="52" t="s">
        <v>655</v>
      </c>
      <c r="W115" s="52"/>
      <c r="X115" s="52">
        <v>0.98</v>
      </c>
      <c r="Y115" s="52" t="s">
        <v>654</v>
      </c>
      <c r="Z115" s="52" t="s">
        <v>1062</v>
      </c>
      <c r="AA115" s="52"/>
      <c r="AB115" s="53">
        <v>44496.643703703703</v>
      </c>
      <c r="AC115" s="52" t="s">
        <v>1182</v>
      </c>
      <c r="AD115" s="53">
        <v>44496.643773148149</v>
      </c>
      <c r="AE115" s="52" t="s">
        <v>1182</v>
      </c>
      <c r="AF115" s="52" t="s">
        <v>47</v>
      </c>
      <c r="AG115" s="52" t="s">
        <v>1096</v>
      </c>
      <c r="AH115" s="52" t="s">
        <v>656</v>
      </c>
      <c r="AI115" s="52" t="s">
        <v>1078</v>
      </c>
      <c r="AJ115" s="52"/>
      <c r="AK115" s="52"/>
    </row>
    <row r="116" spans="1:37" ht="14" x14ac:dyDescent="0.15">
      <c r="A116" s="52"/>
      <c r="B116" s="51" t="s">
        <v>51</v>
      </c>
      <c r="C116" s="51" t="s">
        <v>146</v>
      </c>
      <c r="D116" s="51" t="s">
        <v>192</v>
      </c>
      <c r="E116" s="52" t="s">
        <v>51</v>
      </c>
      <c r="F116" s="51" t="s">
        <v>775</v>
      </c>
      <c r="G116" s="52" t="s">
        <v>1079</v>
      </c>
      <c r="H116" s="52" t="s">
        <v>1182</v>
      </c>
      <c r="I116" s="52" t="s">
        <v>1182</v>
      </c>
      <c r="J116" s="52" t="s">
        <v>306</v>
      </c>
      <c r="K116" s="52" t="s">
        <v>153</v>
      </c>
      <c r="L116" s="68">
        <v>44496</v>
      </c>
      <c r="M116" s="52">
        <v>0.9536</v>
      </c>
      <c r="N116" s="52" t="s">
        <v>307</v>
      </c>
      <c r="O116" s="52" t="s">
        <v>318</v>
      </c>
      <c r="P116" s="52" t="s">
        <v>308</v>
      </c>
      <c r="Q116" s="52" t="s">
        <v>1076</v>
      </c>
      <c r="R116" s="52" t="s">
        <v>652</v>
      </c>
      <c r="S116" s="52" t="s">
        <v>653</v>
      </c>
      <c r="T116" s="52">
        <v>0</v>
      </c>
      <c r="U116" s="52" t="s">
        <v>310</v>
      </c>
      <c r="V116" s="52" t="s">
        <v>655</v>
      </c>
      <c r="W116" s="52"/>
      <c r="X116" s="52">
        <v>0.95</v>
      </c>
      <c r="Y116" s="52" t="s">
        <v>654</v>
      </c>
      <c r="Z116" s="52" t="s">
        <v>1062</v>
      </c>
      <c r="AA116" s="52"/>
      <c r="AB116" s="53">
        <v>44496.643784722219</v>
      </c>
      <c r="AC116" s="52" t="s">
        <v>1182</v>
      </c>
      <c r="AD116" s="53">
        <v>44496.643912037034</v>
      </c>
      <c r="AE116" s="52" t="s">
        <v>1182</v>
      </c>
      <c r="AF116" s="52" t="s">
        <v>47</v>
      </c>
      <c r="AG116" s="52" t="s">
        <v>1096</v>
      </c>
      <c r="AH116" s="52" t="s">
        <v>657</v>
      </c>
      <c r="AI116" s="52" t="s">
        <v>1079</v>
      </c>
      <c r="AJ116" s="52"/>
      <c r="AK116" s="52"/>
    </row>
    <row r="117" spans="1:37" ht="14" x14ac:dyDescent="0.15">
      <c r="A117" s="52"/>
      <c r="B117" s="51" t="s">
        <v>51</v>
      </c>
      <c r="C117" s="51" t="s">
        <v>146</v>
      </c>
      <c r="D117" s="51" t="s">
        <v>192</v>
      </c>
      <c r="E117" s="52" t="s">
        <v>51</v>
      </c>
      <c r="F117" s="51" t="s">
        <v>776</v>
      </c>
      <c r="G117" s="52" t="s">
        <v>1080</v>
      </c>
      <c r="H117" s="52" t="s">
        <v>1182</v>
      </c>
      <c r="I117" s="52" t="s">
        <v>1182</v>
      </c>
      <c r="J117" s="52" t="s">
        <v>306</v>
      </c>
      <c r="K117" s="52" t="s">
        <v>153</v>
      </c>
      <c r="L117" s="68">
        <v>44496</v>
      </c>
      <c r="M117" s="52">
        <v>0.96179999999999999</v>
      </c>
      <c r="N117" s="52" t="s">
        <v>307</v>
      </c>
      <c r="O117" s="52" t="s">
        <v>318</v>
      </c>
      <c r="P117" s="52" t="s">
        <v>308</v>
      </c>
      <c r="Q117" s="52" t="s">
        <v>1076</v>
      </c>
      <c r="R117" s="52" t="s">
        <v>652</v>
      </c>
      <c r="S117" s="52" t="s">
        <v>653</v>
      </c>
      <c r="T117" s="52">
        <v>0</v>
      </c>
      <c r="U117" s="52" t="s">
        <v>310</v>
      </c>
      <c r="V117" s="52" t="s">
        <v>655</v>
      </c>
      <c r="W117" s="52"/>
      <c r="X117" s="52">
        <v>0.95</v>
      </c>
      <c r="Y117" s="52" t="s">
        <v>654</v>
      </c>
      <c r="Z117" s="52" t="s">
        <v>1062</v>
      </c>
      <c r="AA117" s="52"/>
      <c r="AB117" s="53">
        <v>44496.64398148148</v>
      </c>
      <c r="AC117" s="52" t="s">
        <v>1182</v>
      </c>
      <c r="AD117" s="53">
        <v>44496.644328703704</v>
      </c>
      <c r="AE117" s="52" t="s">
        <v>1182</v>
      </c>
      <c r="AF117" s="52" t="s">
        <v>47</v>
      </c>
      <c r="AG117" s="52" t="s">
        <v>1096</v>
      </c>
      <c r="AH117" s="52" t="s">
        <v>657</v>
      </c>
      <c r="AI117" s="52" t="s">
        <v>1080</v>
      </c>
      <c r="AJ117" s="52"/>
      <c r="AK117" s="52"/>
    </row>
    <row r="118" spans="1:37" ht="14" x14ac:dyDescent="0.15">
      <c r="A118" s="52"/>
      <c r="B118" s="51" t="s">
        <v>51</v>
      </c>
      <c r="C118" s="51" t="s">
        <v>146</v>
      </c>
      <c r="D118" s="51" t="s">
        <v>192</v>
      </c>
      <c r="E118" s="52" t="s">
        <v>51</v>
      </c>
      <c r="F118" s="51" t="s">
        <v>777</v>
      </c>
      <c r="G118" s="52" t="s">
        <v>1081</v>
      </c>
      <c r="H118" s="52" t="s">
        <v>1182</v>
      </c>
      <c r="I118" s="52" t="s">
        <v>1182</v>
      </c>
      <c r="J118" s="52" t="s">
        <v>306</v>
      </c>
      <c r="K118" s="52" t="s">
        <v>153</v>
      </c>
      <c r="L118" s="68">
        <v>44496</v>
      </c>
      <c r="M118" s="52">
        <v>0.95120000000000005</v>
      </c>
      <c r="N118" s="52" t="s">
        <v>307</v>
      </c>
      <c r="O118" s="52" t="s">
        <v>318</v>
      </c>
      <c r="P118" s="52" t="s">
        <v>308</v>
      </c>
      <c r="Q118" s="52" t="s">
        <v>1076</v>
      </c>
      <c r="R118" s="52" t="s">
        <v>652</v>
      </c>
      <c r="S118" s="52" t="s">
        <v>653</v>
      </c>
      <c r="T118" s="52">
        <v>0</v>
      </c>
      <c r="U118" s="52" t="s">
        <v>310</v>
      </c>
      <c r="V118" s="52" t="s">
        <v>655</v>
      </c>
      <c r="W118" s="52"/>
      <c r="X118" s="52">
        <v>0.95</v>
      </c>
      <c r="Y118" s="52" t="s">
        <v>654</v>
      </c>
      <c r="Z118" s="52" t="s">
        <v>1062</v>
      </c>
      <c r="AA118" s="52"/>
      <c r="AB118" s="53">
        <v>44496.64439814815</v>
      </c>
      <c r="AC118" s="52" t="s">
        <v>1182</v>
      </c>
      <c r="AD118" s="53">
        <v>44496.644490740742</v>
      </c>
      <c r="AE118" s="52" t="s">
        <v>1182</v>
      </c>
      <c r="AF118" s="52" t="s">
        <v>47</v>
      </c>
      <c r="AG118" s="52" t="s">
        <v>1096</v>
      </c>
      <c r="AH118" s="52" t="s">
        <v>657</v>
      </c>
      <c r="AI118" s="52" t="s">
        <v>1081</v>
      </c>
      <c r="AJ118" s="52"/>
      <c r="AK118" s="52"/>
    </row>
    <row r="119" spans="1:37" ht="14" x14ac:dyDescent="0.15">
      <c r="A119" s="52"/>
      <c r="B119" s="51" t="s">
        <v>51</v>
      </c>
      <c r="C119" s="51" t="s">
        <v>146</v>
      </c>
      <c r="D119" s="51" t="s">
        <v>192</v>
      </c>
      <c r="E119" s="52" t="s">
        <v>51</v>
      </c>
      <c r="F119" s="51" t="s">
        <v>778</v>
      </c>
      <c r="G119" s="52" t="s">
        <v>1082</v>
      </c>
      <c r="H119" s="52" t="s">
        <v>1182</v>
      </c>
      <c r="I119" s="52" t="s">
        <v>1182</v>
      </c>
      <c r="J119" s="52" t="s">
        <v>306</v>
      </c>
      <c r="K119" s="52" t="s">
        <v>153</v>
      </c>
      <c r="L119" s="68">
        <v>44496</v>
      </c>
      <c r="M119" s="52">
        <v>0.98170000000000002</v>
      </c>
      <c r="N119" s="52" t="s">
        <v>307</v>
      </c>
      <c r="O119" s="52" t="s">
        <v>318</v>
      </c>
      <c r="P119" s="52" t="s">
        <v>308</v>
      </c>
      <c r="Q119" s="52" t="s">
        <v>1076</v>
      </c>
      <c r="R119" s="52" t="s">
        <v>652</v>
      </c>
      <c r="S119" s="52" t="s">
        <v>653</v>
      </c>
      <c r="T119" s="52">
        <v>0</v>
      </c>
      <c r="U119" s="52" t="s">
        <v>310</v>
      </c>
      <c r="V119" s="52" t="s">
        <v>655</v>
      </c>
      <c r="W119" s="52"/>
      <c r="X119" s="52">
        <v>0.95</v>
      </c>
      <c r="Y119" s="52" t="s">
        <v>654</v>
      </c>
      <c r="Z119" s="52" t="s">
        <v>1062</v>
      </c>
      <c r="AA119" s="52"/>
      <c r="AB119" s="53">
        <v>44496.644560185188</v>
      </c>
      <c r="AC119" s="52" t="s">
        <v>1182</v>
      </c>
      <c r="AD119" s="53">
        <v>44496.644652777781</v>
      </c>
      <c r="AE119" s="52" t="s">
        <v>1182</v>
      </c>
      <c r="AF119" s="52" t="s">
        <v>47</v>
      </c>
      <c r="AG119" s="52" t="s">
        <v>1096</v>
      </c>
      <c r="AH119" s="52" t="s">
        <v>657</v>
      </c>
      <c r="AI119" s="52" t="s">
        <v>1082</v>
      </c>
      <c r="AJ119" s="52"/>
      <c r="AK119" s="52"/>
    </row>
    <row r="120" spans="1:37" ht="14" x14ac:dyDescent="0.15">
      <c r="A120" s="52"/>
      <c r="B120" s="51" t="s">
        <v>51</v>
      </c>
      <c r="C120" s="51" t="s">
        <v>146</v>
      </c>
      <c r="D120" s="51" t="s">
        <v>192</v>
      </c>
      <c r="E120" s="52" t="s">
        <v>51</v>
      </c>
      <c r="F120" s="51" t="s">
        <v>779</v>
      </c>
      <c r="G120" s="52" t="s">
        <v>1083</v>
      </c>
      <c r="H120" s="52" t="s">
        <v>1182</v>
      </c>
      <c r="I120" s="52" t="s">
        <v>1182</v>
      </c>
      <c r="J120" s="52" t="s">
        <v>306</v>
      </c>
      <c r="K120" s="52" t="s">
        <v>153</v>
      </c>
      <c r="L120" s="68">
        <v>44496</v>
      </c>
      <c r="M120" s="52">
        <v>0.9506</v>
      </c>
      <c r="N120" s="52" t="s">
        <v>307</v>
      </c>
      <c r="O120" s="52" t="s">
        <v>318</v>
      </c>
      <c r="P120" s="52" t="s">
        <v>308</v>
      </c>
      <c r="Q120" s="52" t="s">
        <v>1076</v>
      </c>
      <c r="R120" s="52" t="s">
        <v>652</v>
      </c>
      <c r="S120" s="52" t="s">
        <v>653</v>
      </c>
      <c r="T120" s="52">
        <v>0</v>
      </c>
      <c r="U120" s="52" t="s">
        <v>310</v>
      </c>
      <c r="V120" s="52" t="s">
        <v>655</v>
      </c>
      <c r="W120" s="52"/>
      <c r="X120" s="52">
        <v>0.95</v>
      </c>
      <c r="Y120" s="52" t="s">
        <v>654</v>
      </c>
      <c r="Z120" s="52" t="s">
        <v>1062</v>
      </c>
      <c r="AA120" s="52"/>
      <c r="AB120" s="53">
        <v>44496.644675925927</v>
      </c>
      <c r="AC120" s="52" t="s">
        <v>1182</v>
      </c>
      <c r="AD120" s="53">
        <v>44496.644733796296</v>
      </c>
      <c r="AE120" s="52" t="s">
        <v>1182</v>
      </c>
      <c r="AF120" s="52" t="s">
        <v>47</v>
      </c>
      <c r="AG120" s="52" t="s">
        <v>1096</v>
      </c>
      <c r="AH120" s="52" t="s">
        <v>657</v>
      </c>
      <c r="AI120" s="52" t="s">
        <v>1083</v>
      </c>
      <c r="AJ120" s="52"/>
      <c r="AK120" s="52"/>
    </row>
    <row r="121" spans="1:37" ht="14" x14ac:dyDescent="0.15">
      <c r="A121" s="52"/>
      <c r="B121" s="51" t="s">
        <v>51</v>
      </c>
      <c r="C121" s="51" t="s">
        <v>146</v>
      </c>
      <c r="D121" s="51" t="s">
        <v>192</v>
      </c>
      <c r="E121" s="52" t="s">
        <v>51</v>
      </c>
      <c r="F121" s="51" t="s">
        <v>780</v>
      </c>
      <c r="G121" s="52" t="s">
        <v>1084</v>
      </c>
      <c r="H121" s="52" t="s">
        <v>1182</v>
      </c>
      <c r="I121" s="52" t="s">
        <v>1182</v>
      </c>
      <c r="J121" s="52" t="s">
        <v>306</v>
      </c>
      <c r="K121" s="52" t="s">
        <v>153</v>
      </c>
      <c r="L121" s="68">
        <v>44496</v>
      </c>
      <c r="M121" s="52">
        <v>0.96619999999999995</v>
      </c>
      <c r="N121" s="52" t="s">
        <v>307</v>
      </c>
      <c r="O121" s="52" t="s">
        <v>318</v>
      </c>
      <c r="P121" s="52" t="s">
        <v>308</v>
      </c>
      <c r="Q121" s="52" t="s">
        <v>1076</v>
      </c>
      <c r="R121" s="52" t="s">
        <v>652</v>
      </c>
      <c r="S121" s="52" t="s">
        <v>653</v>
      </c>
      <c r="T121" s="52">
        <v>0</v>
      </c>
      <c r="U121" s="52" t="s">
        <v>310</v>
      </c>
      <c r="V121" s="52" t="s">
        <v>655</v>
      </c>
      <c r="W121" s="52"/>
      <c r="X121" s="52">
        <v>0.95</v>
      </c>
      <c r="Y121" s="52" t="s">
        <v>654</v>
      </c>
      <c r="Z121" s="52" t="s">
        <v>1062</v>
      </c>
      <c r="AA121" s="52"/>
      <c r="AB121" s="53">
        <v>44496.644745370373</v>
      </c>
      <c r="AC121" s="52" t="s">
        <v>1182</v>
      </c>
      <c r="AD121" s="53">
        <v>44496.644826388889</v>
      </c>
      <c r="AE121" s="52" t="s">
        <v>1182</v>
      </c>
      <c r="AF121" s="52" t="s">
        <v>47</v>
      </c>
      <c r="AG121" s="52" t="s">
        <v>1096</v>
      </c>
      <c r="AH121" s="52" t="s">
        <v>657</v>
      </c>
      <c r="AI121" s="52" t="s">
        <v>1084</v>
      </c>
      <c r="AJ121" s="52"/>
      <c r="AK121" s="52"/>
    </row>
    <row r="122" spans="1:37" ht="14" x14ac:dyDescent="0.15">
      <c r="A122" s="52"/>
      <c r="B122" s="51" t="s">
        <v>51</v>
      </c>
      <c r="C122" s="51" t="s">
        <v>146</v>
      </c>
      <c r="D122" s="51" t="s">
        <v>192</v>
      </c>
      <c r="E122" s="52" t="s">
        <v>51</v>
      </c>
      <c r="F122" s="51" t="s">
        <v>781</v>
      </c>
      <c r="G122" s="52" t="s">
        <v>1085</v>
      </c>
      <c r="H122" s="52" t="s">
        <v>1182</v>
      </c>
      <c r="I122" s="52" t="s">
        <v>1182</v>
      </c>
      <c r="J122" s="52" t="s">
        <v>306</v>
      </c>
      <c r="K122" s="52" t="s">
        <v>153</v>
      </c>
      <c r="L122" s="68">
        <v>44496</v>
      </c>
      <c r="M122" s="52">
        <v>0.97289999999999999</v>
      </c>
      <c r="N122" s="52" t="s">
        <v>307</v>
      </c>
      <c r="O122" s="52" t="s">
        <v>318</v>
      </c>
      <c r="P122" s="52" t="s">
        <v>308</v>
      </c>
      <c r="Q122" s="52" t="s">
        <v>1076</v>
      </c>
      <c r="R122" s="52" t="s">
        <v>652</v>
      </c>
      <c r="S122" s="52" t="s">
        <v>653</v>
      </c>
      <c r="T122" s="52">
        <v>0</v>
      </c>
      <c r="U122" s="52" t="s">
        <v>310</v>
      </c>
      <c r="V122" s="52" t="s">
        <v>655</v>
      </c>
      <c r="W122" s="52"/>
      <c r="X122" s="52">
        <v>0.95</v>
      </c>
      <c r="Y122" s="52" t="s">
        <v>654</v>
      </c>
      <c r="Z122" s="52" t="s">
        <v>1062</v>
      </c>
      <c r="AA122" s="52"/>
      <c r="AB122" s="53">
        <v>44496.644884259258</v>
      </c>
      <c r="AC122" s="52" t="s">
        <v>1182</v>
      </c>
      <c r="AD122" s="53">
        <v>44496.644930555558</v>
      </c>
      <c r="AE122" s="52" t="s">
        <v>1182</v>
      </c>
      <c r="AF122" s="52" t="s">
        <v>47</v>
      </c>
      <c r="AG122" s="52" t="s">
        <v>1096</v>
      </c>
      <c r="AH122" s="52" t="s">
        <v>657</v>
      </c>
      <c r="AI122" s="52" t="s">
        <v>1085</v>
      </c>
      <c r="AJ122" s="52"/>
      <c r="AK122" s="52"/>
    </row>
    <row r="123" spans="1:37" ht="14" x14ac:dyDescent="0.15">
      <c r="A123" s="52"/>
      <c r="B123" s="51" t="s">
        <v>51</v>
      </c>
      <c r="C123" s="51" t="s">
        <v>146</v>
      </c>
      <c r="D123" s="51" t="s">
        <v>192</v>
      </c>
      <c r="E123" s="52" t="s">
        <v>51</v>
      </c>
      <c r="F123" s="51" t="s">
        <v>782</v>
      </c>
      <c r="G123" s="52" t="s">
        <v>1086</v>
      </c>
      <c r="H123" s="52" t="s">
        <v>1182</v>
      </c>
      <c r="I123" s="52" t="s">
        <v>1182</v>
      </c>
      <c r="J123" s="52" t="s">
        <v>306</v>
      </c>
      <c r="K123" s="52" t="s">
        <v>153</v>
      </c>
      <c r="L123" s="68">
        <v>44496</v>
      </c>
      <c r="M123" s="52">
        <v>0.96760000000000002</v>
      </c>
      <c r="N123" s="52" t="s">
        <v>307</v>
      </c>
      <c r="O123" s="52" t="s">
        <v>318</v>
      </c>
      <c r="P123" s="52" t="s">
        <v>308</v>
      </c>
      <c r="Q123" s="52" t="s">
        <v>1076</v>
      </c>
      <c r="R123" s="52" t="s">
        <v>652</v>
      </c>
      <c r="S123" s="52" t="s">
        <v>653</v>
      </c>
      <c r="T123" s="52">
        <v>0</v>
      </c>
      <c r="U123" s="52" t="s">
        <v>310</v>
      </c>
      <c r="V123" s="52" t="s">
        <v>655</v>
      </c>
      <c r="W123" s="52"/>
      <c r="X123" s="52">
        <v>0.95</v>
      </c>
      <c r="Y123" s="52" t="s">
        <v>654</v>
      </c>
      <c r="Z123" s="52" t="s">
        <v>1062</v>
      </c>
      <c r="AA123" s="52"/>
      <c r="AB123" s="53">
        <v>44496.644953703704</v>
      </c>
      <c r="AC123" s="52" t="s">
        <v>1182</v>
      </c>
      <c r="AD123" s="53">
        <v>44496.644976851851</v>
      </c>
      <c r="AE123" s="52" t="s">
        <v>1182</v>
      </c>
      <c r="AF123" s="52" t="s">
        <v>47</v>
      </c>
      <c r="AG123" s="52" t="s">
        <v>1096</v>
      </c>
      <c r="AH123" s="52" t="s">
        <v>657</v>
      </c>
      <c r="AI123" s="52" t="s">
        <v>1086</v>
      </c>
      <c r="AJ123" s="52"/>
      <c r="AK123" s="52"/>
    </row>
    <row r="124" spans="1:37" ht="14" x14ac:dyDescent="0.15">
      <c r="A124" s="52"/>
      <c r="B124" s="51" t="s">
        <v>51</v>
      </c>
      <c r="C124" s="51" t="s">
        <v>146</v>
      </c>
      <c r="D124" s="51" t="s">
        <v>192</v>
      </c>
      <c r="E124" s="52" t="s">
        <v>51</v>
      </c>
      <c r="F124" s="51" t="s">
        <v>783</v>
      </c>
      <c r="G124" s="52" t="s">
        <v>1087</v>
      </c>
      <c r="H124" s="52" t="s">
        <v>1182</v>
      </c>
      <c r="I124" s="52" t="s">
        <v>1182</v>
      </c>
      <c r="J124" s="52" t="s">
        <v>306</v>
      </c>
      <c r="K124" s="52" t="s">
        <v>153</v>
      </c>
      <c r="L124" s="68">
        <v>44496</v>
      </c>
      <c r="M124" s="52">
        <v>0.9476</v>
      </c>
      <c r="N124" s="52" t="s">
        <v>307</v>
      </c>
      <c r="O124" s="52" t="s">
        <v>318</v>
      </c>
      <c r="P124" s="52" t="s">
        <v>308</v>
      </c>
      <c r="Q124" s="52" t="s">
        <v>1076</v>
      </c>
      <c r="R124" s="52" t="s">
        <v>652</v>
      </c>
      <c r="S124" s="52" t="s">
        <v>653</v>
      </c>
      <c r="T124" s="52">
        <v>0</v>
      </c>
      <c r="U124" s="52" t="s">
        <v>310</v>
      </c>
      <c r="V124" s="52" t="s">
        <v>655</v>
      </c>
      <c r="W124" s="52"/>
      <c r="X124" s="52">
        <v>0.95</v>
      </c>
      <c r="Y124" s="52" t="s">
        <v>654</v>
      </c>
      <c r="Z124" s="52" t="s">
        <v>1062</v>
      </c>
      <c r="AA124" s="52"/>
      <c r="AB124" s="53">
        <v>44496.645011574074</v>
      </c>
      <c r="AC124" s="52" t="s">
        <v>1182</v>
      </c>
      <c r="AD124" s="53">
        <v>44496.64503472222</v>
      </c>
      <c r="AE124" s="52" t="s">
        <v>1182</v>
      </c>
      <c r="AF124" s="52" t="s">
        <v>47</v>
      </c>
      <c r="AG124" s="52" t="s">
        <v>1096</v>
      </c>
      <c r="AH124" s="52" t="s">
        <v>657</v>
      </c>
      <c r="AI124" s="52" t="s">
        <v>1087</v>
      </c>
      <c r="AJ124" s="52"/>
      <c r="AK124" s="52"/>
    </row>
    <row r="125" spans="1:37" ht="14" x14ac:dyDescent="0.15">
      <c r="A125" s="52"/>
      <c r="B125" s="51" t="s">
        <v>51</v>
      </c>
      <c r="C125" s="51" t="s">
        <v>146</v>
      </c>
      <c r="D125" s="51" t="s">
        <v>192</v>
      </c>
      <c r="E125" s="52" t="s">
        <v>51</v>
      </c>
      <c r="F125" s="51" t="s">
        <v>784</v>
      </c>
      <c r="G125" s="52" t="s">
        <v>1088</v>
      </c>
      <c r="H125" s="52" t="s">
        <v>1182</v>
      </c>
      <c r="I125" s="52" t="s">
        <v>1182</v>
      </c>
      <c r="J125" s="52" t="s">
        <v>306</v>
      </c>
      <c r="K125" s="52" t="s">
        <v>153</v>
      </c>
      <c r="L125" s="68">
        <v>44496</v>
      </c>
      <c r="M125" s="52">
        <v>7.8700000000000006E-2</v>
      </c>
      <c r="N125" s="52" t="s">
        <v>307</v>
      </c>
      <c r="O125" s="52" t="s">
        <v>318</v>
      </c>
      <c r="P125" s="52" t="s">
        <v>308</v>
      </c>
      <c r="Q125" s="52" t="s">
        <v>1076</v>
      </c>
      <c r="R125" s="52" t="s">
        <v>652</v>
      </c>
      <c r="S125" s="52" t="s">
        <v>653</v>
      </c>
      <c r="T125" s="52">
        <v>0</v>
      </c>
      <c r="U125" s="52" t="s">
        <v>310</v>
      </c>
      <c r="V125" s="52" t="s">
        <v>319</v>
      </c>
      <c r="W125" s="52"/>
      <c r="X125" s="52">
        <v>0.1</v>
      </c>
      <c r="Y125" s="52" t="s">
        <v>654</v>
      </c>
      <c r="Z125" s="52" t="s">
        <v>1062</v>
      </c>
      <c r="AA125" s="52"/>
      <c r="AB125" s="53">
        <v>44496.645057870373</v>
      </c>
      <c r="AC125" s="52" t="s">
        <v>1182</v>
      </c>
      <c r="AD125" s="53">
        <v>44496.645138888889</v>
      </c>
      <c r="AE125" s="52" t="s">
        <v>1182</v>
      </c>
      <c r="AF125" s="52" t="s">
        <v>47</v>
      </c>
      <c r="AG125" s="52" t="s">
        <v>1096</v>
      </c>
      <c r="AH125" s="52" t="s">
        <v>660</v>
      </c>
      <c r="AI125" s="52" t="s">
        <v>1088</v>
      </c>
      <c r="AJ125" s="52"/>
      <c r="AK125" s="52"/>
    </row>
    <row r="126" spans="1:37" ht="14" x14ac:dyDescent="0.15">
      <c r="A126" s="52"/>
      <c r="B126" s="51" t="s">
        <v>51</v>
      </c>
      <c r="C126" s="51" t="s">
        <v>146</v>
      </c>
      <c r="D126" s="51" t="s">
        <v>192</v>
      </c>
      <c r="E126" s="52" t="s">
        <v>51</v>
      </c>
      <c r="F126" s="51" t="s">
        <v>785</v>
      </c>
      <c r="G126" s="52" t="s">
        <v>1089</v>
      </c>
      <c r="H126" s="52" t="s">
        <v>1182</v>
      </c>
      <c r="I126" s="52" t="s">
        <v>1182</v>
      </c>
      <c r="J126" s="52" t="s">
        <v>306</v>
      </c>
      <c r="K126" s="52" t="s">
        <v>153</v>
      </c>
      <c r="L126" s="68">
        <v>44496</v>
      </c>
      <c r="M126" s="52">
        <v>7.4300000000000005E-2</v>
      </c>
      <c r="N126" s="52" t="s">
        <v>307</v>
      </c>
      <c r="O126" s="52" t="s">
        <v>318</v>
      </c>
      <c r="P126" s="52" t="s">
        <v>308</v>
      </c>
      <c r="Q126" s="52" t="s">
        <v>1076</v>
      </c>
      <c r="R126" s="52" t="s">
        <v>652</v>
      </c>
      <c r="S126" s="52" t="s">
        <v>653</v>
      </c>
      <c r="T126" s="52">
        <v>0</v>
      </c>
      <c r="U126" s="52" t="s">
        <v>310</v>
      </c>
      <c r="V126" s="52" t="s">
        <v>319</v>
      </c>
      <c r="W126" s="52"/>
      <c r="X126" s="52">
        <v>0.1</v>
      </c>
      <c r="Y126" s="52" t="s">
        <v>654</v>
      </c>
      <c r="Z126" s="52" t="s">
        <v>1062</v>
      </c>
      <c r="AA126" s="52"/>
      <c r="AB126" s="53">
        <v>44496.645208333335</v>
      </c>
      <c r="AC126" s="52" t="s">
        <v>1182</v>
      </c>
      <c r="AD126" s="53">
        <v>44496.645277777781</v>
      </c>
      <c r="AE126" s="52" t="s">
        <v>1182</v>
      </c>
      <c r="AF126" s="52" t="s">
        <v>47</v>
      </c>
      <c r="AG126" s="52" t="s">
        <v>1096</v>
      </c>
      <c r="AH126" s="52" t="s">
        <v>660</v>
      </c>
      <c r="AI126" s="52" t="s">
        <v>1089</v>
      </c>
      <c r="AJ126" s="52"/>
      <c r="AK126" s="52"/>
    </row>
    <row r="127" spans="1:37" ht="14" x14ac:dyDescent="0.15">
      <c r="A127" s="52"/>
      <c r="B127" s="51" t="s">
        <v>51</v>
      </c>
      <c r="C127" s="51" t="s">
        <v>146</v>
      </c>
      <c r="D127" s="51" t="s">
        <v>192</v>
      </c>
      <c r="E127" s="52" t="s">
        <v>51</v>
      </c>
      <c r="F127" s="51" t="s">
        <v>786</v>
      </c>
      <c r="G127" s="52" t="s">
        <v>1090</v>
      </c>
      <c r="H127" s="52" t="s">
        <v>1182</v>
      </c>
      <c r="I127" s="52" t="s">
        <v>1182</v>
      </c>
      <c r="J127" s="52" t="s">
        <v>306</v>
      </c>
      <c r="K127" s="52" t="s">
        <v>153</v>
      </c>
      <c r="L127" s="68">
        <v>44496</v>
      </c>
      <c r="M127" s="52">
        <v>7.46E-2</v>
      </c>
      <c r="N127" s="52" t="s">
        <v>307</v>
      </c>
      <c r="O127" s="52" t="s">
        <v>318</v>
      </c>
      <c r="P127" s="52" t="s">
        <v>308</v>
      </c>
      <c r="Q127" s="52" t="s">
        <v>1076</v>
      </c>
      <c r="R127" s="52" t="s">
        <v>652</v>
      </c>
      <c r="S127" s="52" t="s">
        <v>653</v>
      </c>
      <c r="T127" s="52">
        <v>0</v>
      </c>
      <c r="U127" s="52" t="s">
        <v>310</v>
      </c>
      <c r="V127" s="52" t="s">
        <v>319</v>
      </c>
      <c r="W127" s="52"/>
      <c r="X127" s="52">
        <v>0.1</v>
      </c>
      <c r="Y127" s="52" t="s">
        <v>654</v>
      </c>
      <c r="Z127" s="52" t="s">
        <v>1062</v>
      </c>
      <c r="AA127" s="52"/>
      <c r="AB127" s="53">
        <v>44496.645289351851</v>
      </c>
      <c r="AC127" s="52" t="s">
        <v>1182</v>
      </c>
      <c r="AD127" s="53">
        <v>44496.645335648151</v>
      </c>
      <c r="AE127" s="52" t="s">
        <v>1182</v>
      </c>
      <c r="AF127" s="52" t="s">
        <v>47</v>
      </c>
      <c r="AG127" s="52" t="s">
        <v>1096</v>
      </c>
      <c r="AH127" s="52" t="s">
        <v>660</v>
      </c>
      <c r="AI127" s="52" t="s">
        <v>1090</v>
      </c>
      <c r="AJ127" s="52"/>
      <c r="AK127" s="52"/>
    </row>
    <row r="128" spans="1:37" ht="14" x14ac:dyDescent="0.15">
      <c r="A128" s="20"/>
      <c r="B128" s="20" t="s">
        <v>83</v>
      </c>
      <c r="C128" s="20" t="s">
        <v>146</v>
      </c>
      <c r="D128" s="20" t="s">
        <v>160</v>
      </c>
      <c r="E128" s="20" t="s">
        <v>83</v>
      </c>
      <c r="F128" s="20" t="s">
        <v>787</v>
      </c>
      <c r="G128" s="20" t="s">
        <v>305</v>
      </c>
      <c r="H128" s="20" t="s">
        <v>1182</v>
      </c>
      <c r="I128" s="20" t="s">
        <v>1182</v>
      </c>
      <c r="J128" s="20" t="s">
        <v>306</v>
      </c>
      <c r="K128" s="20" t="s">
        <v>153</v>
      </c>
      <c r="L128" s="65">
        <v>44378</v>
      </c>
      <c r="M128" s="20">
        <v>60</v>
      </c>
      <c r="N128" s="20" t="s">
        <v>307</v>
      </c>
      <c r="O128" s="20" t="s">
        <v>796</v>
      </c>
      <c r="P128" s="20" t="s">
        <v>651</v>
      </c>
      <c r="Q128" s="20"/>
      <c r="R128" s="20"/>
      <c r="S128" s="20" t="s">
        <v>309</v>
      </c>
      <c r="T128" s="20">
        <v>1</v>
      </c>
      <c r="U128" s="20" t="s">
        <v>310</v>
      </c>
      <c r="V128" s="20" t="s">
        <v>492</v>
      </c>
      <c r="W128" s="20">
        <v>50</v>
      </c>
      <c r="X128" s="20">
        <v>75</v>
      </c>
      <c r="Y128" s="20"/>
      <c r="Z128" s="20" t="s">
        <v>1062</v>
      </c>
      <c r="AA128" s="20"/>
      <c r="AB128" s="107">
        <v>44496.645335648151</v>
      </c>
      <c r="AC128" s="108" t="s">
        <v>1182</v>
      </c>
      <c r="AD128" s="107">
        <v>44496.645335648151</v>
      </c>
      <c r="AE128" s="32" t="s">
        <v>1182</v>
      </c>
      <c r="AF128" s="32"/>
      <c r="AG128" s="32" t="s">
        <v>807</v>
      </c>
      <c r="AH128" s="32"/>
      <c r="AI128" s="32"/>
      <c r="AJ128" s="32"/>
      <c r="AK128" s="32"/>
    </row>
    <row r="129" spans="1:37" ht="14" x14ac:dyDescent="0.15">
      <c r="A129" s="20"/>
      <c r="B129" s="20" t="s">
        <v>34</v>
      </c>
      <c r="C129" s="20" t="s">
        <v>146</v>
      </c>
      <c r="D129" s="20" t="s">
        <v>162</v>
      </c>
      <c r="E129" s="20" t="s">
        <v>34</v>
      </c>
      <c r="F129" s="20" t="s">
        <v>788</v>
      </c>
      <c r="G129" s="20" t="s">
        <v>305</v>
      </c>
      <c r="H129" s="20" t="s">
        <v>1182</v>
      </c>
      <c r="I129" s="20" t="s">
        <v>1182</v>
      </c>
      <c r="J129" s="20" t="s">
        <v>306</v>
      </c>
      <c r="K129" s="20" t="s">
        <v>153</v>
      </c>
      <c r="L129" s="65">
        <v>44378</v>
      </c>
      <c r="M129" s="20">
        <v>52</v>
      </c>
      <c r="N129" s="20" t="s">
        <v>307</v>
      </c>
      <c r="O129" s="20" t="s">
        <v>796</v>
      </c>
      <c r="P129" s="20" t="s">
        <v>308</v>
      </c>
      <c r="Q129" s="20"/>
      <c r="R129" s="20"/>
      <c r="S129" s="20" t="s">
        <v>491</v>
      </c>
      <c r="T129" s="20">
        <v>2</v>
      </c>
      <c r="U129" s="20" t="s">
        <v>310</v>
      </c>
      <c r="V129" s="20" t="s">
        <v>492</v>
      </c>
      <c r="W129" s="20">
        <v>50</v>
      </c>
      <c r="X129" s="20">
        <v>80</v>
      </c>
      <c r="Y129" s="20"/>
      <c r="Z129" s="20" t="s">
        <v>1062</v>
      </c>
      <c r="AA129" s="20"/>
      <c r="AB129" s="107">
        <v>44496.645335648151</v>
      </c>
      <c r="AC129" s="108" t="s">
        <v>1182</v>
      </c>
      <c r="AD129" s="107">
        <v>44496.645335648151</v>
      </c>
      <c r="AE129" s="32" t="s">
        <v>1182</v>
      </c>
      <c r="AF129" s="32"/>
      <c r="AG129" s="32" t="s">
        <v>807</v>
      </c>
      <c r="AH129" s="32"/>
      <c r="AI129" s="32"/>
      <c r="AJ129" s="32"/>
      <c r="AK129" s="32"/>
    </row>
    <row r="130" spans="1:37" ht="14" x14ac:dyDescent="0.15">
      <c r="A130" s="20"/>
      <c r="B130" s="20" t="s">
        <v>57</v>
      </c>
      <c r="C130" s="20" t="s">
        <v>146</v>
      </c>
      <c r="D130" s="20" t="s">
        <v>179</v>
      </c>
      <c r="E130" s="20" t="s">
        <v>57</v>
      </c>
      <c r="F130" s="20" t="s">
        <v>789</v>
      </c>
      <c r="G130" s="20" t="s">
        <v>312</v>
      </c>
      <c r="H130" s="20" t="s">
        <v>1182</v>
      </c>
      <c r="I130" s="20" t="s">
        <v>1182</v>
      </c>
      <c r="J130" s="20" t="s">
        <v>306</v>
      </c>
      <c r="K130" s="20" t="s">
        <v>153</v>
      </c>
      <c r="L130" s="65">
        <v>44378</v>
      </c>
      <c r="M130" s="20">
        <v>4</v>
      </c>
      <c r="N130" s="20" t="s">
        <v>307</v>
      </c>
      <c r="O130" s="20" t="s">
        <v>796</v>
      </c>
      <c r="P130" s="20" t="s">
        <v>308</v>
      </c>
      <c r="Q130" s="20"/>
      <c r="R130" s="20"/>
      <c r="S130" s="20" t="s">
        <v>309</v>
      </c>
      <c r="T130" s="20">
        <v>3</v>
      </c>
      <c r="U130" s="20" t="s">
        <v>310</v>
      </c>
      <c r="V130" s="20" t="s">
        <v>492</v>
      </c>
      <c r="W130" s="20">
        <v>3</v>
      </c>
      <c r="X130" s="20">
        <v>5</v>
      </c>
      <c r="Y130" s="20"/>
      <c r="Z130" s="20" t="s">
        <v>1062</v>
      </c>
      <c r="AA130" s="20"/>
      <c r="AB130" s="107">
        <v>44496.645335648151</v>
      </c>
      <c r="AC130" s="108" t="s">
        <v>1182</v>
      </c>
      <c r="AD130" s="107">
        <v>44496.645335648151</v>
      </c>
      <c r="AE130" s="32" t="s">
        <v>1182</v>
      </c>
      <c r="AF130" s="32"/>
      <c r="AG130" s="32" t="s">
        <v>807</v>
      </c>
      <c r="AH130" s="32"/>
      <c r="AI130" s="32"/>
      <c r="AJ130" s="32"/>
      <c r="AK130" s="32"/>
    </row>
    <row r="131" spans="1:37" ht="14" x14ac:dyDescent="0.15">
      <c r="A131" s="20"/>
      <c r="B131" s="20" t="s">
        <v>57</v>
      </c>
      <c r="C131" s="20" t="s">
        <v>146</v>
      </c>
      <c r="D131" s="20" t="s">
        <v>179</v>
      </c>
      <c r="E131" s="20" t="s">
        <v>57</v>
      </c>
      <c r="F131" s="20" t="s">
        <v>790</v>
      </c>
      <c r="G131" s="20" t="s">
        <v>313</v>
      </c>
      <c r="H131" s="20" t="s">
        <v>1182</v>
      </c>
      <c r="I131" s="20" t="s">
        <v>1182</v>
      </c>
      <c r="J131" s="20" t="s">
        <v>306</v>
      </c>
      <c r="K131" s="20" t="s">
        <v>153</v>
      </c>
      <c r="L131" s="65">
        <v>44378</v>
      </c>
      <c r="M131" s="20">
        <v>200</v>
      </c>
      <c r="N131" s="20" t="s">
        <v>307</v>
      </c>
      <c r="O131" s="20" t="s">
        <v>796</v>
      </c>
      <c r="P131" s="20" t="s">
        <v>308</v>
      </c>
      <c r="Q131" s="20"/>
      <c r="R131" s="20"/>
      <c r="S131" s="20" t="s">
        <v>491</v>
      </c>
      <c r="T131" s="20">
        <v>4</v>
      </c>
      <c r="U131" s="20" t="s">
        <v>310</v>
      </c>
      <c r="V131" s="20" t="s">
        <v>492</v>
      </c>
      <c r="W131" s="20">
        <v>180</v>
      </c>
      <c r="X131" s="20">
        <v>240</v>
      </c>
      <c r="Y131" s="20"/>
      <c r="Z131" s="20" t="s">
        <v>1062</v>
      </c>
      <c r="AA131" s="20"/>
      <c r="AB131" s="107">
        <v>44496.645335648151</v>
      </c>
      <c r="AC131" s="108" t="s">
        <v>1182</v>
      </c>
      <c r="AD131" s="107">
        <v>44496.645335648151</v>
      </c>
      <c r="AE131" s="32" t="s">
        <v>1182</v>
      </c>
      <c r="AF131" s="32"/>
      <c r="AG131" s="32" t="s">
        <v>807</v>
      </c>
      <c r="AH131" s="32"/>
      <c r="AI131" s="32"/>
      <c r="AJ131" s="32"/>
      <c r="AK131" s="32"/>
    </row>
    <row r="132" spans="1:37" ht="14" x14ac:dyDescent="0.15">
      <c r="A132" s="20"/>
      <c r="B132" s="20" t="s">
        <v>57</v>
      </c>
      <c r="C132" s="20" t="s">
        <v>146</v>
      </c>
      <c r="D132" s="20" t="s">
        <v>181</v>
      </c>
      <c r="E132" s="20" t="s">
        <v>57</v>
      </c>
      <c r="F132" s="20" t="s">
        <v>791</v>
      </c>
      <c r="G132" s="20" t="s">
        <v>312</v>
      </c>
      <c r="H132" s="20" t="s">
        <v>1182</v>
      </c>
      <c r="I132" s="20" t="s">
        <v>1182</v>
      </c>
      <c r="J132" s="20" t="s">
        <v>306</v>
      </c>
      <c r="K132" s="20" t="s">
        <v>153</v>
      </c>
      <c r="L132" s="65">
        <v>44378</v>
      </c>
      <c r="M132" s="20">
        <v>4</v>
      </c>
      <c r="N132" s="20" t="s">
        <v>307</v>
      </c>
      <c r="O132" s="20" t="s">
        <v>796</v>
      </c>
      <c r="P132" s="20" t="s">
        <v>308</v>
      </c>
      <c r="Q132" s="20"/>
      <c r="R132" s="20"/>
      <c r="S132" s="20" t="s">
        <v>309</v>
      </c>
      <c r="T132" s="20">
        <v>5</v>
      </c>
      <c r="U132" s="20" t="s">
        <v>310</v>
      </c>
      <c r="V132" s="20" t="s">
        <v>492</v>
      </c>
      <c r="W132" s="20">
        <v>3</v>
      </c>
      <c r="X132" s="20">
        <v>5</v>
      </c>
      <c r="Y132" s="20"/>
      <c r="Z132" s="20" t="s">
        <v>1062</v>
      </c>
      <c r="AA132" s="20"/>
      <c r="AB132" s="107">
        <v>44496.645335648151</v>
      </c>
      <c r="AC132" s="108" t="s">
        <v>1182</v>
      </c>
      <c r="AD132" s="107">
        <v>44496.645335648151</v>
      </c>
      <c r="AE132" s="32" t="s">
        <v>1182</v>
      </c>
      <c r="AF132" s="32"/>
      <c r="AG132" s="32" t="s">
        <v>807</v>
      </c>
      <c r="AH132" s="32"/>
      <c r="AI132" s="32"/>
      <c r="AJ132" s="32"/>
      <c r="AK132" s="32"/>
    </row>
    <row r="133" spans="1:37" ht="14" x14ac:dyDescent="0.15">
      <c r="A133" s="20"/>
      <c r="B133" s="20" t="s">
        <v>57</v>
      </c>
      <c r="C133" s="20" t="s">
        <v>146</v>
      </c>
      <c r="D133" s="20" t="s">
        <v>181</v>
      </c>
      <c r="E133" s="20" t="s">
        <v>57</v>
      </c>
      <c r="F133" s="20" t="s">
        <v>792</v>
      </c>
      <c r="G133" s="20" t="s">
        <v>313</v>
      </c>
      <c r="H133" s="20" t="s">
        <v>1182</v>
      </c>
      <c r="I133" s="20" t="s">
        <v>1182</v>
      </c>
      <c r="J133" s="20" t="s">
        <v>306</v>
      </c>
      <c r="K133" s="20" t="s">
        <v>153</v>
      </c>
      <c r="L133" s="65">
        <v>44378</v>
      </c>
      <c r="M133" s="20">
        <v>193</v>
      </c>
      <c r="N133" s="20" t="s">
        <v>307</v>
      </c>
      <c r="O133" s="20" t="s">
        <v>796</v>
      </c>
      <c r="P133" s="20" t="s">
        <v>308</v>
      </c>
      <c r="Q133" s="20"/>
      <c r="R133" s="20"/>
      <c r="S133" s="20" t="s">
        <v>309</v>
      </c>
      <c r="T133" s="20">
        <v>6</v>
      </c>
      <c r="U133" s="20" t="s">
        <v>310</v>
      </c>
      <c r="V133" s="20" t="s">
        <v>492</v>
      </c>
      <c r="W133" s="20">
        <v>180</v>
      </c>
      <c r="X133" s="20">
        <v>240</v>
      </c>
      <c r="Y133" s="20"/>
      <c r="Z133" s="20" t="s">
        <v>1062</v>
      </c>
      <c r="AA133" s="20"/>
      <c r="AB133" s="107">
        <v>44496.645335648151</v>
      </c>
      <c r="AC133" s="108" t="s">
        <v>1182</v>
      </c>
      <c r="AD133" s="107">
        <v>44496.645335648151</v>
      </c>
      <c r="AE133" s="32" t="s">
        <v>1182</v>
      </c>
      <c r="AF133" s="32"/>
      <c r="AG133" s="32" t="s">
        <v>807</v>
      </c>
      <c r="AH133" s="32"/>
      <c r="AI133" s="32"/>
      <c r="AJ133" s="32"/>
      <c r="AK133" s="32"/>
    </row>
    <row r="134" spans="1:37" ht="14" x14ac:dyDescent="0.15">
      <c r="A134" s="20"/>
      <c r="B134" s="20" t="s">
        <v>57</v>
      </c>
      <c r="C134" s="20" t="s">
        <v>146</v>
      </c>
      <c r="D134" s="20" t="s">
        <v>193</v>
      </c>
      <c r="E134" s="20" t="s">
        <v>57</v>
      </c>
      <c r="F134" s="20" t="s">
        <v>793</v>
      </c>
      <c r="G134" s="20" t="s">
        <v>313</v>
      </c>
      <c r="H134" s="20" t="s">
        <v>1182</v>
      </c>
      <c r="I134" s="20" t="s">
        <v>1182</v>
      </c>
      <c r="J134" s="20" t="s">
        <v>306</v>
      </c>
      <c r="K134" s="20" t="s">
        <v>153</v>
      </c>
      <c r="L134" s="65">
        <v>44378</v>
      </c>
      <c r="M134" s="20">
        <v>215</v>
      </c>
      <c r="N134" s="20" t="s">
        <v>307</v>
      </c>
      <c r="O134" s="20" t="s">
        <v>796</v>
      </c>
      <c r="P134" s="20" t="s">
        <v>308</v>
      </c>
      <c r="Q134" s="20"/>
      <c r="R134" s="20"/>
      <c r="S134" s="20" t="s">
        <v>309</v>
      </c>
      <c r="T134" s="20">
        <v>7</v>
      </c>
      <c r="U134" s="20" t="s">
        <v>310</v>
      </c>
      <c r="V134" s="20" t="s">
        <v>492</v>
      </c>
      <c r="W134" s="20">
        <v>180</v>
      </c>
      <c r="X134" s="20">
        <v>240</v>
      </c>
      <c r="Y134" s="20"/>
      <c r="Z134" s="20" t="s">
        <v>1062</v>
      </c>
      <c r="AA134" s="20"/>
      <c r="AB134" s="107">
        <v>44496.645335648151</v>
      </c>
      <c r="AC134" s="108" t="s">
        <v>1182</v>
      </c>
      <c r="AD134" s="107">
        <v>44496.645335648151</v>
      </c>
      <c r="AE134" s="32" t="s">
        <v>1182</v>
      </c>
      <c r="AF134" s="32"/>
      <c r="AG134" s="32" t="s">
        <v>807</v>
      </c>
      <c r="AH134" s="32"/>
      <c r="AI134" s="32"/>
      <c r="AJ134" s="32"/>
      <c r="AK134" s="32"/>
    </row>
    <row r="135" spans="1:37" ht="14" x14ac:dyDescent="0.15">
      <c r="A135" s="20"/>
      <c r="B135" s="20" t="s">
        <v>57</v>
      </c>
      <c r="C135" s="20" t="s">
        <v>146</v>
      </c>
      <c r="D135" s="20" t="s">
        <v>193</v>
      </c>
      <c r="E135" s="20" t="s">
        <v>57</v>
      </c>
      <c r="F135" s="20" t="s">
        <v>794</v>
      </c>
      <c r="G135" s="20" t="s">
        <v>494</v>
      </c>
      <c r="H135" s="20" t="s">
        <v>1182</v>
      </c>
      <c r="I135" s="20" t="s">
        <v>1182</v>
      </c>
      <c r="J135" s="20" t="s">
        <v>306</v>
      </c>
      <c r="K135" s="20" t="s">
        <v>153</v>
      </c>
      <c r="L135" s="65">
        <v>44378</v>
      </c>
      <c r="M135" s="20">
        <v>57</v>
      </c>
      <c r="N135" s="20" t="s">
        <v>307</v>
      </c>
      <c r="O135" s="20" t="s">
        <v>796</v>
      </c>
      <c r="P135" s="20" t="s">
        <v>308</v>
      </c>
      <c r="Q135" s="20"/>
      <c r="R135" s="20"/>
      <c r="S135" s="20" t="s">
        <v>309</v>
      </c>
      <c r="T135" s="20">
        <v>8</v>
      </c>
      <c r="U135" s="20" t="s">
        <v>310</v>
      </c>
      <c r="V135" s="20" t="s">
        <v>493</v>
      </c>
      <c r="W135" s="20">
        <v>60</v>
      </c>
      <c r="X135" s="20">
        <v>30</v>
      </c>
      <c r="Y135" s="20"/>
      <c r="Z135" s="20" t="s">
        <v>1062</v>
      </c>
      <c r="AA135" s="20"/>
      <c r="AB135" s="107">
        <v>44496.645335648151</v>
      </c>
      <c r="AC135" s="108" t="s">
        <v>1182</v>
      </c>
      <c r="AD135" s="107">
        <v>44496.645335648151</v>
      </c>
      <c r="AE135" s="32" t="s">
        <v>1182</v>
      </c>
      <c r="AF135" s="32"/>
      <c r="AG135" s="32" t="s">
        <v>807</v>
      </c>
      <c r="AH135" s="32"/>
      <c r="AI135" s="32"/>
      <c r="AJ135" s="32"/>
      <c r="AK135" s="32"/>
    </row>
    <row r="136" spans="1:37" ht="14" x14ac:dyDescent="0.15">
      <c r="A136" s="20"/>
      <c r="B136" s="20" t="s">
        <v>57</v>
      </c>
      <c r="C136" s="20" t="s">
        <v>146</v>
      </c>
      <c r="D136" s="20" t="s">
        <v>191</v>
      </c>
      <c r="E136" s="20" t="s">
        <v>57</v>
      </c>
      <c r="F136" s="20" t="s">
        <v>795</v>
      </c>
      <c r="G136" s="20" t="s">
        <v>312</v>
      </c>
      <c r="H136" s="20" t="s">
        <v>1182</v>
      </c>
      <c r="I136" s="20" t="s">
        <v>1182</v>
      </c>
      <c r="J136" s="20" t="s">
        <v>306</v>
      </c>
      <c r="K136" s="20" t="s">
        <v>153</v>
      </c>
      <c r="L136" s="65">
        <v>44378</v>
      </c>
      <c r="M136" s="20">
        <v>4</v>
      </c>
      <c r="N136" s="20" t="s">
        <v>307</v>
      </c>
      <c r="O136" s="20" t="s">
        <v>796</v>
      </c>
      <c r="P136" s="20" t="s">
        <v>308</v>
      </c>
      <c r="Q136" s="20"/>
      <c r="R136" s="20"/>
      <c r="S136" s="20" t="s">
        <v>309</v>
      </c>
      <c r="T136" s="20">
        <v>9</v>
      </c>
      <c r="U136" s="20" t="s">
        <v>310</v>
      </c>
      <c r="V136" s="20" t="s">
        <v>492</v>
      </c>
      <c r="W136" s="20">
        <v>3</v>
      </c>
      <c r="X136" s="20">
        <v>5</v>
      </c>
      <c r="Y136" s="20"/>
      <c r="Z136" s="20" t="s">
        <v>1062</v>
      </c>
      <c r="AA136" s="20"/>
      <c r="AB136" s="107">
        <v>44496.645335648151</v>
      </c>
      <c r="AC136" s="108" t="s">
        <v>1182</v>
      </c>
      <c r="AD136" s="107">
        <v>44496.645335648151</v>
      </c>
      <c r="AE136" s="32" t="s">
        <v>1182</v>
      </c>
      <c r="AF136" s="32"/>
      <c r="AG136" s="32" t="s">
        <v>807</v>
      </c>
      <c r="AH136" s="32"/>
      <c r="AI136" s="32"/>
      <c r="AJ136" s="32"/>
      <c r="AK136" s="32"/>
    </row>
  </sheetData>
  <phoneticPr fontId="3"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45"/>
  <sheetViews>
    <sheetView topLeftCell="O1" workbookViewId="0">
      <selection activeCell="AB1" sqref="Y1:AB1"/>
    </sheetView>
  </sheetViews>
  <sheetFormatPr baseColWidth="10" defaultColWidth="9.1640625" defaultRowHeight="13" x14ac:dyDescent="0.15"/>
  <cols>
    <col min="1" max="1" width="6.1640625" style="16" bestFit="1" customWidth="1"/>
    <col min="2" max="2" width="49" style="16" bestFit="1" customWidth="1"/>
    <col min="3" max="3" width="18" style="16" bestFit="1" customWidth="1"/>
    <col min="4" max="4" width="13.33203125" style="16" bestFit="1" customWidth="1"/>
    <col min="5" max="5" width="49" style="16" customWidth="1"/>
    <col min="6" max="6" width="22.33203125" style="16" customWidth="1"/>
    <col min="7" max="7" width="12" style="16" customWidth="1"/>
    <col min="8" max="8" width="21.1640625" style="16" customWidth="1"/>
    <col min="9" max="9" width="20.1640625" style="16" bestFit="1" customWidth="1"/>
    <col min="10" max="10" width="8.5" style="16" bestFit="1" customWidth="1"/>
    <col min="11" max="11" width="21.1640625" style="16" customWidth="1"/>
    <col min="12" max="12" width="5.6640625" style="16" bestFit="1" customWidth="1"/>
    <col min="13" max="13" width="19" style="16" customWidth="1"/>
    <col min="14" max="14" width="13.6640625" style="16" bestFit="1" customWidth="1"/>
    <col min="15" max="15" width="17.5" style="16" customWidth="1"/>
    <col min="16" max="16" width="13.5" style="16" bestFit="1" customWidth="1"/>
    <col min="17" max="18" width="9.33203125" style="16" bestFit="1" customWidth="1"/>
    <col min="19" max="19" width="36.83203125" style="16" customWidth="1"/>
    <col min="20" max="20" width="19" style="16" bestFit="1" customWidth="1"/>
    <col min="21" max="21" width="20.6640625" style="16" customWidth="1"/>
    <col min="22" max="22" width="18.5" style="16" customWidth="1"/>
    <col min="23" max="23" width="22.83203125" style="16" customWidth="1"/>
    <col min="24" max="24" width="16.33203125" style="16" bestFit="1" customWidth="1"/>
    <col min="25" max="25" width="20.83203125" style="16" bestFit="1" customWidth="1"/>
    <col min="26" max="26" width="23" style="16" bestFit="1" customWidth="1"/>
    <col min="27" max="27" width="39" style="16" bestFit="1" customWidth="1"/>
    <col min="28" max="28" width="23.83203125" style="16" bestFit="1" customWidth="1"/>
    <col min="29" max="16384" width="9.1640625" style="16"/>
  </cols>
  <sheetData>
    <row r="1" spans="1:28" x14ac:dyDescent="0.15">
      <c r="A1" s="84" t="s">
        <v>1</v>
      </c>
      <c r="B1" s="84" t="s">
        <v>2</v>
      </c>
      <c r="C1" s="84" t="s">
        <v>3</v>
      </c>
      <c r="D1" s="84" t="s">
        <v>4</v>
      </c>
      <c r="E1" s="84" t="s">
        <v>9</v>
      </c>
      <c r="F1" s="84" t="s">
        <v>10</v>
      </c>
      <c r="G1" s="84" t="s">
        <v>11</v>
      </c>
      <c r="H1" s="84" t="s">
        <v>314</v>
      </c>
      <c r="I1" s="84" t="s">
        <v>286</v>
      </c>
      <c r="J1" s="84" t="s">
        <v>315</v>
      </c>
      <c r="K1" s="84" t="s">
        <v>288</v>
      </c>
      <c r="L1" s="84" t="s">
        <v>290</v>
      </c>
      <c r="M1" s="84" t="s">
        <v>289</v>
      </c>
      <c r="N1" s="84" t="s">
        <v>316</v>
      </c>
      <c r="O1" s="84" t="s">
        <v>291</v>
      </c>
      <c r="P1" s="84" t="s">
        <v>292</v>
      </c>
      <c r="Q1" s="84" t="s">
        <v>300</v>
      </c>
      <c r="R1" s="84" t="s">
        <v>301</v>
      </c>
      <c r="S1" s="84" t="s">
        <v>299</v>
      </c>
      <c r="T1" s="84" t="s">
        <v>645</v>
      </c>
      <c r="U1" s="84" t="s">
        <v>646</v>
      </c>
      <c r="V1" s="84" t="s">
        <v>647</v>
      </c>
      <c r="W1" s="84" t="s">
        <v>648</v>
      </c>
      <c r="X1" s="84" t="s">
        <v>650</v>
      </c>
      <c r="Y1" s="84" t="s">
        <v>1097</v>
      </c>
      <c r="Z1" s="84" t="s">
        <v>1098</v>
      </c>
      <c r="AA1" s="84" t="s">
        <v>1099</v>
      </c>
      <c r="AB1" s="84" t="s">
        <v>1100</v>
      </c>
    </row>
    <row r="2" spans="1:28" ht="14" x14ac:dyDescent="0.15">
      <c r="A2" s="32"/>
      <c r="B2" s="20" t="s">
        <v>83</v>
      </c>
      <c r="C2" s="32" t="s">
        <v>317</v>
      </c>
      <c r="D2" s="32" t="s">
        <v>787</v>
      </c>
      <c r="E2" s="32" t="s">
        <v>81</v>
      </c>
      <c r="F2" s="32" t="s">
        <v>1033</v>
      </c>
      <c r="G2" s="97" t="str">
        <f>TEXT(N2,"MMM yyyy")</f>
        <v>Jan 2020</v>
      </c>
      <c r="H2" s="32" t="s">
        <v>1182</v>
      </c>
      <c r="I2" s="32" t="s">
        <v>1182</v>
      </c>
      <c r="J2" s="32"/>
      <c r="K2" s="32" t="s">
        <v>153</v>
      </c>
      <c r="L2" s="32">
        <v>85</v>
      </c>
      <c r="M2" s="98">
        <v>43831</v>
      </c>
      <c r="N2" s="98">
        <f>M2</f>
        <v>43831</v>
      </c>
      <c r="O2" s="32" t="s">
        <v>307</v>
      </c>
      <c r="P2" s="32" t="s">
        <v>659</v>
      </c>
      <c r="Q2" s="32">
        <v>50</v>
      </c>
      <c r="R2" s="32">
        <v>75</v>
      </c>
      <c r="S2" s="32" t="s">
        <v>319</v>
      </c>
      <c r="T2" s="32"/>
      <c r="U2" s="32"/>
      <c r="V2" s="32"/>
      <c r="W2" s="32"/>
      <c r="X2" s="32"/>
      <c r="Y2" s="32"/>
      <c r="Z2" s="32"/>
      <c r="AA2" s="32"/>
      <c r="AB2" s="32"/>
    </row>
    <row r="3" spans="1:28" ht="14" x14ac:dyDescent="0.15">
      <c r="A3" s="32"/>
      <c r="B3" s="20" t="s">
        <v>83</v>
      </c>
      <c r="C3" s="32" t="s">
        <v>317</v>
      </c>
      <c r="D3" s="32" t="s">
        <v>787</v>
      </c>
      <c r="E3" s="32" t="s">
        <v>81</v>
      </c>
      <c r="F3" s="32" t="s">
        <v>1034</v>
      </c>
      <c r="G3" s="97" t="str">
        <f t="shared" ref="G3:G21" si="0">TEXT(N3,"MMM yyyy")</f>
        <v>Feb 2020</v>
      </c>
      <c r="H3" s="32" t="s">
        <v>1182</v>
      </c>
      <c r="I3" s="32" t="s">
        <v>1182</v>
      </c>
      <c r="J3" s="32"/>
      <c r="K3" s="32" t="s">
        <v>153</v>
      </c>
      <c r="L3" s="32">
        <v>53</v>
      </c>
      <c r="M3" s="98">
        <v>43862</v>
      </c>
      <c r="N3" s="98">
        <f t="shared" ref="N3:N20" si="1">M3</f>
        <v>43862</v>
      </c>
      <c r="O3" s="32" t="s">
        <v>307</v>
      </c>
      <c r="P3" s="32" t="s">
        <v>796</v>
      </c>
      <c r="Q3" s="32">
        <v>50</v>
      </c>
      <c r="R3" s="32">
        <v>75</v>
      </c>
      <c r="S3" s="32" t="s">
        <v>319</v>
      </c>
      <c r="T3" s="32"/>
      <c r="U3" s="32"/>
      <c r="V3" s="32"/>
      <c r="W3" s="32"/>
      <c r="X3" s="32"/>
      <c r="Y3" s="32"/>
      <c r="Z3" s="32"/>
      <c r="AA3" s="32"/>
      <c r="AB3" s="32"/>
    </row>
    <row r="4" spans="1:28" ht="14" x14ac:dyDescent="0.15">
      <c r="A4" s="32"/>
      <c r="B4" s="20" t="s">
        <v>83</v>
      </c>
      <c r="C4" s="32" t="s">
        <v>317</v>
      </c>
      <c r="D4" s="32" t="s">
        <v>787</v>
      </c>
      <c r="E4" s="32" t="s">
        <v>81</v>
      </c>
      <c r="F4" s="32" t="s">
        <v>1035</v>
      </c>
      <c r="G4" s="97" t="str">
        <f t="shared" si="0"/>
        <v>Mar 2020</v>
      </c>
      <c r="H4" s="32" t="s">
        <v>1182</v>
      </c>
      <c r="I4" s="32" t="s">
        <v>1182</v>
      </c>
      <c r="J4" s="32"/>
      <c r="K4" s="32" t="s">
        <v>153</v>
      </c>
      <c r="L4" s="32">
        <v>73</v>
      </c>
      <c r="M4" s="98">
        <v>43891</v>
      </c>
      <c r="N4" s="98">
        <f t="shared" si="1"/>
        <v>43891</v>
      </c>
      <c r="O4" s="32" t="s">
        <v>307</v>
      </c>
      <c r="P4" s="32" t="s">
        <v>796</v>
      </c>
      <c r="Q4" s="32">
        <v>50</v>
      </c>
      <c r="R4" s="32">
        <v>75</v>
      </c>
      <c r="S4" s="32" t="s">
        <v>319</v>
      </c>
      <c r="T4" s="32"/>
      <c r="U4" s="32"/>
      <c r="V4" s="32"/>
      <c r="W4" s="32"/>
      <c r="X4" s="32"/>
      <c r="Y4" s="32"/>
      <c r="Z4" s="32"/>
      <c r="AA4" s="32"/>
      <c r="AB4" s="32"/>
    </row>
    <row r="5" spans="1:28" ht="14" x14ac:dyDescent="0.15">
      <c r="A5" s="32"/>
      <c r="B5" s="20" t="s">
        <v>83</v>
      </c>
      <c r="C5" s="32" t="s">
        <v>317</v>
      </c>
      <c r="D5" s="32" t="s">
        <v>787</v>
      </c>
      <c r="E5" s="32" t="s">
        <v>81</v>
      </c>
      <c r="F5" s="32" t="s">
        <v>1036</v>
      </c>
      <c r="G5" s="97" t="str">
        <f t="shared" si="0"/>
        <v>Apr 2020</v>
      </c>
      <c r="H5" s="32" t="s">
        <v>1182</v>
      </c>
      <c r="I5" s="32" t="s">
        <v>1182</v>
      </c>
      <c r="J5" s="32"/>
      <c r="K5" s="32" t="s">
        <v>153</v>
      </c>
      <c r="L5" s="32">
        <v>4</v>
      </c>
      <c r="M5" s="98">
        <v>43922</v>
      </c>
      <c r="N5" s="98">
        <f t="shared" si="1"/>
        <v>43922</v>
      </c>
      <c r="O5" s="32" t="s">
        <v>307</v>
      </c>
      <c r="P5" s="32" t="s">
        <v>318</v>
      </c>
      <c r="Q5" s="32">
        <v>50</v>
      </c>
      <c r="R5" s="32">
        <v>75</v>
      </c>
      <c r="S5" s="32" t="s">
        <v>319</v>
      </c>
      <c r="T5" s="32"/>
      <c r="U5" s="32"/>
      <c r="V5" s="32"/>
      <c r="W5" s="32"/>
      <c r="X5" s="32"/>
      <c r="Y5" s="32"/>
      <c r="Z5" s="32"/>
      <c r="AA5" s="32"/>
      <c r="AB5" s="32"/>
    </row>
    <row r="6" spans="1:28" ht="14" x14ac:dyDescent="0.15">
      <c r="A6" s="32"/>
      <c r="B6" s="20" t="s">
        <v>83</v>
      </c>
      <c r="C6" s="32" t="s">
        <v>317</v>
      </c>
      <c r="D6" s="32" t="s">
        <v>787</v>
      </c>
      <c r="E6" s="32" t="s">
        <v>81</v>
      </c>
      <c r="F6" s="32" t="s">
        <v>1037</v>
      </c>
      <c r="G6" s="97" t="str">
        <f t="shared" si="0"/>
        <v>May 2020</v>
      </c>
      <c r="H6" s="32" t="s">
        <v>1182</v>
      </c>
      <c r="I6" s="32" t="s">
        <v>1182</v>
      </c>
      <c r="J6" s="32"/>
      <c r="K6" s="32" t="s">
        <v>153</v>
      </c>
      <c r="L6" s="32">
        <v>13</v>
      </c>
      <c r="M6" s="98">
        <v>43952</v>
      </c>
      <c r="N6" s="98">
        <f t="shared" si="1"/>
        <v>43952</v>
      </c>
      <c r="O6" s="32" t="s">
        <v>307</v>
      </c>
      <c r="P6" s="32" t="s">
        <v>318</v>
      </c>
      <c r="Q6" s="32">
        <v>50</v>
      </c>
      <c r="R6" s="32">
        <v>75</v>
      </c>
      <c r="S6" s="32" t="s">
        <v>319</v>
      </c>
      <c r="T6" s="32"/>
      <c r="U6" s="32"/>
      <c r="V6" s="32"/>
      <c r="W6" s="32"/>
      <c r="X6" s="32"/>
      <c r="Y6" s="32"/>
      <c r="Z6" s="32"/>
      <c r="AA6" s="32"/>
      <c r="AB6" s="32"/>
    </row>
    <row r="7" spans="1:28" ht="14" x14ac:dyDescent="0.15">
      <c r="A7" s="32"/>
      <c r="B7" s="20" t="s">
        <v>83</v>
      </c>
      <c r="C7" s="32" t="s">
        <v>317</v>
      </c>
      <c r="D7" s="32" t="s">
        <v>787</v>
      </c>
      <c r="E7" s="32" t="s">
        <v>81</v>
      </c>
      <c r="F7" s="32" t="s">
        <v>1038</v>
      </c>
      <c r="G7" s="97" t="str">
        <f t="shared" si="0"/>
        <v>Jun 2020</v>
      </c>
      <c r="H7" s="32" t="s">
        <v>1182</v>
      </c>
      <c r="I7" s="32" t="s">
        <v>1182</v>
      </c>
      <c r="J7" s="32"/>
      <c r="K7" s="32" t="s">
        <v>153</v>
      </c>
      <c r="L7" s="32">
        <v>35</v>
      </c>
      <c r="M7" s="98">
        <v>43983</v>
      </c>
      <c r="N7" s="98">
        <f t="shared" si="1"/>
        <v>43983</v>
      </c>
      <c r="O7" s="32" t="s">
        <v>307</v>
      </c>
      <c r="P7" s="32" t="s">
        <v>318</v>
      </c>
      <c r="Q7" s="32">
        <v>50</v>
      </c>
      <c r="R7" s="32">
        <v>75</v>
      </c>
      <c r="S7" s="32" t="s">
        <v>319</v>
      </c>
      <c r="T7" s="32"/>
      <c r="U7" s="32"/>
      <c r="V7" s="32"/>
      <c r="W7" s="32"/>
      <c r="X7" s="32"/>
      <c r="Y7" s="32"/>
      <c r="Z7" s="32"/>
      <c r="AA7" s="32"/>
      <c r="AB7" s="32"/>
    </row>
    <row r="8" spans="1:28" ht="14" x14ac:dyDescent="0.15">
      <c r="A8" s="32"/>
      <c r="B8" s="20" t="s">
        <v>83</v>
      </c>
      <c r="C8" s="32" t="s">
        <v>317</v>
      </c>
      <c r="D8" s="32" t="s">
        <v>787</v>
      </c>
      <c r="E8" s="32" t="s">
        <v>81</v>
      </c>
      <c r="F8" s="32" t="s">
        <v>1039</v>
      </c>
      <c r="G8" s="97" t="str">
        <f t="shared" si="0"/>
        <v>Jul 2020</v>
      </c>
      <c r="H8" s="32" t="s">
        <v>1182</v>
      </c>
      <c r="I8" s="32" t="s">
        <v>1182</v>
      </c>
      <c r="J8" s="32"/>
      <c r="K8" s="32" t="s">
        <v>153</v>
      </c>
      <c r="L8" s="32">
        <v>78</v>
      </c>
      <c r="M8" s="98">
        <v>44013</v>
      </c>
      <c r="N8" s="98">
        <f t="shared" si="1"/>
        <v>44013</v>
      </c>
      <c r="O8" s="32" t="s">
        <v>307</v>
      </c>
      <c r="P8" s="32" t="s">
        <v>796</v>
      </c>
      <c r="Q8" s="32">
        <v>50</v>
      </c>
      <c r="R8" s="32">
        <v>75</v>
      </c>
      <c r="S8" s="32" t="s">
        <v>319</v>
      </c>
      <c r="T8" s="32"/>
      <c r="U8" s="32"/>
      <c r="V8" s="32"/>
      <c r="W8" s="32"/>
      <c r="X8" s="32"/>
      <c r="Y8" s="32"/>
      <c r="Z8" s="32"/>
      <c r="AA8" s="32"/>
      <c r="AB8" s="32"/>
    </row>
    <row r="9" spans="1:28" ht="14" x14ac:dyDescent="0.15">
      <c r="A9" s="32"/>
      <c r="B9" s="20" t="s">
        <v>83</v>
      </c>
      <c r="C9" s="32" t="s">
        <v>317</v>
      </c>
      <c r="D9" s="32" t="s">
        <v>787</v>
      </c>
      <c r="E9" s="32" t="s">
        <v>81</v>
      </c>
      <c r="F9" s="32" t="s">
        <v>1040</v>
      </c>
      <c r="G9" s="97" t="str">
        <f t="shared" si="0"/>
        <v>Aug 2020</v>
      </c>
      <c r="H9" s="32" t="s">
        <v>1182</v>
      </c>
      <c r="I9" s="32" t="s">
        <v>1182</v>
      </c>
      <c r="J9" s="32"/>
      <c r="K9" s="32" t="s">
        <v>153</v>
      </c>
      <c r="L9" s="32">
        <v>57</v>
      </c>
      <c r="M9" s="98">
        <v>44044</v>
      </c>
      <c r="N9" s="98">
        <f t="shared" si="1"/>
        <v>44044</v>
      </c>
      <c r="O9" s="32" t="s">
        <v>307</v>
      </c>
      <c r="P9" s="32" t="s">
        <v>796</v>
      </c>
      <c r="Q9" s="32">
        <v>50</v>
      </c>
      <c r="R9" s="32">
        <v>75</v>
      </c>
      <c r="S9" s="32" t="s">
        <v>319</v>
      </c>
      <c r="T9" s="32"/>
      <c r="U9" s="32"/>
      <c r="V9" s="32"/>
      <c r="W9" s="32"/>
      <c r="X9" s="32"/>
      <c r="Y9" s="32"/>
      <c r="Z9" s="32"/>
      <c r="AA9" s="32"/>
      <c r="AB9" s="32"/>
    </row>
    <row r="10" spans="1:28" ht="14" x14ac:dyDescent="0.15">
      <c r="A10" s="32"/>
      <c r="B10" s="20" t="s">
        <v>83</v>
      </c>
      <c r="C10" s="32" t="s">
        <v>317</v>
      </c>
      <c r="D10" s="32" t="s">
        <v>787</v>
      </c>
      <c r="E10" s="32" t="s">
        <v>81</v>
      </c>
      <c r="F10" s="32" t="s">
        <v>1041</v>
      </c>
      <c r="G10" s="97" t="str">
        <f t="shared" si="0"/>
        <v>Sept 2020</v>
      </c>
      <c r="H10" s="32" t="s">
        <v>1182</v>
      </c>
      <c r="I10" s="32" t="s">
        <v>1182</v>
      </c>
      <c r="J10" s="32"/>
      <c r="K10" s="32" t="s">
        <v>153</v>
      </c>
      <c r="L10" s="32">
        <v>20</v>
      </c>
      <c r="M10" s="98">
        <v>44075</v>
      </c>
      <c r="N10" s="98">
        <f t="shared" si="1"/>
        <v>44075</v>
      </c>
      <c r="O10" s="32" t="s">
        <v>307</v>
      </c>
      <c r="P10" s="32" t="s">
        <v>318</v>
      </c>
      <c r="Q10" s="32">
        <v>50</v>
      </c>
      <c r="R10" s="32">
        <v>75</v>
      </c>
      <c r="S10" s="32" t="s">
        <v>319</v>
      </c>
      <c r="T10" s="32"/>
      <c r="U10" s="32"/>
      <c r="V10" s="32"/>
      <c r="W10" s="32"/>
      <c r="X10" s="32"/>
      <c r="Y10" s="32"/>
      <c r="Z10" s="32"/>
      <c r="AA10" s="32"/>
      <c r="AB10" s="32"/>
    </row>
    <row r="11" spans="1:28" ht="14" x14ac:dyDescent="0.15">
      <c r="A11" s="32"/>
      <c r="B11" s="20" t="s">
        <v>83</v>
      </c>
      <c r="C11" s="32" t="s">
        <v>317</v>
      </c>
      <c r="D11" s="32" t="s">
        <v>787</v>
      </c>
      <c r="E11" s="32" t="s">
        <v>81</v>
      </c>
      <c r="F11" s="32" t="s">
        <v>1042</v>
      </c>
      <c r="G11" s="97" t="str">
        <f t="shared" si="0"/>
        <v>Oct 2020</v>
      </c>
      <c r="H11" s="32" t="s">
        <v>1182</v>
      </c>
      <c r="I11" s="32" t="s">
        <v>1182</v>
      </c>
      <c r="J11" s="32"/>
      <c r="K11" s="32" t="s">
        <v>153</v>
      </c>
      <c r="L11" s="32">
        <v>30</v>
      </c>
      <c r="M11" s="98">
        <v>44105</v>
      </c>
      <c r="N11" s="98">
        <f t="shared" si="1"/>
        <v>44105</v>
      </c>
      <c r="O11" s="32" t="s">
        <v>307</v>
      </c>
      <c r="P11" s="32" t="s">
        <v>318</v>
      </c>
      <c r="Q11" s="32">
        <v>50</v>
      </c>
      <c r="R11" s="32">
        <v>75</v>
      </c>
      <c r="S11" s="32" t="s">
        <v>319</v>
      </c>
      <c r="T11" s="32"/>
      <c r="U11" s="32"/>
      <c r="V11" s="32"/>
      <c r="W11" s="32"/>
      <c r="X11" s="32"/>
      <c r="Y11" s="32"/>
      <c r="Z11" s="32"/>
      <c r="AA11" s="32"/>
      <c r="AB11" s="32"/>
    </row>
    <row r="12" spans="1:28" ht="14" x14ac:dyDescent="0.15">
      <c r="A12" s="32"/>
      <c r="B12" s="20" t="s">
        <v>83</v>
      </c>
      <c r="C12" s="32" t="s">
        <v>317</v>
      </c>
      <c r="D12" s="32" t="s">
        <v>787</v>
      </c>
      <c r="E12" s="32" t="s">
        <v>81</v>
      </c>
      <c r="F12" s="32" t="s">
        <v>1043</v>
      </c>
      <c r="G12" s="97" t="str">
        <f t="shared" si="0"/>
        <v>Nov 2020</v>
      </c>
      <c r="H12" s="32" t="s">
        <v>1182</v>
      </c>
      <c r="I12" s="32" t="s">
        <v>1182</v>
      </c>
      <c r="J12" s="32"/>
      <c r="K12" s="32" t="s">
        <v>153</v>
      </c>
      <c r="L12" s="32">
        <v>62</v>
      </c>
      <c r="M12" s="98">
        <v>44136</v>
      </c>
      <c r="N12" s="98">
        <f t="shared" si="1"/>
        <v>44136</v>
      </c>
      <c r="O12" s="32" t="s">
        <v>307</v>
      </c>
      <c r="P12" s="32" t="s">
        <v>796</v>
      </c>
      <c r="Q12" s="32">
        <v>50</v>
      </c>
      <c r="R12" s="32">
        <v>75</v>
      </c>
      <c r="S12" s="32" t="s">
        <v>319</v>
      </c>
      <c r="T12" s="32"/>
      <c r="U12" s="32"/>
      <c r="V12" s="32"/>
      <c r="W12" s="32"/>
      <c r="X12" s="32"/>
      <c r="Y12" s="32"/>
      <c r="Z12" s="32"/>
      <c r="AA12" s="32"/>
      <c r="AB12" s="32"/>
    </row>
    <row r="13" spans="1:28" ht="14" x14ac:dyDescent="0.15">
      <c r="A13" s="32"/>
      <c r="B13" s="20" t="s">
        <v>83</v>
      </c>
      <c r="C13" s="32" t="s">
        <v>317</v>
      </c>
      <c r="D13" s="32" t="s">
        <v>787</v>
      </c>
      <c r="E13" s="32" t="s">
        <v>81</v>
      </c>
      <c r="F13" s="32" t="s">
        <v>1044</v>
      </c>
      <c r="G13" s="97" t="str">
        <f t="shared" si="0"/>
        <v>Dec 2020</v>
      </c>
      <c r="H13" s="32" t="s">
        <v>1182</v>
      </c>
      <c r="I13" s="32" t="s">
        <v>1182</v>
      </c>
      <c r="J13" s="32"/>
      <c r="K13" s="32" t="s">
        <v>153</v>
      </c>
      <c r="L13" s="32">
        <v>69</v>
      </c>
      <c r="M13" s="98">
        <v>44166</v>
      </c>
      <c r="N13" s="98">
        <f t="shared" si="1"/>
        <v>44166</v>
      </c>
      <c r="O13" s="32" t="s">
        <v>307</v>
      </c>
      <c r="P13" s="32" t="s">
        <v>796</v>
      </c>
      <c r="Q13" s="32">
        <v>50</v>
      </c>
      <c r="R13" s="32">
        <v>75</v>
      </c>
      <c r="S13" s="32" t="s">
        <v>319</v>
      </c>
      <c r="T13" s="32"/>
      <c r="U13" s="32"/>
      <c r="V13" s="32"/>
      <c r="W13" s="32"/>
      <c r="X13" s="32"/>
      <c r="Y13" s="32"/>
      <c r="Z13" s="32"/>
      <c r="AA13" s="32"/>
      <c r="AB13" s="32"/>
    </row>
    <row r="14" spans="1:28" ht="14" x14ac:dyDescent="0.15">
      <c r="A14" s="32"/>
      <c r="B14" s="20" t="s">
        <v>83</v>
      </c>
      <c r="C14" s="32" t="s">
        <v>317</v>
      </c>
      <c r="D14" s="32" t="s">
        <v>787</v>
      </c>
      <c r="E14" s="32" t="s">
        <v>81</v>
      </c>
      <c r="F14" s="32" t="s">
        <v>1045</v>
      </c>
      <c r="G14" s="97" t="str">
        <f t="shared" si="0"/>
        <v>Jan 2021</v>
      </c>
      <c r="H14" s="32" t="s">
        <v>1182</v>
      </c>
      <c r="I14" s="32" t="s">
        <v>1182</v>
      </c>
      <c r="J14" s="32"/>
      <c r="K14" s="32" t="s">
        <v>153</v>
      </c>
      <c r="L14" s="32">
        <v>7</v>
      </c>
      <c r="M14" s="98">
        <v>44197</v>
      </c>
      <c r="N14" s="98">
        <f t="shared" si="1"/>
        <v>44197</v>
      </c>
      <c r="O14" s="32" t="s">
        <v>307</v>
      </c>
      <c r="P14" s="32" t="s">
        <v>318</v>
      </c>
      <c r="Q14" s="32">
        <v>50</v>
      </c>
      <c r="R14" s="32">
        <v>75</v>
      </c>
      <c r="S14" s="32" t="s">
        <v>319</v>
      </c>
      <c r="T14" s="32"/>
      <c r="U14" s="32"/>
      <c r="V14" s="32"/>
      <c r="W14" s="32"/>
      <c r="X14" s="32"/>
      <c r="Y14" s="32"/>
      <c r="Z14" s="32"/>
      <c r="AA14" s="32"/>
      <c r="AB14" s="32"/>
    </row>
    <row r="15" spans="1:28" ht="14" x14ac:dyDescent="0.15">
      <c r="A15" s="32"/>
      <c r="B15" s="20" t="s">
        <v>83</v>
      </c>
      <c r="C15" s="32" t="s">
        <v>317</v>
      </c>
      <c r="D15" s="32" t="s">
        <v>787</v>
      </c>
      <c r="E15" s="32" t="s">
        <v>81</v>
      </c>
      <c r="F15" s="32" t="s">
        <v>1046</v>
      </c>
      <c r="G15" s="97" t="str">
        <f t="shared" si="0"/>
        <v>Feb 2021</v>
      </c>
      <c r="H15" s="32" t="s">
        <v>1182</v>
      </c>
      <c r="I15" s="32" t="s">
        <v>1182</v>
      </c>
      <c r="J15" s="32"/>
      <c r="K15" s="32" t="s">
        <v>153</v>
      </c>
      <c r="L15" s="32">
        <v>28</v>
      </c>
      <c r="M15" s="98">
        <v>44228</v>
      </c>
      <c r="N15" s="98">
        <f t="shared" si="1"/>
        <v>44228</v>
      </c>
      <c r="O15" s="32" t="s">
        <v>307</v>
      </c>
      <c r="P15" s="32" t="s">
        <v>318</v>
      </c>
      <c r="Q15" s="32">
        <v>50</v>
      </c>
      <c r="R15" s="32">
        <v>75</v>
      </c>
      <c r="S15" s="32" t="s">
        <v>319</v>
      </c>
      <c r="T15" s="32"/>
      <c r="U15" s="32"/>
      <c r="V15" s="32"/>
      <c r="W15" s="32"/>
      <c r="X15" s="32"/>
      <c r="Y15" s="32"/>
      <c r="Z15" s="32"/>
      <c r="AA15" s="32"/>
      <c r="AB15" s="32"/>
    </row>
    <row r="16" spans="1:28" ht="14" x14ac:dyDescent="0.15">
      <c r="A16" s="32"/>
      <c r="B16" s="20" t="s">
        <v>83</v>
      </c>
      <c r="C16" s="32" t="s">
        <v>317</v>
      </c>
      <c r="D16" s="32" t="s">
        <v>787</v>
      </c>
      <c r="E16" s="32" t="s">
        <v>81</v>
      </c>
      <c r="F16" s="32" t="s">
        <v>1047</v>
      </c>
      <c r="G16" s="97" t="str">
        <f t="shared" si="0"/>
        <v>Mar 2021</v>
      </c>
      <c r="H16" s="32" t="s">
        <v>1182</v>
      </c>
      <c r="I16" s="32" t="s">
        <v>1182</v>
      </c>
      <c r="J16" s="32"/>
      <c r="K16" s="32" t="s">
        <v>153</v>
      </c>
      <c r="L16" s="32">
        <v>80</v>
      </c>
      <c r="M16" s="98">
        <v>44256</v>
      </c>
      <c r="N16" s="98">
        <f t="shared" si="1"/>
        <v>44256</v>
      </c>
      <c r="O16" s="32" t="s">
        <v>307</v>
      </c>
      <c r="P16" s="32" t="s">
        <v>659</v>
      </c>
      <c r="Q16" s="32">
        <v>50</v>
      </c>
      <c r="R16" s="32">
        <v>75</v>
      </c>
      <c r="S16" s="32" t="s">
        <v>319</v>
      </c>
      <c r="T16" s="32"/>
      <c r="U16" s="32"/>
      <c r="V16" s="32"/>
      <c r="W16" s="32"/>
      <c r="X16" s="32"/>
      <c r="Y16" s="32"/>
      <c r="Z16" s="32"/>
      <c r="AA16" s="32"/>
      <c r="AB16" s="32"/>
    </row>
    <row r="17" spans="1:28" ht="14" x14ac:dyDescent="0.15">
      <c r="A17" s="32"/>
      <c r="B17" s="20" t="s">
        <v>83</v>
      </c>
      <c r="C17" s="32" t="s">
        <v>317</v>
      </c>
      <c r="D17" s="32" t="s">
        <v>787</v>
      </c>
      <c r="E17" s="32" t="s">
        <v>81</v>
      </c>
      <c r="F17" s="32" t="s">
        <v>1048</v>
      </c>
      <c r="G17" s="97" t="str">
        <f t="shared" si="0"/>
        <v>Apr 2021</v>
      </c>
      <c r="H17" s="32" t="s">
        <v>1182</v>
      </c>
      <c r="I17" s="32" t="s">
        <v>1182</v>
      </c>
      <c r="J17" s="32"/>
      <c r="K17" s="32" t="s">
        <v>153</v>
      </c>
      <c r="L17" s="32">
        <v>69</v>
      </c>
      <c r="M17" s="98">
        <v>44287</v>
      </c>
      <c r="N17" s="98">
        <f t="shared" si="1"/>
        <v>44287</v>
      </c>
      <c r="O17" s="32" t="s">
        <v>307</v>
      </c>
      <c r="P17" s="32" t="s">
        <v>796</v>
      </c>
      <c r="Q17" s="32">
        <v>50</v>
      </c>
      <c r="R17" s="32">
        <v>75</v>
      </c>
      <c r="S17" s="32" t="s">
        <v>319</v>
      </c>
      <c r="T17" s="32"/>
      <c r="U17" s="32"/>
      <c r="V17" s="32"/>
      <c r="W17" s="32"/>
      <c r="X17" s="32"/>
      <c r="Y17" s="32"/>
      <c r="Z17" s="32"/>
      <c r="AA17" s="32"/>
      <c r="AB17" s="32"/>
    </row>
    <row r="18" spans="1:28" ht="14" x14ac:dyDescent="0.15">
      <c r="A18" s="32"/>
      <c r="B18" s="20" t="s">
        <v>83</v>
      </c>
      <c r="C18" s="32" t="s">
        <v>317</v>
      </c>
      <c r="D18" s="32" t="s">
        <v>787</v>
      </c>
      <c r="E18" s="32" t="s">
        <v>81</v>
      </c>
      <c r="F18" s="32" t="s">
        <v>1049</v>
      </c>
      <c r="G18" s="97" t="str">
        <f t="shared" si="0"/>
        <v>May 2021</v>
      </c>
      <c r="H18" s="32" t="s">
        <v>1182</v>
      </c>
      <c r="I18" s="32" t="s">
        <v>1182</v>
      </c>
      <c r="J18" s="32"/>
      <c r="K18" s="32" t="s">
        <v>153</v>
      </c>
      <c r="L18" s="32">
        <v>88</v>
      </c>
      <c r="M18" s="98">
        <v>44317</v>
      </c>
      <c r="N18" s="98">
        <f t="shared" si="1"/>
        <v>44317</v>
      </c>
      <c r="O18" s="32" t="s">
        <v>307</v>
      </c>
      <c r="P18" s="32" t="s">
        <v>659</v>
      </c>
      <c r="Q18" s="32">
        <v>50</v>
      </c>
      <c r="R18" s="32">
        <v>75</v>
      </c>
      <c r="S18" s="32" t="s">
        <v>319</v>
      </c>
      <c r="T18" s="32"/>
      <c r="U18" s="32"/>
      <c r="V18" s="32"/>
      <c r="W18" s="32"/>
      <c r="X18" s="32"/>
      <c r="Y18" s="32"/>
      <c r="Z18" s="32"/>
      <c r="AA18" s="32"/>
      <c r="AB18" s="32"/>
    </row>
    <row r="19" spans="1:28" ht="14" x14ac:dyDescent="0.15">
      <c r="A19" s="32"/>
      <c r="B19" s="20" t="s">
        <v>83</v>
      </c>
      <c r="C19" s="32" t="s">
        <v>317</v>
      </c>
      <c r="D19" s="32" t="s">
        <v>787</v>
      </c>
      <c r="E19" s="32" t="s">
        <v>81</v>
      </c>
      <c r="F19" s="32" t="s">
        <v>1050</v>
      </c>
      <c r="G19" s="97" t="str">
        <f t="shared" si="0"/>
        <v>Jun 2021</v>
      </c>
      <c r="H19" s="32" t="s">
        <v>1182</v>
      </c>
      <c r="I19" s="32" t="s">
        <v>1182</v>
      </c>
      <c r="J19" s="32"/>
      <c r="K19" s="32" t="s">
        <v>153</v>
      </c>
      <c r="L19" s="32">
        <v>84</v>
      </c>
      <c r="M19" s="98">
        <v>44348</v>
      </c>
      <c r="N19" s="98">
        <f t="shared" si="1"/>
        <v>44348</v>
      </c>
      <c r="O19" s="32" t="s">
        <v>307</v>
      </c>
      <c r="P19" s="32" t="s">
        <v>659</v>
      </c>
      <c r="Q19" s="32">
        <v>50</v>
      </c>
      <c r="R19" s="32">
        <v>75</v>
      </c>
      <c r="S19" s="32" t="s">
        <v>319</v>
      </c>
      <c r="T19" s="32"/>
      <c r="U19" s="32"/>
      <c r="V19" s="32"/>
      <c r="W19" s="32"/>
      <c r="X19" s="32"/>
      <c r="Y19" s="32"/>
      <c r="Z19" s="32"/>
      <c r="AA19" s="32"/>
      <c r="AB19" s="32"/>
    </row>
    <row r="20" spans="1:28" ht="14" x14ac:dyDescent="0.15">
      <c r="A20" s="32"/>
      <c r="B20" s="20" t="s">
        <v>83</v>
      </c>
      <c r="C20" s="32" t="s">
        <v>317</v>
      </c>
      <c r="D20" s="32" t="s">
        <v>787</v>
      </c>
      <c r="E20" s="32" t="s">
        <v>81</v>
      </c>
      <c r="F20" s="32" t="s">
        <v>1051</v>
      </c>
      <c r="G20" s="97" t="str">
        <f t="shared" si="0"/>
        <v>Jul 2021</v>
      </c>
      <c r="H20" s="32" t="s">
        <v>1182</v>
      </c>
      <c r="I20" s="32" t="s">
        <v>1182</v>
      </c>
      <c r="J20" s="32"/>
      <c r="K20" s="32" t="s">
        <v>153</v>
      </c>
      <c r="L20" s="32">
        <v>60</v>
      </c>
      <c r="M20" s="98">
        <v>44378</v>
      </c>
      <c r="N20" s="98">
        <f t="shared" si="1"/>
        <v>44378</v>
      </c>
      <c r="O20" s="32" t="s">
        <v>307</v>
      </c>
      <c r="P20" s="32" t="s">
        <v>796</v>
      </c>
      <c r="Q20" s="32">
        <v>50</v>
      </c>
      <c r="R20" s="32">
        <v>75</v>
      </c>
      <c r="S20" s="32" t="s">
        <v>319</v>
      </c>
      <c r="T20" s="32"/>
      <c r="U20" s="32"/>
      <c r="V20" s="32"/>
      <c r="W20" s="32"/>
      <c r="X20" s="32"/>
      <c r="Y20" s="32"/>
      <c r="Z20" s="32"/>
      <c r="AA20" s="32"/>
      <c r="AB20" s="32"/>
    </row>
    <row r="21" spans="1:28" ht="14" x14ac:dyDescent="0.15">
      <c r="A21" s="32"/>
      <c r="B21" s="20" t="s">
        <v>83</v>
      </c>
      <c r="C21" s="32" t="s">
        <v>317</v>
      </c>
      <c r="D21" s="32" t="s">
        <v>787</v>
      </c>
      <c r="E21" s="32" t="s">
        <v>81</v>
      </c>
      <c r="F21" s="32" t="s">
        <v>1052</v>
      </c>
      <c r="G21" s="97" t="str">
        <f t="shared" si="0"/>
        <v>Aug 2021</v>
      </c>
      <c r="H21" s="32" t="s">
        <v>1182</v>
      </c>
      <c r="I21" s="32" t="s">
        <v>1182</v>
      </c>
      <c r="J21" s="32"/>
      <c r="K21" s="32" t="s">
        <v>153</v>
      </c>
      <c r="L21" s="32"/>
      <c r="M21" s="98"/>
      <c r="N21" s="98">
        <v>44409</v>
      </c>
      <c r="O21" s="32" t="s">
        <v>311</v>
      </c>
      <c r="P21" s="32"/>
      <c r="Q21" s="32">
        <v>50</v>
      </c>
      <c r="R21" s="32">
        <v>75</v>
      </c>
      <c r="S21" s="32" t="s">
        <v>319</v>
      </c>
      <c r="T21" s="32"/>
      <c r="U21" s="32"/>
      <c r="V21" s="32"/>
      <c r="W21" s="32"/>
      <c r="X21" s="32"/>
      <c r="Y21" s="32"/>
      <c r="Z21" s="32"/>
      <c r="AA21" s="32"/>
      <c r="AB21" s="32"/>
    </row>
    <row r="22" spans="1:28" ht="15" x14ac:dyDescent="0.2">
      <c r="A22" s="75"/>
      <c r="B22" s="45" t="s">
        <v>530</v>
      </c>
      <c r="C22" s="75" t="s">
        <v>317</v>
      </c>
      <c r="D22" s="45" t="s">
        <v>661</v>
      </c>
      <c r="E22" s="45" t="s">
        <v>530</v>
      </c>
      <c r="F22" s="75" t="s">
        <v>805</v>
      </c>
      <c r="G22" s="75" t="s">
        <v>806</v>
      </c>
      <c r="H22" s="75" t="s">
        <v>1182</v>
      </c>
      <c r="I22" s="85" t="s">
        <v>1182</v>
      </c>
      <c r="J22" s="75"/>
      <c r="K22" s="75" t="s">
        <v>153</v>
      </c>
      <c r="L22" s="75">
        <v>0.878</v>
      </c>
      <c r="M22" s="86">
        <v>44527.643394444443</v>
      </c>
      <c r="N22" s="87"/>
      <c r="O22" s="75" t="s">
        <v>307</v>
      </c>
      <c r="P22" s="75" t="s">
        <v>659</v>
      </c>
      <c r="Q22" s="75"/>
      <c r="R22" s="75">
        <v>0.98</v>
      </c>
      <c r="S22" s="75" t="s">
        <v>655</v>
      </c>
      <c r="T22" s="85">
        <v>44527.643553240741</v>
      </c>
      <c r="U22" s="75" t="s">
        <v>1182</v>
      </c>
      <c r="V22" s="85">
        <v>44527.643553240741</v>
      </c>
      <c r="W22" s="75" t="s">
        <v>1182</v>
      </c>
      <c r="X22" s="46" t="s">
        <v>1096</v>
      </c>
      <c r="Y22" s="75"/>
      <c r="Z22" s="75"/>
      <c r="AA22" s="74" t="s">
        <v>808</v>
      </c>
      <c r="AB22" s="75"/>
    </row>
    <row r="23" spans="1:28" ht="15" x14ac:dyDescent="0.2">
      <c r="A23" s="75"/>
      <c r="B23" s="45" t="s">
        <v>530</v>
      </c>
      <c r="C23" s="75" t="s">
        <v>317</v>
      </c>
      <c r="D23" s="45" t="s">
        <v>662</v>
      </c>
      <c r="E23" s="45" t="s">
        <v>530</v>
      </c>
      <c r="F23" s="75" t="s">
        <v>809</v>
      </c>
      <c r="G23" s="75" t="s">
        <v>806</v>
      </c>
      <c r="H23" s="75" t="s">
        <v>1182</v>
      </c>
      <c r="I23" s="85" t="s">
        <v>1182</v>
      </c>
      <c r="J23" s="75"/>
      <c r="K23" s="75" t="s">
        <v>153</v>
      </c>
      <c r="L23" s="75">
        <v>0.59599999999999997</v>
      </c>
      <c r="M23" s="86">
        <v>44527.643694155093</v>
      </c>
      <c r="N23" s="87"/>
      <c r="O23" s="75" t="s">
        <v>307</v>
      </c>
      <c r="P23" s="75" t="s">
        <v>659</v>
      </c>
      <c r="Q23" s="75"/>
      <c r="R23" s="75">
        <v>0.98</v>
      </c>
      <c r="S23" s="75" t="s">
        <v>655</v>
      </c>
      <c r="T23" s="85">
        <v>44527.643750000003</v>
      </c>
      <c r="U23" s="75" t="s">
        <v>1182</v>
      </c>
      <c r="V23" s="85">
        <v>44527.643750000003</v>
      </c>
      <c r="W23" s="75" t="s">
        <v>1182</v>
      </c>
      <c r="X23" s="46" t="s">
        <v>1096</v>
      </c>
      <c r="Y23" s="75"/>
      <c r="Z23" s="75"/>
      <c r="AA23" s="75" t="s">
        <v>808</v>
      </c>
      <c r="AB23" s="75"/>
    </row>
    <row r="24" spans="1:28" ht="15" x14ac:dyDescent="0.2">
      <c r="A24" s="75"/>
      <c r="B24" s="45" t="s">
        <v>530</v>
      </c>
      <c r="C24" s="75" t="s">
        <v>317</v>
      </c>
      <c r="D24" s="45" t="s">
        <v>663</v>
      </c>
      <c r="E24" s="45" t="s">
        <v>530</v>
      </c>
      <c r="F24" s="75" t="s">
        <v>810</v>
      </c>
      <c r="G24" s="75" t="s">
        <v>811</v>
      </c>
      <c r="H24" s="75" t="s">
        <v>1182</v>
      </c>
      <c r="I24" s="85" t="s">
        <v>1182</v>
      </c>
      <c r="J24" s="75"/>
      <c r="K24" s="75" t="s">
        <v>153</v>
      </c>
      <c r="L24" s="75">
        <v>0.76</v>
      </c>
      <c r="M24" s="86">
        <v>44527.64378677083</v>
      </c>
      <c r="N24" s="87"/>
      <c r="O24" s="75" t="s">
        <v>307</v>
      </c>
      <c r="P24" s="75" t="s">
        <v>659</v>
      </c>
      <c r="Q24" s="75"/>
      <c r="R24" s="75">
        <v>0.95</v>
      </c>
      <c r="S24" s="75" t="s">
        <v>655</v>
      </c>
      <c r="T24" s="85">
        <v>44527.643865740742</v>
      </c>
      <c r="U24" s="75" t="s">
        <v>1182</v>
      </c>
      <c r="V24" s="85">
        <v>44527.643865740742</v>
      </c>
      <c r="W24" s="75" t="s">
        <v>1182</v>
      </c>
      <c r="X24" s="46" t="s">
        <v>1096</v>
      </c>
      <c r="Y24" s="75"/>
      <c r="Z24" s="75"/>
      <c r="AA24" s="75" t="s">
        <v>808</v>
      </c>
      <c r="AB24" s="75"/>
    </row>
    <row r="25" spans="1:28" ht="15" x14ac:dyDescent="0.2">
      <c r="A25" s="75"/>
      <c r="B25" s="45" t="s">
        <v>530</v>
      </c>
      <c r="C25" s="75" t="s">
        <v>317</v>
      </c>
      <c r="D25" s="45" t="s">
        <v>664</v>
      </c>
      <c r="E25" s="45" t="s">
        <v>530</v>
      </c>
      <c r="F25" s="75" t="s">
        <v>812</v>
      </c>
      <c r="G25" s="75" t="s">
        <v>811</v>
      </c>
      <c r="H25" s="75" t="s">
        <v>1182</v>
      </c>
      <c r="I25" s="85" t="s">
        <v>1182</v>
      </c>
      <c r="J25" s="75"/>
      <c r="K25" s="75" t="s">
        <v>153</v>
      </c>
      <c r="L25" s="75">
        <v>0.69</v>
      </c>
      <c r="M25" s="86">
        <v>44527.643972187499</v>
      </c>
      <c r="N25" s="87"/>
      <c r="O25" s="75" t="s">
        <v>307</v>
      </c>
      <c r="P25" s="75" t="s">
        <v>659</v>
      </c>
      <c r="Q25" s="75"/>
      <c r="R25" s="75">
        <v>0.95</v>
      </c>
      <c r="S25" s="75" t="s">
        <v>655</v>
      </c>
      <c r="T25" s="85">
        <v>44527.644166666665</v>
      </c>
      <c r="U25" s="75" t="s">
        <v>1182</v>
      </c>
      <c r="V25" s="85">
        <v>44527.644166666665</v>
      </c>
      <c r="W25" s="75" t="s">
        <v>1182</v>
      </c>
      <c r="X25" s="46" t="s">
        <v>1096</v>
      </c>
      <c r="Y25" s="75"/>
      <c r="Z25" s="75"/>
      <c r="AA25" s="75" t="s">
        <v>808</v>
      </c>
      <c r="AB25" s="75"/>
    </row>
    <row r="26" spans="1:28" ht="15" x14ac:dyDescent="0.2">
      <c r="A26" s="75"/>
      <c r="B26" s="45" t="s">
        <v>530</v>
      </c>
      <c r="C26" s="75" t="s">
        <v>317</v>
      </c>
      <c r="D26" s="45" t="s">
        <v>665</v>
      </c>
      <c r="E26" s="45" t="s">
        <v>530</v>
      </c>
      <c r="F26" s="75" t="s">
        <v>813</v>
      </c>
      <c r="G26" s="75" t="s">
        <v>811</v>
      </c>
      <c r="H26" s="75" t="s">
        <v>1182</v>
      </c>
      <c r="I26" s="85" t="s">
        <v>1182</v>
      </c>
      <c r="J26" s="75"/>
      <c r="K26" s="75" t="s">
        <v>153</v>
      </c>
      <c r="L26" s="75">
        <v>0.81</v>
      </c>
      <c r="M26" s="86">
        <v>44527.644389212961</v>
      </c>
      <c r="N26" s="87"/>
      <c r="O26" s="75" t="s">
        <v>307</v>
      </c>
      <c r="P26" s="75" t="s">
        <v>659</v>
      </c>
      <c r="Q26" s="75"/>
      <c r="R26" s="75">
        <v>0.95</v>
      </c>
      <c r="S26" s="75" t="s">
        <v>655</v>
      </c>
      <c r="T26" s="85">
        <v>44527.644432870373</v>
      </c>
      <c r="U26" s="75" t="s">
        <v>1182</v>
      </c>
      <c r="V26" s="85">
        <v>44527.644432870373</v>
      </c>
      <c r="W26" s="75" t="s">
        <v>1182</v>
      </c>
      <c r="X26" s="46" t="s">
        <v>1096</v>
      </c>
      <c r="Y26" s="75"/>
      <c r="Z26" s="75"/>
      <c r="AA26" s="75" t="s">
        <v>808</v>
      </c>
      <c r="AB26" s="75"/>
    </row>
    <row r="27" spans="1:28" ht="15" x14ac:dyDescent="0.2">
      <c r="A27" s="75"/>
      <c r="B27" s="45" t="s">
        <v>530</v>
      </c>
      <c r="C27" s="75" t="s">
        <v>317</v>
      </c>
      <c r="D27" s="45" t="s">
        <v>666</v>
      </c>
      <c r="E27" s="45" t="s">
        <v>530</v>
      </c>
      <c r="F27" s="75" t="s">
        <v>814</v>
      </c>
      <c r="G27" s="75" t="s">
        <v>811</v>
      </c>
      <c r="H27" s="75" t="s">
        <v>1182</v>
      </c>
      <c r="I27" s="85" t="s">
        <v>1182</v>
      </c>
      <c r="J27" s="75"/>
      <c r="K27" s="75" t="s">
        <v>153</v>
      </c>
      <c r="L27" s="75">
        <v>0.62</v>
      </c>
      <c r="M27" s="86">
        <v>44527.64455060185</v>
      </c>
      <c r="N27" s="87"/>
      <c r="O27" s="75" t="s">
        <v>307</v>
      </c>
      <c r="P27" s="75" t="s">
        <v>659</v>
      </c>
      <c r="Q27" s="75"/>
      <c r="R27" s="75">
        <v>0.95</v>
      </c>
      <c r="S27" s="75" t="s">
        <v>655</v>
      </c>
      <c r="T27" s="85">
        <v>44527.644571759258</v>
      </c>
      <c r="U27" s="75" t="s">
        <v>1182</v>
      </c>
      <c r="V27" s="85">
        <v>44527.644571759258</v>
      </c>
      <c r="W27" s="75" t="s">
        <v>1182</v>
      </c>
      <c r="X27" s="46" t="s">
        <v>1096</v>
      </c>
      <c r="Y27" s="75"/>
      <c r="Z27" s="75"/>
      <c r="AA27" s="75" t="s">
        <v>808</v>
      </c>
      <c r="AB27" s="75"/>
    </row>
    <row r="28" spans="1:28" ht="15" x14ac:dyDescent="0.2">
      <c r="A28" s="75"/>
      <c r="B28" s="45" t="s">
        <v>530</v>
      </c>
      <c r="C28" s="75" t="s">
        <v>317</v>
      </c>
      <c r="D28" s="45" t="s">
        <v>667</v>
      </c>
      <c r="E28" s="45" t="s">
        <v>530</v>
      </c>
      <c r="F28" s="75" t="s">
        <v>815</v>
      </c>
      <c r="G28" s="75" t="s">
        <v>811</v>
      </c>
      <c r="H28" s="75" t="s">
        <v>1182</v>
      </c>
      <c r="I28" s="85" t="s">
        <v>1182</v>
      </c>
      <c r="J28" s="75"/>
      <c r="K28" s="75" t="s">
        <v>153</v>
      </c>
      <c r="L28" s="75">
        <v>0.09</v>
      </c>
      <c r="M28" s="86">
        <v>44527.644675682874</v>
      </c>
      <c r="N28" s="87"/>
      <c r="O28" s="75" t="s">
        <v>307</v>
      </c>
      <c r="P28" s="75" t="s">
        <v>659</v>
      </c>
      <c r="Q28" s="75"/>
      <c r="R28" s="75">
        <v>0.95</v>
      </c>
      <c r="S28" s="75" t="s">
        <v>655</v>
      </c>
      <c r="T28" s="85">
        <v>44527.644699074073</v>
      </c>
      <c r="U28" s="75" t="s">
        <v>1182</v>
      </c>
      <c r="V28" s="85">
        <v>44527.644699074073</v>
      </c>
      <c r="W28" s="75" t="s">
        <v>1182</v>
      </c>
      <c r="X28" s="46" t="s">
        <v>1096</v>
      </c>
      <c r="Y28" s="75"/>
      <c r="Z28" s="75"/>
      <c r="AA28" s="75" t="s">
        <v>808</v>
      </c>
      <c r="AB28" s="75"/>
    </row>
    <row r="29" spans="1:28" ht="15" x14ac:dyDescent="0.2">
      <c r="A29" s="75"/>
      <c r="B29" s="45" t="s">
        <v>530</v>
      </c>
      <c r="C29" s="75" t="s">
        <v>317</v>
      </c>
      <c r="D29" s="45" t="s">
        <v>668</v>
      </c>
      <c r="E29" s="45" t="s">
        <v>530</v>
      </c>
      <c r="F29" s="75" t="s">
        <v>816</v>
      </c>
      <c r="G29" s="75" t="s">
        <v>811</v>
      </c>
      <c r="H29" s="75" t="s">
        <v>1182</v>
      </c>
      <c r="I29" s="85" t="s">
        <v>1182</v>
      </c>
      <c r="J29" s="75"/>
      <c r="K29" s="75" t="s">
        <v>153</v>
      </c>
      <c r="L29" s="75">
        <v>0.62</v>
      </c>
      <c r="M29" s="86">
        <v>44527.644744907404</v>
      </c>
      <c r="N29" s="87"/>
      <c r="O29" s="75" t="s">
        <v>307</v>
      </c>
      <c r="P29" s="75" t="s">
        <v>659</v>
      </c>
      <c r="Q29" s="75"/>
      <c r="R29" s="75">
        <v>0.95</v>
      </c>
      <c r="S29" s="75" t="s">
        <v>655</v>
      </c>
      <c r="T29" s="85">
        <v>44527.644768518519</v>
      </c>
      <c r="U29" s="75" t="s">
        <v>1182</v>
      </c>
      <c r="V29" s="85">
        <v>44527.644768518519</v>
      </c>
      <c r="W29" s="75" t="s">
        <v>1182</v>
      </c>
      <c r="X29" s="46" t="s">
        <v>1096</v>
      </c>
      <c r="Y29" s="75"/>
      <c r="Z29" s="75"/>
      <c r="AA29" s="75" t="s">
        <v>808</v>
      </c>
      <c r="AB29" s="75"/>
    </row>
    <row r="30" spans="1:28" ht="15" x14ac:dyDescent="0.2">
      <c r="A30" s="75"/>
      <c r="B30" s="45" t="s">
        <v>530</v>
      </c>
      <c r="C30" s="75" t="s">
        <v>317</v>
      </c>
      <c r="D30" s="45" t="s">
        <v>669</v>
      </c>
      <c r="E30" s="45" t="s">
        <v>530</v>
      </c>
      <c r="F30" s="75" t="s">
        <v>817</v>
      </c>
      <c r="G30" s="75" t="s">
        <v>811</v>
      </c>
      <c r="H30" s="75" t="s">
        <v>1182</v>
      </c>
      <c r="I30" s="85" t="s">
        <v>1182</v>
      </c>
      <c r="J30" s="75"/>
      <c r="K30" s="75" t="s">
        <v>153</v>
      </c>
      <c r="L30" s="75">
        <v>0.78</v>
      </c>
      <c r="M30" s="86">
        <v>44527.644883773151</v>
      </c>
      <c r="N30" s="87"/>
      <c r="O30" s="75" t="s">
        <v>307</v>
      </c>
      <c r="P30" s="75" t="s">
        <v>659</v>
      </c>
      <c r="Q30" s="75"/>
      <c r="R30" s="75">
        <v>0.95</v>
      </c>
      <c r="S30" s="75" t="s">
        <v>655</v>
      </c>
      <c r="T30" s="85">
        <v>44527.644918981481</v>
      </c>
      <c r="U30" s="75" t="s">
        <v>1182</v>
      </c>
      <c r="V30" s="85">
        <v>44527.644918981481</v>
      </c>
      <c r="W30" s="75" t="s">
        <v>1182</v>
      </c>
      <c r="X30" s="46" t="s">
        <v>1096</v>
      </c>
      <c r="Y30" s="75"/>
      <c r="Z30" s="75"/>
      <c r="AA30" s="75" t="s">
        <v>808</v>
      </c>
      <c r="AB30" s="75"/>
    </row>
    <row r="31" spans="1:28" ht="15" x14ac:dyDescent="0.2">
      <c r="A31" s="75"/>
      <c r="B31" s="45" t="s">
        <v>530</v>
      </c>
      <c r="C31" s="75" t="s">
        <v>317</v>
      </c>
      <c r="D31" s="45" t="s">
        <v>670</v>
      </c>
      <c r="E31" s="45" t="s">
        <v>530</v>
      </c>
      <c r="F31" s="75" t="s">
        <v>818</v>
      </c>
      <c r="G31" s="75" t="s">
        <v>811</v>
      </c>
      <c r="H31" s="75" t="s">
        <v>1182</v>
      </c>
      <c r="I31" s="85" t="s">
        <v>1182</v>
      </c>
      <c r="J31" s="75"/>
      <c r="K31" s="75" t="s">
        <v>153</v>
      </c>
      <c r="L31" s="75">
        <v>0.69</v>
      </c>
      <c r="M31" s="86">
        <v>44527.644950057867</v>
      </c>
      <c r="N31" s="87"/>
      <c r="O31" s="75" t="s">
        <v>307</v>
      </c>
      <c r="P31" s="75" t="s">
        <v>659</v>
      </c>
      <c r="Q31" s="75"/>
      <c r="R31" s="75">
        <v>0.95</v>
      </c>
      <c r="S31" s="75" t="s">
        <v>655</v>
      </c>
      <c r="T31" s="85">
        <v>44527.644965277781</v>
      </c>
      <c r="U31" s="75" t="s">
        <v>1182</v>
      </c>
      <c r="V31" s="85">
        <v>44527.644965277781</v>
      </c>
      <c r="W31" s="75" t="s">
        <v>1182</v>
      </c>
      <c r="X31" s="46" t="s">
        <v>1096</v>
      </c>
      <c r="Y31" s="75"/>
      <c r="Z31" s="75"/>
      <c r="AA31" s="75" t="s">
        <v>808</v>
      </c>
      <c r="AB31" s="75"/>
    </row>
    <row r="32" spans="1:28" ht="15" x14ac:dyDescent="0.2">
      <c r="A32" s="75"/>
      <c r="B32" s="45" t="s">
        <v>530</v>
      </c>
      <c r="C32" s="75" t="s">
        <v>317</v>
      </c>
      <c r="D32" s="45" t="s">
        <v>671</v>
      </c>
      <c r="E32" s="45" t="s">
        <v>530</v>
      </c>
      <c r="F32" s="75" t="s">
        <v>819</v>
      </c>
      <c r="G32" s="75" t="s">
        <v>811</v>
      </c>
      <c r="H32" s="75" t="s">
        <v>1182</v>
      </c>
      <c r="I32" s="85" t="s">
        <v>1182</v>
      </c>
      <c r="J32" s="75"/>
      <c r="K32" s="75" t="s">
        <v>153</v>
      </c>
      <c r="L32" s="75">
        <v>0.43</v>
      </c>
      <c r="M32" s="86">
        <v>44527.645002731479</v>
      </c>
      <c r="N32" s="87"/>
      <c r="O32" s="75" t="s">
        <v>307</v>
      </c>
      <c r="P32" s="75" t="s">
        <v>659</v>
      </c>
      <c r="Q32" s="75"/>
      <c r="R32" s="75">
        <v>0.95</v>
      </c>
      <c r="S32" s="75" t="s">
        <v>655</v>
      </c>
      <c r="T32" s="85">
        <v>44527.64502314815</v>
      </c>
      <c r="U32" s="75" t="s">
        <v>1182</v>
      </c>
      <c r="V32" s="85">
        <v>44527.64502314815</v>
      </c>
      <c r="W32" s="75" t="s">
        <v>1182</v>
      </c>
      <c r="X32" s="46" t="s">
        <v>1096</v>
      </c>
      <c r="Y32" s="75"/>
      <c r="Z32" s="75"/>
      <c r="AA32" s="75" t="s">
        <v>808</v>
      </c>
      <c r="AB32" s="75"/>
    </row>
    <row r="33" spans="1:28" ht="15" x14ac:dyDescent="0.2">
      <c r="A33" s="75"/>
      <c r="B33" s="45" t="s">
        <v>530</v>
      </c>
      <c r="C33" s="75" t="s">
        <v>317</v>
      </c>
      <c r="D33" s="45" t="s">
        <v>672</v>
      </c>
      <c r="E33" s="45" t="s">
        <v>530</v>
      </c>
      <c r="F33" s="75" t="s">
        <v>820</v>
      </c>
      <c r="G33" s="75" t="s">
        <v>821</v>
      </c>
      <c r="H33" s="75" t="s">
        <v>1182</v>
      </c>
      <c r="I33" s="85" t="s">
        <v>1182</v>
      </c>
      <c r="J33" s="75"/>
      <c r="K33" s="75" t="s">
        <v>153</v>
      </c>
      <c r="L33" s="75">
        <v>7.4800000000000005E-2</v>
      </c>
      <c r="M33" s="86">
        <v>44527.645051226849</v>
      </c>
      <c r="N33" s="87"/>
      <c r="O33" s="75" t="s">
        <v>307</v>
      </c>
      <c r="P33" s="75" t="s">
        <v>318</v>
      </c>
      <c r="Q33" s="75"/>
      <c r="R33" s="75">
        <v>0.1</v>
      </c>
      <c r="S33" s="75" t="s">
        <v>319</v>
      </c>
      <c r="T33" s="85">
        <v>44527.64508101852</v>
      </c>
      <c r="U33" s="75" t="s">
        <v>1182</v>
      </c>
      <c r="V33" s="85">
        <v>44527.64508101852</v>
      </c>
      <c r="W33" s="75" t="s">
        <v>1182</v>
      </c>
      <c r="X33" s="46" t="s">
        <v>1096</v>
      </c>
      <c r="Y33" s="75"/>
      <c r="Z33" s="75"/>
      <c r="AA33" s="75" t="s">
        <v>808</v>
      </c>
      <c r="AB33" s="75"/>
    </row>
    <row r="34" spans="1:28" ht="15" x14ac:dyDescent="0.2">
      <c r="A34" s="75"/>
      <c r="B34" s="45" t="s">
        <v>530</v>
      </c>
      <c r="C34" s="75" t="s">
        <v>317</v>
      </c>
      <c r="D34" s="45" t="s">
        <v>673</v>
      </c>
      <c r="E34" s="45" t="s">
        <v>530</v>
      </c>
      <c r="F34" s="75" t="s">
        <v>822</v>
      </c>
      <c r="G34" s="75" t="s">
        <v>821</v>
      </c>
      <c r="H34" s="75" t="s">
        <v>1182</v>
      </c>
      <c r="I34" s="85" t="s">
        <v>1182</v>
      </c>
      <c r="J34" s="75"/>
      <c r="K34" s="75" t="s">
        <v>153</v>
      </c>
      <c r="L34" s="75">
        <v>0.74709999999999999</v>
      </c>
      <c r="M34" s="86">
        <v>44527.645199421298</v>
      </c>
      <c r="N34" s="87"/>
      <c r="O34" s="75" t="s">
        <v>307</v>
      </c>
      <c r="P34" s="75" t="s">
        <v>318</v>
      </c>
      <c r="Q34" s="75"/>
      <c r="R34" s="75">
        <v>0.1</v>
      </c>
      <c r="S34" s="75" t="s">
        <v>319</v>
      </c>
      <c r="T34" s="85">
        <v>44527.645231481481</v>
      </c>
      <c r="U34" s="75" t="s">
        <v>1182</v>
      </c>
      <c r="V34" s="85">
        <v>44527.645231481481</v>
      </c>
      <c r="W34" s="75" t="s">
        <v>1182</v>
      </c>
      <c r="X34" s="46" t="s">
        <v>1096</v>
      </c>
      <c r="Y34" s="75"/>
      <c r="Z34" s="75"/>
      <c r="AA34" s="75" t="s">
        <v>808</v>
      </c>
      <c r="AB34" s="75"/>
    </row>
    <row r="35" spans="1:28" ht="15" x14ac:dyDescent="0.2">
      <c r="A35" s="75"/>
      <c r="B35" s="45" t="s">
        <v>530</v>
      </c>
      <c r="C35" s="75" t="s">
        <v>317</v>
      </c>
      <c r="D35" s="45" t="s">
        <v>674</v>
      </c>
      <c r="E35" s="45" t="s">
        <v>530</v>
      </c>
      <c r="F35" s="75" t="s">
        <v>823</v>
      </c>
      <c r="G35" s="75" t="s">
        <v>821</v>
      </c>
      <c r="H35" s="75" t="s">
        <v>1182</v>
      </c>
      <c r="I35" s="85" t="s">
        <v>1182</v>
      </c>
      <c r="J35" s="75"/>
      <c r="K35" s="75" t="s">
        <v>153</v>
      </c>
      <c r="L35" s="75">
        <v>7.8899999999999998E-2</v>
      </c>
      <c r="M35" s="86">
        <v>44527.64529177083</v>
      </c>
      <c r="N35" s="87"/>
      <c r="O35" s="75" t="s">
        <v>307</v>
      </c>
      <c r="P35" s="75" t="s">
        <v>318</v>
      </c>
      <c r="Q35" s="75"/>
      <c r="R35" s="75">
        <v>0.1</v>
      </c>
      <c r="S35" s="75" t="s">
        <v>319</v>
      </c>
      <c r="T35" s="85">
        <v>44527.645312499997</v>
      </c>
      <c r="U35" s="75" t="s">
        <v>1182</v>
      </c>
      <c r="V35" s="85">
        <v>44527.645312499997</v>
      </c>
      <c r="W35" s="75" t="s">
        <v>1182</v>
      </c>
      <c r="X35" s="46" t="s">
        <v>1096</v>
      </c>
      <c r="Y35" s="75"/>
      <c r="Z35" s="75"/>
      <c r="AA35" s="75" t="s">
        <v>808</v>
      </c>
      <c r="AB35" s="75"/>
    </row>
    <row r="36" spans="1:28" ht="15" x14ac:dyDescent="0.2">
      <c r="A36" s="75"/>
      <c r="B36" s="45" t="s">
        <v>530</v>
      </c>
      <c r="C36" s="75" t="s">
        <v>317</v>
      </c>
      <c r="D36" s="45" t="s">
        <v>661</v>
      </c>
      <c r="E36" s="45" t="s">
        <v>530</v>
      </c>
      <c r="F36" s="75" t="s">
        <v>824</v>
      </c>
      <c r="G36" s="75" t="s">
        <v>806</v>
      </c>
      <c r="H36" s="75" t="s">
        <v>1182</v>
      </c>
      <c r="I36" s="85" t="s">
        <v>1182</v>
      </c>
      <c r="J36" s="75"/>
      <c r="K36" s="75" t="s">
        <v>153</v>
      </c>
      <c r="L36" s="75">
        <v>0.98799999999999999</v>
      </c>
      <c r="M36" s="86">
        <v>44496.643394444443</v>
      </c>
      <c r="N36" s="87"/>
      <c r="O36" s="75" t="s">
        <v>307</v>
      </c>
      <c r="P36" s="75" t="s">
        <v>318</v>
      </c>
      <c r="Q36" s="75"/>
      <c r="R36" s="75">
        <v>0.98</v>
      </c>
      <c r="S36" s="75" t="s">
        <v>655</v>
      </c>
      <c r="T36" s="85">
        <v>44496.643553240741</v>
      </c>
      <c r="U36" s="75" t="s">
        <v>1182</v>
      </c>
      <c r="V36" s="85">
        <v>44496.643553240741</v>
      </c>
      <c r="W36" s="75" t="s">
        <v>1182</v>
      </c>
      <c r="X36" s="46" t="s">
        <v>1096</v>
      </c>
      <c r="Y36" s="75"/>
      <c r="Z36" s="75"/>
      <c r="AA36" s="74" t="s">
        <v>808</v>
      </c>
      <c r="AB36" s="75"/>
    </row>
    <row r="37" spans="1:28" ht="15" x14ac:dyDescent="0.2">
      <c r="A37" s="75"/>
      <c r="B37" s="45" t="s">
        <v>530</v>
      </c>
      <c r="C37" s="75" t="s">
        <v>317</v>
      </c>
      <c r="D37" s="45" t="s">
        <v>662</v>
      </c>
      <c r="E37" s="45" t="s">
        <v>530</v>
      </c>
      <c r="F37" s="75" t="s">
        <v>825</v>
      </c>
      <c r="G37" s="75" t="s">
        <v>806</v>
      </c>
      <c r="H37" s="75" t="s">
        <v>1182</v>
      </c>
      <c r="I37" s="85" t="s">
        <v>1182</v>
      </c>
      <c r="J37" s="75"/>
      <c r="K37" s="75" t="s">
        <v>153</v>
      </c>
      <c r="L37" s="75">
        <v>0.98099999999999998</v>
      </c>
      <c r="M37" s="86">
        <v>44496.643694155093</v>
      </c>
      <c r="N37" s="87"/>
      <c r="O37" s="75" t="s">
        <v>307</v>
      </c>
      <c r="P37" s="75" t="s">
        <v>318</v>
      </c>
      <c r="Q37" s="75"/>
      <c r="R37" s="75">
        <v>0.98</v>
      </c>
      <c r="S37" s="75" t="s">
        <v>655</v>
      </c>
      <c r="T37" s="85">
        <v>44496.643750000003</v>
      </c>
      <c r="U37" s="75" t="s">
        <v>1182</v>
      </c>
      <c r="V37" s="85">
        <v>44496.643750000003</v>
      </c>
      <c r="W37" s="75" t="s">
        <v>1182</v>
      </c>
      <c r="X37" s="46" t="s">
        <v>1096</v>
      </c>
      <c r="Y37" s="75"/>
      <c r="Z37" s="75"/>
      <c r="AA37" s="75" t="s">
        <v>808</v>
      </c>
      <c r="AB37" s="75"/>
    </row>
    <row r="38" spans="1:28" ht="15" x14ac:dyDescent="0.2">
      <c r="A38" s="75"/>
      <c r="B38" s="45" t="s">
        <v>530</v>
      </c>
      <c r="C38" s="75" t="s">
        <v>317</v>
      </c>
      <c r="D38" s="45" t="s">
        <v>663</v>
      </c>
      <c r="E38" s="45" t="s">
        <v>530</v>
      </c>
      <c r="F38" s="75" t="s">
        <v>826</v>
      </c>
      <c r="G38" s="75" t="s">
        <v>811</v>
      </c>
      <c r="H38" s="75" t="s">
        <v>1182</v>
      </c>
      <c r="I38" s="85" t="s">
        <v>1182</v>
      </c>
      <c r="J38" s="75"/>
      <c r="K38" s="75" t="s">
        <v>153</v>
      </c>
      <c r="L38" s="75">
        <v>0.95340000000000003</v>
      </c>
      <c r="M38" s="86">
        <v>44496.64378677083</v>
      </c>
      <c r="N38" s="87"/>
      <c r="O38" s="75" t="s">
        <v>307</v>
      </c>
      <c r="P38" s="75" t="s">
        <v>318</v>
      </c>
      <c r="Q38" s="75"/>
      <c r="R38" s="75">
        <v>0.95</v>
      </c>
      <c r="S38" s="75" t="s">
        <v>655</v>
      </c>
      <c r="T38" s="85">
        <v>44496.643865740742</v>
      </c>
      <c r="U38" s="75" t="s">
        <v>1182</v>
      </c>
      <c r="V38" s="85">
        <v>44496.643865740742</v>
      </c>
      <c r="W38" s="75" t="s">
        <v>1182</v>
      </c>
      <c r="X38" s="46" t="s">
        <v>1096</v>
      </c>
      <c r="Y38" s="75"/>
      <c r="Z38" s="75"/>
      <c r="AA38" s="75" t="s">
        <v>808</v>
      </c>
      <c r="AB38" s="75"/>
    </row>
    <row r="39" spans="1:28" ht="15" x14ac:dyDescent="0.2">
      <c r="A39" s="75"/>
      <c r="B39" s="45" t="s">
        <v>530</v>
      </c>
      <c r="C39" s="75" t="s">
        <v>317</v>
      </c>
      <c r="D39" s="45" t="s">
        <v>664</v>
      </c>
      <c r="E39" s="45" t="s">
        <v>530</v>
      </c>
      <c r="F39" s="75" t="s">
        <v>827</v>
      </c>
      <c r="G39" s="75" t="s">
        <v>811</v>
      </c>
      <c r="H39" s="75" t="s">
        <v>1182</v>
      </c>
      <c r="I39" s="85" t="s">
        <v>1182</v>
      </c>
      <c r="J39" s="75"/>
      <c r="K39" s="75" t="s">
        <v>153</v>
      </c>
      <c r="L39" s="75">
        <v>0.96409999999999996</v>
      </c>
      <c r="M39" s="86">
        <v>44496.643972187499</v>
      </c>
      <c r="N39" s="87"/>
      <c r="O39" s="75" t="s">
        <v>307</v>
      </c>
      <c r="P39" s="75" t="s">
        <v>318</v>
      </c>
      <c r="Q39" s="75"/>
      <c r="R39" s="75">
        <v>0.95</v>
      </c>
      <c r="S39" s="75" t="s">
        <v>655</v>
      </c>
      <c r="T39" s="85">
        <v>44496.644166666665</v>
      </c>
      <c r="U39" s="75" t="s">
        <v>1182</v>
      </c>
      <c r="V39" s="85">
        <v>44496.644166666665</v>
      </c>
      <c r="W39" s="75" t="s">
        <v>1182</v>
      </c>
      <c r="X39" s="46" t="s">
        <v>1096</v>
      </c>
      <c r="Y39" s="75"/>
      <c r="Z39" s="75"/>
      <c r="AA39" s="75" t="s">
        <v>808</v>
      </c>
      <c r="AB39" s="75"/>
    </row>
    <row r="40" spans="1:28" ht="15" x14ac:dyDescent="0.2">
      <c r="A40" s="75"/>
      <c r="B40" s="45" t="s">
        <v>530</v>
      </c>
      <c r="C40" s="75" t="s">
        <v>317</v>
      </c>
      <c r="D40" s="45" t="s">
        <v>665</v>
      </c>
      <c r="E40" s="45" t="s">
        <v>530</v>
      </c>
      <c r="F40" s="75" t="s">
        <v>828</v>
      </c>
      <c r="G40" s="75" t="s">
        <v>811</v>
      </c>
      <c r="H40" s="75" t="s">
        <v>1182</v>
      </c>
      <c r="I40" s="85" t="s">
        <v>1182</v>
      </c>
      <c r="J40" s="75"/>
      <c r="K40" s="75" t="s">
        <v>153</v>
      </c>
      <c r="L40" s="75">
        <v>0.90110000000000001</v>
      </c>
      <c r="M40" s="86">
        <v>44496.644389212961</v>
      </c>
      <c r="N40" s="87"/>
      <c r="O40" s="75" t="s">
        <v>307</v>
      </c>
      <c r="P40" s="75" t="s">
        <v>659</v>
      </c>
      <c r="Q40" s="75"/>
      <c r="R40" s="75">
        <v>0.95</v>
      </c>
      <c r="S40" s="75" t="s">
        <v>655</v>
      </c>
      <c r="T40" s="85">
        <v>44496.644432870373</v>
      </c>
      <c r="U40" s="75" t="s">
        <v>1182</v>
      </c>
      <c r="V40" s="85">
        <v>44496.644432870373</v>
      </c>
      <c r="W40" s="75" t="s">
        <v>1182</v>
      </c>
      <c r="X40" s="46" t="s">
        <v>1096</v>
      </c>
      <c r="Y40" s="75"/>
      <c r="Z40" s="75"/>
      <c r="AA40" s="75" t="s">
        <v>808</v>
      </c>
      <c r="AB40" s="75"/>
    </row>
    <row r="41" spans="1:28" ht="15" x14ac:dyDescent="0.2">
      <c r="A41" s="75"/>
      <c r="B41" s="45" t="s">
        <v>530</v>
      </c>
      <c r="C41" s="75" t="s">
        <v>317</v>
      </c>
      <c r="D41" s="45" t="s">
        <v>666</v>
      </c>
      <c r="E41" s="45" t="s">
        <v>530</v>
      </c>
      <c r="F41" s="75" t="s">
        <v>829</v>
      </c>
      <c r="G41" s="75" t="s">
        <v>811</v>
      </c>
      <c r="H41" s="75" t="s">
        <v>1182</v>
      </c>
      <c r="I41" s="85" t="s">
        <v>1182</v>
      </c>
      <c r="J41" s="75"/>
      <c r="K41" s="75" t="s">
        <v>153</v>
      </c>
      <c r="L41" s="75">
        <v>0.98909999999999998</v>
      </c>
      <c r="M41" s="86">
        <v>44496.64455060185</v>
      </c>
      <c r="N41" s="87"/>
      <c r="O41" s="75" t="s">
        <v>307</v>
      </c>
      <c r="P41" s="75" t="s">
        <v>318</v>
      </c>
      <c r="Q41" s="75"/>
      <c r="R41" s="75">
        <v>0.95</v>
      </c>
      <c r="S41" s="75" t="s">
        <v>655</v>
      </c>
      <c r="T41" s="85">
        <v>44496.644571759258</v>
      </c>
      <c r="U41" s="75" t="s">
        <v>1182</v>
      </c>
      <c r="V41" s="85">
        <v>44496.644571759258</v>
      </c>
      <c r="W41" s="75" t="s">
        <v>1182</v>
      </c>
      <c r="X41" s="46" t="s">
        <v>1096</v>
      </c>
      <c r="Y41" s="75"/>
      <c r="Z41" s="75"/>
      <c r="AA41" s="75" t="s">
        <v>808</v>
      </c>
      <c r="AB41" s="75"/>
    </row>
    <row r="42" spans="1:28" ht="15" x14ac:dyDescent="0.2">
      <c r="A42" s="75"/>
      <c r="B42" s="45" t="s">
        <v>530</v>
      </c>
      <c r="C42" s="75" t="s">
        <v>317</v>
      </c>
      <c r="D42" s="45" t="s">
        <v>667</v>
      </c>
      <c r="E42" s="45" t="s">
        <v>530</v>
      </c>
      <c r="F42" s="75" t="s">
        <v>815</v>
      </c>
      <c r="G42" s="75" t="s">
        <v>811</v>
      </c>
      <c r="H42" s="75" t="s">
        <v>1182</v>
      </c>
      <c r="I42" s="85" t="s">
        <v>1182</v>
      </c>
      <c r="J42" s="75"/>
      <c r="K42" s="75" t="s">
        <v>153</v>
      </c>
      <c r="L42" s="75">
        <v>0.95089999999999997</v>
      </c>
      <c r="M42" s="86">
        <v>44496.644675682874</v>
      </c>
      <c r="N42" s="87"/>
      <c r="O42" s="75" t="s">
        <v>307</v>
      </c>
      <c r="P42" s="75" t="s">
        <v>318</v>
      </c>
      <c r="Q42" s="75"/>
      <c r="R42" s="75">
        <v>0.95</v>
      </c>
      <c r="S42" s="75" t="s">
        <v>655</v>
      </c>
      <c r="T42" s="85">
        <v>44496.644699074073</v>
      </c>
      <c r="U42" s="75" t="s">
        <v>1182</v>
      </c>
      <c r="V42" s="85">
        <v>44496.644699074073</v>
      </c>
      <c r="W42" s="75" t="s">
        <v>1182</v>
      </c>
      <c r="X42" s="46" t="s">
        <v>1096</v>
      </c>
      <c r="Y42" s="75"/>
      <c r="Z42" s="75"/>
      <c r="AA42" s="75" t="s">
        <v>808</v>
      </c>
      <c r="AB42" s="75"/>
    </row>
    <row r="43" spans="1:28" ht="15" x14ac:dyDescent="0.2">
      <c r="A43" s="75"/>
      <c r="B43" s="45" t="s">
        <v>530</v>
      </c>
      <c r="C43" s="75" t="s">
        <v>317</v>
      </c>
      <c r="D43" s="45" t="s">
        <v>668</v>
      </c>
      <c r="E43" s="45" t="s">
        <v>530</v>
      </c>
      <c r="F43" s="75" t="s">
        <v>830</v>
      </c>
      <c r="G43" s="75" t="s">
        <v>811</v>
      </c>
      <c r="H43" s="75" t="s">
        <v>1182</v>
      </c>
      <c r="I43" s="85" t="s">
        <v>1182</v>
      </c>
      <c r="J43" s="75"/>
      <c r="K43" s="75" t="s">
        <v>153</v>
      </c>
      <c r="L43" s="75">
        <v>0.9617</v>
      </c>
      <c r="M43" s="86">
        <v>44496.644744907404</v>
      </c>
      <c r="N43" s="87"/>
      <c r="O43" s="75" t="s">
        <v>307</v>
      </c>
      <c r="P43" s="75" t="s">
        <v>318</v>
      </c>
      <c r="Q43" s="75"/>
      <c r="R43" s="75">
        <v>0.95</v>
      </c>
      <c r="S43" s="75" t="s">
        <v>655</v>
      </c>
      <c r="T43" s="85">
        <v>44496.644768518519</v>
      </c>
      <c r="U43" s="75" t="s">
        <v>1182</v>
      </c>
      <c r="V43" s="85">
        <v>44496.644768518519</v>
      </c>
      <c r="W43" s="75" t="s">
        <v>1182</v>
      </c>
      <c r="X43" s="46" t="s">
        <v>1096</v>
      </c>
      <c r="Y43" s="75"/>
      <c r="Z43" s="75"/>
      <c r="AA43" s="75" t="s">
        <v>808</v>
      </c>
      <c r="AB43" s="75"/>
    </row>
    <row r="44" spans="1:28" ht="15" x14ac:dyDescent="0.2">
      <c r="A44" s="75"/>
      <c r="B44" s="45" t="s">
        <v>530</v>
      </c>
      <c r="C44" s="75" t="s">
        <v>317</v>
      </c>
      <c r="D44" s="45" t="s">
        <v>669</v>
      </c>
      <c r="E44" s="45" t="s">
        <v>530</v>
      </c>
      <c r="F44" s="75" t="s">
        <v>831</v>
      </c>
      <c r="G44" s="75" t="s">
        <v>811</v>
      </c>
      <c r="H44" s="75" t="s">
        <v>1182</v>
      </c>
      <c r="I44" s="85" t="s">
        <v>1182</v>
      </c>
      <c r="J44" s="75"/>
      <c r="K44" s="75" t="s">
        <v>153</v>
      </c>
      <c r="L44" s="75">
        <v>0.9778</v>
      </c>
      <c r="M44" s="86">
        <v>44496.644883773151</v>
      </c>
      <c r="N44" s="87"/>
      <c r="O44" s="75" t="s">
        <v>307</v>
      </c>
      <c r="P44" s="75" t="s">
        <v>318</v>
      </c>
      <c r="Q44" s="75"/>
      <c r="R44" s="75">
        <v>0.95</v>
      </c>
      <c r="S44" s="75" t="s">
        <v>655</v>
      </c>
      <c r="T44" s="85">
        <v>44496.644918981481</v>
      </c>
      <c r="U44" s="75" t="s">
        <v>1182</v>
      </c>
      <c r="V44" s="85">
        <v>44496.644918981481</v>
      </c>
      <c r="W44" s="75" t="s">
        <v>1182</v>
      </c>
      <c r="X44" s="46" t="s">
        <v>1096</v>
      </c>
      <c r="Y44" s="75"/>
      <c r="Z44" s="75"/>
      <c r="AA44" s="75" t="s">
        <v>808</v>
      </c>
      <c r="AB44" s="75"/>
    </row>
    <row r="45" spans="1:28" ht="15" x14ac:dyDescent="0.2">
      <c r="A45" s="75"/>
      <c r="B45" s="45" t="s">
        <v>530</v>
      </c>
      <c r="C45" s="75" t="s">
        <v>317</v>
      </c>
      <c r="D45" s="45" t="s">
        <v>670</v>
      </c>
      <c r="E45" s="45" t="s">
        <v>530</v>
      </c>
      <c r="F45" s="75" t="s">
        <v>832</v>
      </c>
      <c r="G45" s="75" t="s">
        <v>811</v>
      </c>
      <c r="H45" s="75" t="s">
        <v>1182</v>
      </c>
      <c r="I45" s="85" t="s">
        <v>1182</v>
      </c>
      <c r="J45" s="75"/>
      <c r="K45" s="75" t="s">
        <v>153</v>
      </c>
      <c r="L45" s="75">
        <v>0.96850000000000003</v>
      </c>
      <c r="M45" s="86">
        <v>44496.644950057867</v>
      </c>
      <c r="N45" s="87"/>
      <c r="O45" s="75" t="s">
        <v>307</v>
      </c>
      <c r="P45" s="75" t="s">
        <v>318</v>
      </c>
      <c r="Q45" s="75"/>
      <c r="R45" s="75">
        <v>0.95</v>
      </c>
      <c r="S45" s="75" t="s">
        <v>655</v>
      </c>
      <c r="T45" s="85">
        <v>44496.644965277781</v>
      </c>
      <c r="U45" s="75" t="s">
        <v>1182</v>
      </c>
      <c r="V45" s="85">
        <v>44496.644965277781</v>
      </c>
      <c r="W45" s="75" t="s">
        <v>1182</v>
      </c>
      <c r="X45" s="46" t="s">
        <v>1096</v>
      </c>
      <c r="Y45" s="75"/>
      <c r="Z45" s="75"/>
      <c r="AA45" s="75" t="s">
        <v>808</v>
      </c>
      <c r="AB45" s="75"/>
    </row>
    <row r="46" spans="1:28" ht="15" x14ac:dyDescent="0.2">
      <c r="A46" s="75"/>
      <c r="B46" s="45" t="s">
        <v>530</v>
      </c>
      <c r="C46" s="75" t="s">
        <v>317</v>
      </c>
      <c r="D46" s="45" t="s">
        <v>671</v>
      </c>
      <c r="E46" s="45" t="s">
        <v>530</v>
      </c>
      <c r="F46" s="75" t="s">
        <v>833</v>
      </c>
      <c r="G46" s="75" t="s">
        <v>811</v>
      </c>
      <c r="H46" s="75" t="s">
        <v>1182</v>
      </c>
      <c r="I46" s="85" t="s">
        <v>1182</v>
      </c>
      <c r="J46" s="75"/>
      <c r="K46" s="75" t="s">
        <v>153</v>
      </c>
      <c r="L46" s="75">
        <v>0.94369999999999998</v>
      </c>
      <c r="M46" s="86">
        <v>44496.645002731479</v>
      </c>
      <c r="N46" s="87"/>
      <c r="O46" s="75" t="s">
        <v>307</v>
      </c>
      <c r="P46" s="75" t="s">
        <v>318</v>
      </c>
      <c r="Q46" s="75"/>
      <c r="R46" s="75">
        <v>0.95</v>
      </c>
      <c r="S46" s="75" t="s">
        <v>655</v>
      </c>
      <c r="T46" s="85">
        <v>44496.64502314815</v>
      </c>
      <c r="U46" s="75" t="s">
        <v>1182</v>
      </c>
      <c r="V46" s="85">
        <v>44496.64502314815</v>
      </c>
      <c r="W46" s="75" t="s">
        <v>1182</v>
      </c>
      <c r="X46" s="46" t="s">
        <v>1096</v>
      </c>
      <c r="Y46" s="75"/>
      <c r="Z46" s="75"/>
      <c r="AA46" s="75" t="s">
        <v>808</v>
      </c>
      <c r="AB46" s="75"/>
    </row>
    <row r="47" spans="1:28" ht="15" x14ac:dyDescent="0.2">
      <c r="A47" s="75"/>
      <c r="B47" s="45" t="s">
        <v>530</v>
      </c>
      <c r="C47" s="75" t="s">
        <v>317</v>
      </c>
      <c r="D47" s="45" t="s">
        <v>672</v>
      </c>
      <c r="E47" s="45" t="s">
        <v>530</v>
      </c>
      <c r="F47" s="75" t="s">
        <v>834</v>
      </c>
      <c r="G47" s="75" t="s">
        <v>821</v>
      </c>
      <c r="H47" s="75" t="s">
        <v>1182</v>
      </c>
      <c r="I47" s="85" t="s">
        <v>1182</v>
      </c>
      <c r="J47" s="75"/>
      <c r="K47" s="75" t="s">
        <v>153</v>
      </c>
      <c r="L47" s="75">
        <v>7.8899999999999998E-2</v>
      </c>
      <c r="M47" s="86">
        <v>44496.645051226849</v>
      </c>
      <c r="N47" s="87"/>
      <c r="O47" s="75" t="s">
        <v>307</v>
      </c>
      <c r="P47" s="75" t="s">
        <v>318</v>
      </c>
      <c r="Q47" s="75"/>
      <c r="R47" s="75">
        <v>0.1</v>
      </c>
      <c r="S47" s="75" t="s">
        <v>319</v>
      </c>
      <c r="T47" s="85">
        <v>44496.64508101852</v>
      </c>
      <c r="U47" s="75" t="s">
        <v>1182</v>
      </c>
      <c r="V47" s="85">
        <v>44496.64508101852</v>
      </c>
      <c r="W47" s="75" t="s">
        <v>1182</v>
      </c>
      <c r="X47" s="46" t="s">
        <v>1096</v>
      </c>
      <c r="Y47" s="75"/>
      <c r="Z47" s="75"/>
      <c r="AA47" s="75" t="s">
        <v>808</v>
      </c>
      <c r="AB47" s="75"/>
    </row>
    <row r="48" spans="1:28" ht="15" x14ac:dyDescent="0.2">
      <c r="A48" s="75"/>
      <c r="B48" s="45" t="s">
        <v>530</v>
      </c>
      <c r="C48" s="75" t="s">
        <v>317</v>
      </c>
      <c r="D48" s="45" t="s">
        <v>673</v>
      </c>
      <c r="E48" s="45" t="s">
        <v>530</v>
      </c>
      <c r="F48" s="75" t="s">
        <v>835</v>
      </c>
      <c r="G48" s="75" t="s">
        <v>821</v>
      </c>
      <c r="H48" s="75" t="s">
        <v>1182</v>
      </c>
      <c r="I48" s="85" t="s">
        <v>1182</v>
      </c>
      <c r="J48" s="75"/>
      <c r="K48" s="75" t="s">
        <v>153</v>
      </c>
      <c r="L48" s="75">
        <v>7.4709999999999999E-2</v>
      </c>
      <c r="M48" s="86">
        <v>44496.645199421298</v>
      </c>
      <c r="N48" s="87"/>
      <c r="O48" s="75" t="s">
        <v>307</v>
      </c>
      <c r="P48" s="75" t="s">
        <v>318</v>
      </c>
      <c r="Q48" s="75"/>
      <c r="R48" s="75">
        <v>0.1</v>
      </c>
      <c r="S48" s="75" t="s">
        <v>319</v>
      </c>
      <c r="T48" s="85">
        <v>44496.645231481481</v>
      </c>
      <c r="U48" s="75" t="s">
        <v>1182</v>
      </c>
      <c r="V48" s="85">
        <v>44496.645231481481</v>
      </c>
      <c r="W48" s="75" t="s">
        <v>1182</v>
      </c>
      <c r="X48" s="46" t="s">
        <v>1096</v>
      </c>
      <c r="Y48" s="75"/>
      <c r="Z48" s="75"/>
      <c r="AA48" s="75" t="s">
        <v>808</v>
      </c>
      <c r="AB48" s="75"/>
    </row>
    <row r="49" spans="1:28" ht="15" x14ac:dyDescent="0.2">
      <c r="A49" s="75"/>
      <c r="B49" s="45" t="s">
        <v>530</v>
      </c>
      <c r="C49" s="75" t="s">
        <v>317</v>
      </c>
      <c r="D49" s="45" t="s">
        <v>674</v>
      </c>
      <c r="E49" s="45" t="s">
        <v>530</v>
      </c>
      <c r="F49" s="75" t="s">
        <v>836</v>
      </c>
      <c r="G49" s="75" t="s">
        <v>821</v>
      </c>
      <c r="H49" s="75" t="s">
        <v>1182</v>
      </c>
      <c r="I49" s="85" t="s">
        <v>1182</v>
      </c>
      <c r="J49" s="75"/>
      <c r="K49" s="75" t="s">
        <v>153</v>
      </c>
      <c r="L49" s="75">
        <v>7.4800000000000005E-2</v>
      </c>
      <c r="M49" s="86">
        <v>44496.64529177083</v>
      </c>
      <c r="N49" s="87"/>
      <c r="O49" s="75" t="s">
        <v>307</v>
      </c>
      <c r="P49" s="75" t="s">
        <v>318</v>
      </c>
      <c r="Q49" s="75"/>
      <c r="R49" s="75">
        <v>0.1</v>
      </c>
      <c r="S49" s="75" t="s">
        <v>319</v>
      </c>
      <c r="T49" s="85">
        <v>44496.645312499997</v>
      </c>
      <c r="U49" s="75" t="s">
        <v>1182</v>
      </c>
      <c r="V49" s="85">
        <v>44496.645312499997</v>
      </c>
      <c r="W49" s="75" t="s">
        <v>1182</v>
      </c>
      <c r="X49" s="46" t="s">
        <v>1096</v>
      </c>
      <c r="Y49" s="75"/>
      <c r="Z49" s="75"/>
      <c r="AA49" s="75" t="s">
        <v>808</v>
      </c>
      <c r="AB49" s="75"/>
    </row>
    <row r="50" spans="1:28" ht="15" x14ac:dyDescent="0.2">
      <c r="A50" s="75"/>
      <c r="B50" s="45" t="s">
        <v>530</v>
      </c>
      <c r="C50" s="75" t="s">
        <v>317</v>
      </c>
      <c r="D50" s="45" t="s">
        <v>661</v>
      </c>
      <c r="E50" s="45" t="s">
        <v>530</v>
      </c>
      <c r="F50" s="75" t="s">
        <v>837</v>
      </c>
      <c r="G50" s="75" t="s">
        <v>806</v>
      </c>
      <c r="H50" s="75" t="s">
        <v>1182</v>
      </c>
      <c r="I50" s="85" t="s">
        <v>1182</v>
      </c>
      <c r="J50" s="75"/>
      <c r="K50" s="75" t="s">
        <v>153</v>
      </c>
      <c r="L50" s="75">
        <v>0.98799999999999999</v>
      </c>
      <c r="M50" s="85">
        <v>44466.643553240741</v>
      </c>
      <c r="N50" s="87"/>
      <c r="O50" s="75" t="s">
        <v>307</v>
      </c>
      <c r="P50" s="75" t="s">
        <v>318</v>
      </c>
      <c r="Q50" s="75"/>
      <c r="R50" s="75">
        <v>0.98</v>
      </c>
      <c r="S50" s="75" t="s">
        <v>655</v>
      </c>
      <c r="T50" s="85">
        <v>44466.643553240741</v>
      </c>
      <c r="U50" s="75" t="s">
        <v>1182</v>
      </c>
      <c r="V50" s="85">
        <v>44466.643553240741</v>
      </c>
      <c r="W50" s="75" t="s">
        <v>1182</v>
      </c>
      <c r="X50" s="46" t="s">
        <v>1096</v>
      </c>
      <c r="Y50" s="75"/>
      <c r="Z50" s="75"/>
      <c r="AA50" s="74" t="s">
        <v>808</v>
      </c>
      <c r="AB50" s="75"/>
    </row>
    <row r="51" spans="1:28" ht="15" x14ac:dyDescent="0.2">
      <c r="A51" s="75"/>
      <c r="B51" s="45" t="s">
        <v>530</v>
      </c>
      <c r="C51" s="75" t="s">
        <v>317</v>
      </c>
      <c r="D51" s="45" t="s">
        <v>662</v>
      </c>
      <c r="E51" s="45" t="s">
        <v>530</v>
      </c>
      <c r="F51" s="75" t="s">
        <v>838</v>
      </c>
      <c r="G51" s="75" t="s">
        <v>806</v>
      </c>
      <c r="H51" s="75" t="s">
        <v>1182</v>
      </c>
      <c r="I51" s="85" t="s">
        <v>1182</v>
      </c>
      <c r="J51" s="75"/>
      <c r="K51" s="75" t="s">
        <v>153</v>
      </c>
      <c r="L51" s="75">
        <v>0.98099999999999998</v>
      </c>
      <c r="M51" s="85">
        <v>44466.643553240741</v>
      </c>
      <c r="N51" s="87"/>
      <c r="O51" s="75" t="s">
        <v>307</v>
      </c>
      <c r="P51" s="75" t="s">
        <v>318</v>
      </c>
      <c r="Q51" s="75"/>
      <c r="R51" s="75">
        <v>0.98</v>
      </c>
      <c r="S51" s="75" t="s">
        <v>655</v>
      </c>
      <c r="T51" s="85">
        <v>44466.643553240741</v>
      </c>
      <c r="U51" s="75" t="s">
        <v>1182</v>
      </c>
      <c r="V51" s="85">
        <v>44466.643553240741</v>
      </c>
      <c r="W51" s="75" t="s">
        <v>1182</v>
      </c>
      <c r="X51" s="46" t="s">
        <v>1096</v>
      </c>
      <c r="Y51" s="75"/>
      <c r="Z51" s="75"/>
      <c r="AA51" s="75" t="s">
        <v>808</v>
      </c>
      <c r="AB51" s="75"/>
    </row>
    <row r="52" spans="1:28" ht="15" x14ac:dyDescent="0.2">
      <c r="A52" s="75"/>
      <c r="B52" s="45" t="s">
        <v>530</v>
      </c>
      <c r="C52" s="75" t="s">
        <v>317</v>
      </c>
      <c r="D52" s="45" t="s">
        <v>663</v>
      </c>
      <c r="E52" s="45" t="s">
        <v>530</v>
      </c>
      <c r="F52" s="75" t="s">
        <v>839</v>
      </c>
      <c r="G52" s="75" t="s">
        <v>811</v>
      </c>
      <c r="H52" s="75" t="s">
        <v>1182</v>
      </c>
      <c r="I52" s="85" t="s">
        <v>1182</v>
      </c>
      <c r="J52" s="75"/>
      <c r="K52" s="75" t="s">
        <v>153</v>
      </c>
      <c r="L52" s="75">
        <v>0.95340000000000003</v>
      </c>
      <c r="M52" s="85">
        <v>44466.643553240741</v>
      </c>
      <c r="N52" s="87"/>
      <c r="O52" s="75" t="s">
        <v>307</v>
      </c>
      <c r="P52" s="75" t="s">
        <v>318</v>
      </c>
      <c r="Q52" s="75"/>
      <c r="R52" s="75">
        <v>0.95</v>
      </c>
      <c r="S52" s="75" t="s">
        <v>655</v>
      </c>
      <c r="T52" s="85">
        <v>44466.643553240741</v>
      </c>
      <c r="U52" s="75" t="s">
        <v>1182</v>
      </c>
      <c r="V52" s="85">
        <v>44466.643553240741</v>
      </c>
      <c r="W52" s="75" t="s">
        <v>1182</v>
      </c>
      <c r="X52" s="46" t="s">
        <v>1096</v>
      </c>
      <c r="Y52" s="75"/>
      <c r="Z52" s="75"/>
      <c r="AA52" s="75" t="s">
        <v>808</v>
      </c>
      <c r="AB52" s="75"/>
    </row>
    <row r="53" spans="1:28" ht="15" x14ac:dyDescent="0.2">
      <c r="A53" s="75"/>
      <c r="B53" s="45" t="s">
        <v>530</v>
      </c>
      <c r="C53" s="75" t="s">
        <v>317</v>
      </c>
      <c r="D53" s="45" t="s">
        <v>664</v>
      </c>
      <c r="E53" s="45" t="s">
        <v>530</v>
      </c>
      <c r="F53" s="75" t="s">
        <v>840</v>
      </c>
      <c r="G53" s="75" t="s">
        <v>811</v>
      </c>
      <c r="H53" s="75" t="s">
        <v>1182</v>
      </c>
      <c r="I53" s="85" t="s">
        <v>1182</v>
      </c>
      <c r="J53" s="75"/>
      <c r="K53" s="75" t="s">
        <v>153</v>
      </c>
      <c r="L53" s="75">
        <v>0.96409999999999996</v>
      </c>
      <c r="M53" s="85">
        <v>44466.643553240741</v>
      </c>
      <c r="N53" s="87"/>
      <c r="O53" s="75" t="s">
        <v>307</v>
      </c>
      <c r="P53" s="75" t="s">
        <v>318</v>
      </c>
      <c r="Q53" s="75"/>
      <c r="R53" s="75">
        <v>0.95</v>
      </c>
      <c r="S53" s="75" t="s">
        <v>655</v>
      </c>
      <c r="T53" s="85">
        <v>44466.643553240741</v>
      </c>
      <c r="U53" s="75" t="s">
        <v>1182</v>
      </c>
      <c r="V53" s="85">
        <v>44466.643553240741</v>
      </c>
      <c r="W53" s="75" t="s">
        <v>1182</v>
      </c>
      <c r="X53" s="46" t="s">
        <v>1096</v>
      </c>
      <c r="Y53" s="75"/>
      <c r="Z53" s="75"/>
      <c r="AA53" s="75" t="s">
        <v>808</v>
      </c>
      <c r="AB53" s="75"/>
    </row>
    <row r="54" spans="1:28" ht="15" x14ac:dyDescent="0.2">
      <c r="A54" s="75"/>
      <c r="B54" s="45" t="s">
        <v>530</v>
      </c>
      <c r="C54" s="75" t="s">
        <v>317</v>
      </c>
      <c r="D54" s="45" t="s">
        <v>665</v>
      </c>
      <c r="E54" s="45" t="s">
        <v>530</v>
      </c>
      <c r="F54" s="75" t="s">
        <v>841</v>
      </c>
      <c r="G54" s="75" t="s">
        <v>811</v>
      </c>
      <c r="H54" s="75" t="s">
        <v>1182</v>
      </c>
      <c r="I54" s="85" t="s">
        <v>1182</v>
      </c>
      <c r="J54" s="75"/>
      <c r="K54" s="75" t="s">
        <v>153</v>
      </c>
      <c r="L54" s="75">
        <v>0.95009999999999994</v>
      </c>
      <c r="M54" s="85">
        <v>44466.643553240741</v>
      </c>
      <c r="N54" s="87"/>
      <c r="O54" s="75" t="s">
        <v>307</v>
      </c>
      <c r="P54" s="75" t="s">
        <v>318</v>
      </c>
      <c r="Q54" s="75"/>
      <c r="R54" s="75">
        <v>0.95</v>
      </c>
      <c r="S54" s="75" t="s">
        <v>655</v>
      </c>
      <c r="T54" s="85">
        <v>44466.643553240741</v>
      </c>
      <c r="U54" s="75" t="s">
        <v>1182</v>
      </c>
      <c r="V54" s="85">
        <v>44466.643553240741</v>
      </c>
      <c r="W54" s="75" t="s">
        <v>1182</v>
      </c>
      <c r="X54" s="46" t="s">
        <v>1096</v>
      </c>
      <c r="Y54" s="75"/>
      <c r="Z54" s="75"/>
      <c r="AA54" s="75" t="s">
        <v>808</v>
      </c>
      <c r="AB54" s="75"/>
    </row>
    <row r="55" spans="1:28" ht="15" x14ac:dyDescent="0.2">
      <c r="A55" s="75"/>
      <c r="B55" s="45" t="s">
        <v>530</v>
      </c>
      <c r="C55" s="75" t="s">
        <v>317</v>
      </c>
      <c r="D55" s="45" t="s">
        <v>666</v>
      </c>
      <c r="E55" s="45" t="s">
        <v>530</v>
      </c>
      <c r="F55" s="75" t="s">
        <v>842</v>
      </c>
      <c r="G55" s="75" t="s">
        <v>811</v>
      </c>
      <c r="H55" s="75" t="s">
        <v>1182</v>
      </c>
      <c r="I55" s="85" t="s">
        <v>1182</v>
      </c>
      <c r="J55" s="75"/>
      <c r="K55" s="75" t="s">
        <v>153</v>
      </c>
      <c r="L55" s="75">
        <v>0.98909999999999998</v>
      </c>
      <c r="M55" s="85">
        <v>44466.643553240741</v>
      </c>
      <c r="N55" s="87"/>
      <c r="O55" s="75" t="s">
        <v>307</v>
      </c>
      <c r="P55" s="75" t="s">
        <v>318</v>
      </c>
      <c r="Q55" s="75"/>
      <c r="R55" s="75">
        <v>0.95</v>
      </c>
      <c r="S55" s="75" t="s">
        <v>655</v>
      </c>
      <c r="T55" s="85">
        <v>44466.643553240741</v>
      </c>
      <c r="U55" s="75" t="s">
        <v>1182</v>
      </c>
      <c r="V55" s="85">
        <v>44466.643553240741</v>
      </c>
      <c r="W55" s="75" t="s">
        <v>1182</v>
      </c>
      <c r="X55" s="46" t="s">
        <v>1096</v>
      </c>
      <c r="Y55" s="75"/>
      <c r="Z55" s="75"/>
      <c r="AA55" s="75" t="s">
        <v>808</v>
      </c>
      <c r="AB55" s="75"/>
    </row>
    <row r="56" spans="1:28" ht="15" x14ac:dyDescent="0.2">
      <c r="A56" s="75"/>
      <c r="B56" s="45" t="s">
        <v>530</v>
      </c>
      <c r="C56" s="75" t="s">
        <v>317</v>
      </c>
      <c r="D56" s="45" t="s">
        <v>667</v>
      </c>
      <c r="E56" s="45" t="s">
        <v>530</v>
      </c>
      <c r="F56" s="75" t="s">
        <v>843</v>
      </c>
      <c r="G56" s="75" t="s">
        <v>811</v>
      </c>
      <c r="H56" s="75" t="s">
        <v>1182</v>
      </c>
      <c r="I56" s="85" t="s">
        <v>1182</v>
      </c>
      <c r="J56" s="75"/>
      <c r="K56" s="75" t="s">
        <v>153</v>
      </c>
      <c r="L56" s="75">
        <v>0.95089999999999997</v>
      </c>
      <c r="M56" s="85">
        <v>44466.643553240741</v>
      </c>
      <c r="N56" s="87"/>
      <c r="O56" s="75" t="s">
        <v>307</v>
      </c>
      <c r="P56" s="75" t="s">
        <v>318</v>
      </c>
      <c r="Q56" s="75"/>
      <c r="R56" s="75">
        <v>0.95</v>
      </c>
      <c r="S56" s="75" t="s">
        <v>655</v>
      </c>
      <c r="T56" s="85">
        <v>44466.643553240741</v>
      </c>
      <c r="U56" s="75" t="s">
        <v>1182</v>
      </c>
      <c r="V56" s="85">
        <v>44466.643553240741</v>
      </c>
      <c r="W56" s="75" t="s">
        <v>1182</v>
      </c>
      <c r="X56" s="46" t="s">
        <v>1096</v>
      </c>
      <c r="Y56" s="75"/>
      <c r="Z56" s="75"/>
      <c r="AA56" s="75" t="s">
        <v>808</v>
      </c>
      <c r="AB56" s="75"/>
    </row>
    <row r="57" spans="1:28" ht="15" x14ac:dyDescent="0.2">
      <c r="A57" s="75"/>
      <c r="B57" s="45" t="s">
        <v>530</v>
      </c>
      <c r="C57" s="75" t="s">
        <v>317</v>
      </c>
      <c r="D57" s="45" t="s">
        <v>668</v>
      </c>
      <c r="E57" s="45" t="s">
        <v>530</v>
      </c>
      <c r="F57" s="75" t="s">
        <v>844</v>
      </c>
      <c r="G57" s="75" t="s">
        <v>811</v>
      </c>
      <c r="H57" s="75" t="s">
        <v>1182</v>
      </c>
      <c r="I57" s="85" t="s">
        <v>1182</v>
      </c>
      <c r="J57" s="75"/>
      <c r="K57" s="75" t="s">
        <v>153</v>
      </c>
      <c r="L57" s="75">
        <v>0.9617</v>
      </c>
      <c r="M57" s="85">
        <v>44466.643553240741</v>
      </c>
      <c r="N57" s="87"/>
      <c r="O57" s="75" t="s">
        <v>307</v>
      </c>
      <c r="P57" s="75" t="s">
        <v>318</v>
      </c>
      <c r="Q57" s="75"/>
      <c r="R57" s="75">
        <v>0.95</v>
      </c>
      <c r="S57" s="75" t="s">
        <v>655</v>
      </c>
      <c r="T57" s="85">
        <v>44466.643553240741</v>
      </c>
      <c r="U57" s="75" t="s">
        <v>1182</v>
      </c>
      <c r="V57" s="85">
        <v>44466.643553240741</v>
      </c>
      <c r="W57" s="75" t="s">
        <v>1182</v>
      </c>
      <c r="X57" s="46" t="s">
        <v>1096</v>
      </c>
      <c r="Y57" s="75"/>
      <c r="Z57" s="75"/>
      <c r="AA57" s="75" t="s">
        <v>808</v>
      </c>
      <c r="AB57" s="75"/>
    </row>
    <row r="58" spans="1:28" ht="15" x14ac:dyDescent="0.2">
      <c r="A58" s="75"/>
      <c r="B58" s="45" t="s">
        <v>530</v>
      </c>
      <c r="C58" s="75" t="s">
        <v>317</v>
      </c>
      <c r="D58" s="45" t="s">
        <v>669</v>
      </c>
      <c r="E58" s="45" t="s">
        <v>530</v>
      </c>
      <c r="F58" s="75" t="s">
        <v>845</v>
      </c>
      <c r="G58" s="75" t="s">
        <v>811</v>
      </c>
      <c r="H58" s="75" t="s">
        <v>1182</v>
      </c>
      <c r="I58" s="85" t="s">
        <v>1182</v>
      </c>
      <c r="J58" s="75"/>
      <c r="K58" s="75" t="s">
        <v>153</v>
      </c>
      <c r="L58" s="75">
        <v>0.9778</v>
      </c>
      <c r="M58" s="85">
        <v>44466.643553240741</v>
      </c>
      <c r="N58" s="87"/>
      <c r="O58" s="75" t="s">
        <v>307</v>
      </c>
      <c r="P58" s="75" t="s">
        <v>318</v>
      </c>
      <c r="Q58" s="75"/>
      <c r="R58" s="75">
        <v>0.95</v>
      </c>
      <c r="S58" s="75" t="s">
        <v>655</v>
      </c>
      <c r="T58" s="85">
        <v>44466.643553240741</v>
      </c>
      <c r="U58" s="75" t="s">
        <v>1182</v>
      </c>
      <c r="V58" s="85">
        <v>44466.643553240741</v>
      </c>
      <c r="W58" s="75" t="s">
        <v>1182</v>
      </c>
      <c r="X58" s="46" t="s">
        <v>1096</v>
      </c>
      <c r="Y58" s="75"/>
      <c r="Z58" s="75"/>
      <c r="AA58" s="75" t="s">
        <v>808</v>
      </c>
      <c r="AB58" s="75"/>
    </row>
    <row r="59" spans="1:28" ht="15" x14ac:dyDescent="0.2">
      <c r="A59" s="75"/>
      <c r="B59" s="45" t="s">
        <v>530</v>
      </c>
      <c r="C59" s="75" t="s">
        <v>317</v>
      </c>
      <c r="D59" s="45" t="s">
        <v>670</v>
      </c>
      <c r="E59" s="45" t="s">
        <v>530</v>
      </c>
      <c r="F59" s="75" t="s">
        <v>846</v>
      </c>
      <c r="G59" s="75" t="s">
        <v>811</v>
      </c>
      <c r="H59" s="75" t="s">
        <v>1182</v>
      </c>
      <c r="I59" s="85" t="s">
        <v>1182</v>
      </c>
      <c r="J59" s="75"/>
      <c r="K59" s="75" t="s">
        <v>153</v>
      </c>
      <c r="L59" s="75">
        <v>0.96850000000000003</v>
      </c>
      <c r="M59" s="85">
        <v>44466.643553240741</v>
      </c>
      <c r="N59" s="87"/>
      <c r="O59" s="75" t="s">
        <v>307</v>
      </c>
      <c r="P59" s="75" t="s">
        <v>318</v>
      </c>
      <c r="Q59" s="75"/>
      <c r="R59" s="75">
        <v>0.95</v>
      </c>
      <c r="S59" s="75" t="s">
        <v>655</v>
      </c>
      <c r="T59" s="85">
        <v>44466.643553240741</v>
      </c>
      <c r="U59" s="75" t="s">
        <v>1182</v>
      </c>
      <c r="V59" s="85">
        <v>44466.643553240741</v>
      </c>
      <c r="W59" s="75" t="s">
        <v>1182</v>
      </c>
      <c r="X59" s="46" t="s">
        <v>1096</v>
      </c>
      <c r="Y59" s="75"/>
      <c r="Z59" s="75"/>
      <c r="AA59" s="75" t="s">
        <v>808</v>
      </c>
      <c r="AB59" s="75"/>
    </row>
    <row r="60" spans="1:28" ht="15" x14ac:dyDescent="0.2">
      <c r="A60" s="75"/>
      <c r="B60" s="45" t="s">
        <v>530</v>
      </c>
      <c r="C60" s="75" t="s">
        <v>317</v>
      </c>
      <c r="D60" s="45" t="s">
        <v>671</v>
      </c>
      <c r="E60" s="45" t="s">
        <v>530</v>
      </c>
      <c r="F60" s="75" t="s">
        <v>847</v>
      </c>
      <c r="G60" s="75" t="s">
        <v>811</v>
      </c>
      <c r="H60" s="75" t="s">
        <v>1182</v>
      </c>
      <c r="I60" s="85" t="s">
        <v>1182</v>
      </c>
      <c r="J60" s="75"/>
      <c r="K60" s="75" t="s">
        <v>153</v>
      </c>
      <c r="L60" s="75">
        <v>0.94369999999999998</v>
      </c>
      <c r="M60" s="85">
        <v>44466.643553240741</v>
      </c>
      <c r="N60" s="87"/>
      <c r="O60" s="75" t="s">
        <v>307</v>
      </c>
      <c r="P60" s="75" t="s">
        <v>318</v>
      </c>
      <c r="Q60" s="75"/>
      <c r="R60" s="75">
        <v>0.95</v>
      </c>
      <c r="S60" s="75" t="s">
        <v>655</v>
      </c>
      <c r="T60" s="85">
        <v>44466.643553240741</v>
      </c>
      <c r="U60" s="75" t="s">
        <v>1182</v>
      </c>
      <c r="V60" s="85">
        <v>44466.643553240741</v>
      </c>
      <c r="W60" s="75" t="s">
        <v>1182</v>
      </c>
      <c r="X60" s="46" t="s">
        <v>1096</v>
      </c>
      <c r="Y60" s="75"/>
      <c r="Z60" s="75"/>
      <c r="AA60" s="75" t="s">
        <v>808</v>
      </c>
      <c r="AB60" s="75"/>
    </row>
    <row r="61" spans="1:28" ht="15" x14ac:dyDescent="0.2">
      <c r="A61" s="75"/>
      <c r="B61" s="45" t="s">
        <v>530</v>
      </c>
      <c r="C61" s="75" t="s">
        <v>317</v>
      </c>
      <c r="D61" s="45" t="s">
        <v>672</v>
      </c>
      <c r="E61" s="45" t="s">
        <v>530</v>
      </c>
      <c r="F61" s="75" t="s">
        <v>848</v>
      </c>
      <c r="G61" s="75" t="s">
        <v>821</v>
      </c>
      <c r="H61" s="75" t="s">
        <v>1182</v>
      </c>
      <c r="I61" s="85" t="s">
        <v>1182</v>
      </c>
      <c r="J61" s="75"/>
      <c r="K61" s="75" t="s">
        <v>153</v>
      </c>
      <c r="L61" s="75">
        <v>7.8899999999999998E-2</v>
      </c>
      <c r="M61" s="85">
        <v>44466.643553240741</v>
      </c>
      <c r="N61" s="87"/>
      <c r="O61" s="75" t="s">
        <v>307</v>
      </c>
      <c r="P61" s="75" t="s">
        <v>318</v>
      </c>
      <c r="Q61" s="75"/>
      <c r="R61" s="75">
        <v>0.1</v>
      </c>
      <c r="S61" s="75" t="s">
        <v>319</v>
      </c>
      <c r="T61" s="85">
        <v>44466.643553240741</v>
      </c>
      <c r="U61" s="75" t="s">
        <v>1182</v>
      </c>
      <c r="V61" s="85">
        <v>44466.643553240741</v>
      </c>
      <c r="W61" s="75" t="s">
        <v>1182</v>
      </c>
      <c r="X61" s="46" t="s">
        <v>1096</v>
      </c>
      <c r="Y61" s="75"/>
      <c r="Z61" s="75"/>
      <c r="AA61" s="75" t="s">
        <v>808</v>
      </c>
      <c r="AB61" s="75"/>
    </row>
    <row r="62" spans="1:28" ht="15" x14ac:dyDescent="0.2">
      <c r="A62" s="75"/>
      <c r="B62" s="45" t="s">
        <v>530</v>
      </c>
      <c r="C62" s="75" t="s">
        <v>317</v>
      </c>
      <c r="D62" s="45" t="s">
        <v>673</v>
      </c>
      <c r="E62" s="45" t="s">
        <v>530</v>
      </c>
      <c r="F62" s="75" t="s">
        <v>849</v>
      </c>
      <c r="G62" s="75" t="s">
        <v>821</v>
      </c>
      <c r="H62" s="75" t="s">
        <v>1182</v>
      </c>
      <c r="I62" s="85" t="s">
        <v>1182</v>
      </c>
      <c r="J62" s="75"/>
      <c r="K62" s="75" t="s">
        <v>153</v>
      </c>
      <c r="L62" s="75">
        <v>7.4709999999999999E-2</v>
      </c>
      <c r="M62" s="85">
        <v>44466.643553240741</v>
      </c>
      <c r="N62" s="87"/>
      <c r="O62" s="75" t="s">
        <v>307</v>
      </c>
      <c r="P62" s="75" t="s">
        <v>318</v>
      </c>
      <c r="Q62" s="75"/>
      <c r="R62" s="75">
        <v>0.1</v>
      </c>
      <c r="S62" s="75" t="s">
        <v>319</v>
      </c>
      <c r="T62" s="85">
        <v>44466.643553240741</v>
      </c>
      <c r="U62" s="75" t="s">
        <v>1182</v>
      </c>
      <c r="V62" s="85">
        <v>44466.643553240741</v>
      </c>
      <c r="W62" s="75" t="s">
        <v>1182</v>
      </c>
      <c r="X62" s="46" t="s">
        <v>1096</v>
      </c>
      <c r="Y62" s="75"/>
      <c r="Z62" s="75"/>
      <c r="AA62" s="75" t="s">
        <v>808</v>
      </c>
      <c r="AB62" s="75"/>
    </row>
    <row r="63" spans="1:28" ht="15" x14ac:dyDescent="0.2">
      <c r="A63" s="75"/>
      <c r="B63" s="45" t="s">
        <v>530</v>
      </c>
      <c r="C63" s="75" t="s">
        <v>317</v>
      </c>
      <c r="D63" s="45" t="s">
        <v>674</v>
      </c>
      <c r="E63" s="45" t="s">
        <v>530</v>
      </c>
      <c r="F63" s="75" t="s">
        <v>850</v>
      </c>
      <c r="G63" s="75" t="s">
        <v>821</v>
      </c>
      <c r="H63" s="75" t="s">
        <v>1182</v>
      </c>
      <c r="I63" s="85" t="s">
        <v>1182</v>
      </c>
      <c r="J63" s="75"/>
      <c r="K63" s="75" t="s">
        <v>153</v>
      </c>
      <c r="L63" s="75">
        <v>7.4800000000000005E-2</v>
      </c>
      <c r="M63" s="85">
        <v>44466.643553240741</v>
      </c>
      <c r="N63" s="87"/>
      <c r="O63" s="75" t="s">
        <v>307</v>
      </c>
      <c r="P63" s="75" t="s">
        <v>318</v>
      </c>
      <c r="Q63" s="75"/>
      <c r="R63" s="75">
        <v>0.1</v>
      </c>
      <c r="S63" s="75" t="s">
        <v>319</v>
      </c>
      <c r="T63" s="85">
        <v>44466.643553240741</v>
      </c>
      <c r="U63" s="75" t="s">
        <v>1182</v>
      </c>
      <c r="V63" s="85">
        <v>44466.643553240741</v>
      </c>
      <c r="W63" s="75" t="s">
        <v>1182</v>
      </c>
      <c r="X63" s="46" t="s">
        <v>1096</v>
      </c>
      <c r="Y63" s="75"/>
      <c r="Z63" s="75"/>
      <c r="AA63" s="75" t="s">
        <v>808</v>
      </c>
      <c r="AB63" s="75"/>
    </row>
    <row r="64" spans="1:28" ht="15" x14ac:dyDescent="0.2">
      <c r="A64" s="75"/>
      <c r="B64" s="45" t="s">
        <v>530</v>
      </c>
      <c r="C64" s="75" t="s">
        <v>317</v>
      </c>
      <c r="D64" s="45" t="s">
        <v>661</v>
      </c>
      <c r="E64" s="45" t="s">
        <v>530</v>
      </c>
      <c r="F64" s="75" t="s">
        <v>851</v>
      </c>
      <c r="G64" s="75" t="s">
        <v>806</v>
      </c>
      <c r="H64" s="75" t="s">
        <v>1182</v>
      </c>
      <c r="I64" s="85" t="s">
        <v>1182</v>
      </c>
      <c r="J64" s="75"/>
      <c r="K64" s="75" t="s">
        <v>153</v>
      </c>
      <c r="L64" s="75">
        <v>0.98799999999999999</v>
      </c>
      <c r="M64" s="85">
        <v>44435.643553240741</v>
      </c>
      <c r="N64" s="87"/>
      <c r="O64" s="75" t="s">
        <v>307</v>
      </c>
      <c r="P64" s="75" t="s">
        <v>318</v>
      </c>
      <c r="Q64" s="75"/>
      <c r="R64" s="75">
        <v>0.98</v>
      </c>
      <c r="S64" s="75" t="s">
        <v>655</v>
      </c>
      <c r="T64" s="85">
        <v>44435.643553240741</v>
      </c>
      <c r="U64" s="75" t="s">
        <v>1182</v>
      </c>
      <c r="V64" s="85">
        <v>44435.643553240741</v>
      </c>
      <c r="W64" s="75" t="s">
        <v>1182</v>
      </c>
      <c r="X64" s="46" t="s">
        <v>1096</v>
      </c>
      <c r="Y64" s="75"/>
      <c r="Z64" s="75"/>
      <c r="AA64" s="74" t="s">
        <v>808</v>
      </c>
      <c r="AB64" s="75"/>
    </row>
    <row r="65" spans="1:28" ht="15" x14ac:dyDescent="0.2">
      <c r="A65" s="75"/>
      <c r="B65" s="45" t="s">
        <v>530</v>
      </c>
      <c r="C65" s="75" t="s">
        <v>317</v>
      </c>
      <c r="D65" s="45" t="s">
        <v>662</v>
      </c>
      <c r="E65" s="45" t="s">
        <v>530</v>
      </c>
      <c r="F65" s="75" t="s">
        <v>852</v>
      </c>
      <c r="G65" s="75" t="s">
        <v>806</v>
      </c>
      <c r="H65" s="75" t="s">
        <v>1182</v>
      </c>
      <c r="I65" s="85" t="s">
        <v>1182</v>
      </c>
      <c r="J65" s="75"/>
      <c r="K65" s="75" t="s">
        <v>153</v>
      </c>
      <c r="L65" s="75">
        <v>0.98099999999999998</v>
      </c>
      <c r="M65" s="85">
        <v>44435.643553240741</v>
      </c>
      <c r="N65" s="87"/>
      <c r="O65" s="75" t="s">
        <v>307</v>
      </c>
      <c r="P65" s="75" t="s">
        <v>318</v>
      </c>
      <c r="Q65" s="75"/>
      <c r="R65" s="75">
        <v>0.98</v>
      </c>
      <c r="S65" s="75" t="s">
        <v>655</v>
      </c>
      <c r="T65" s="85">
        <v>44435.643553240741</v>
      </c>
      <c r="U65" s="75" t="s">
        <v>1182</v>
      </c>
      <c r="V65" s="85">
        <v>44435.643553240741</v>
      </c>
      <c r="W65" s="75" t="s">
        <v>1182</v>
      </c>
      <c r="X65" s="46" t="s">
        <v>1096</v>
      </c>
      <c r="Y65" s="75"/>
      <c r="Z65" s="75"/>
      <c r="AA65" s="75" t="s">
        <v>808</v>
      </c>
      <c r="AB65" s="75"/>
    </row>
    <row r="66" spans="1:28" ht="15" x14ac:dyDescent="0.2">
      <c r="A66" s="75"/>
      <c r="B66" s="45" t="s">
        <v>530</v>
      </c>
      <c r="C66" s="75" t="s">
        <v>317</v>
      </c>
      <c r="D66" s="45" t="s">
        <v>663</v>
      </c>
      <c r="E66" s="45" t="s">
        <v>530</v>
      </c>
      <c r="F66" s="75" t="s">
        <v>853</v>
      </c>
      <c r="G66" s="75" t="s">
        <v>811</v>
      </c>
      <c r="H66" s="75" t="s">
        <v>1182</v>
      </c>
      <c r="I66" s="85" t="s">
        <v>1182</v>
      </c>
      <c r="J66" s="75"/>
      <c r="K66" s="75" t="s">
        <v>153</v>
      </c>
      <c r="L66" s="75">
        <v>0.98340000000000005</v>
      </c>
      <c r="M66" s="85">
        <v>44435.643553240741</v>
      </c>
      <c r="N66" s="87"/>
      <c r="O66" s="75" t="s">
        <v>307</v>
      </c>
      <c r="P66" s="75" t="s">
        <v>318</v>
      </c>
      <c r="Q66" s="75"/>
      <c r="R66" s="75">
        <v>0.95</v>
      </c>
      <c r="S66" s="75" t="s">
        <v>655</v>
      </c>
      <c r="T66" s="85">
        <v>44435.643553240741</v>
      </c>
      <c r="U66" s="75" t="s">
        <v>1182</v>
      </c>
      <c r="V66" s="85">
        <v>44435.643553240741</v>
      </c>
      <c r="W66" s="75" t="s">
        <v>1182</v>
      </c>
      <c r="X66" s="46" t="s">
        <v>1096</v>
      </c>
      <c r="Y66" s="75"/>
      <c r="Z66" s="75"/>
      <c r="AA66" s="75" t="s">
        <v>808</v>
      </c>
      <c r="AB66" s="75"/>
    </row>
    <row r="67" spans="1:28" ht="15" x14ac:dyDescent="0.2">
      <c r="A67" s="75"/>
      <c r="B67" s="45" t="s">
        <v>530</v>
      </c>
      <c r="C67" s="75" t="s">
        <v>317</v>
      </c>
      <c r="D67" s="45" t="s">
        <v>664</v>
      </c>
      <c r="E67" s="45" t="s">
        <v>530</v>
      </c>
      <c r="F67" s="75" t="s">
        <v>854</v>
      </c>
      <c r="G67" s="75" t="s">
        <v>811</v>
      </c>
      <c r="H67" s="75" t="s">
        <v>1182</v>
      </c>
      <c r="I67" s="85" t="s">
        <v>1182</v>
      </c>
      <c r="J67" s="75"/>
      <c r="K67" s="75" t="s">
        <v>153</v>
      </c>
      <c r="L67" s="75">
        <v>0.96409999999999996</v>
      </c>
      <c r="M67" s="85">
        <v>44435.643553240741</v>
      </c>
      <c r="N67" s="87"/>
      <c r="O67" s="75" t="s">
        <v>307</v>
      </c>
      <c r="P67" s="75" t="s">
        <v>318</v>
      </c>
      <c r="Q67" s="75"/>
      <c r="R67" s="75">
        <v>0.95</v>
      </c>
      <c r="S67" s="75" t="s">
        <v>655</v>
      </c>
      <c r="T67" s="85">
        <v>44435.643553240741</v>
      </c>
      <c r="U67" s="75" t="s">
        <v>1182</v>
      </c>
      <c r="V67" s="85">
        <v>44435.643553240741</v>
      </c>
      <c r="W67" s="75" t="s">
        <v>1182</v>
      </c>
      <c r="X67" s="46" t="s">
        <v>1096</v>
      </c>
      <c r="Y67" s="75"/>
      <c r="Z67" s="75"/>
      <c r="AA67" s="75" t="s">
        <v>808</v>
      </c>
      <c r="AB67" s="75"/>
    </row>
    <row r="68" spans="1:28" ht="15" x14ac:dyDescent="0.2">
      <c r="A68" s="75"/>
      <c r="B68" s="45" t="s">
        <v>530</v>
      </c>
      <c r="C68" s="75" t="s">
        <v>317</v>
      </c>
      <c r="D68" s="45" t="s">
        <v>665</v>
      </c>
      <c r="E68" s="45" t="s">
        <v>530</v>
      </c>
      <c r="F68" s="75" t="s">
        <v>855</v>
      </c>
      <c r="G68" s="75" t="s">
        <v>811</v>
      </c>
      <c r="H68" s="75" t="s">
        <v>1182</v>
      </c>
      <c r="I68" s="85" t="s">
        <v>1182</v>
      </c>
      <c r="J68" s="75"/>
      <c r="K68" s="75" t="s">
        <v>153</v>
      </c>
      <c r="L68" s="75">
        <v>0.96609999999999996</v>
      </c>
      <c r="M68" s="85">
        <v>44435.643553240741</v>
      </c>
      <c r="N68" s="87"/>
      <c r="O68" s="75" t="s">
        <v>307</v>
      </c>
      <c r="P68" s="75" t="s">
        <v>318</v>
      </c>
      <c r="Q68" s="75"/>
      <c r="R68" s="75">
        <v>0.95</v>
      </c>
      <c r="S68" s="75" t="s">
        <v>655</v>
      </c>
      <c r="T68" s="85">
        <v>44435.643553240741</v>
      </c>
      <c r="U68" s="75" t="s">
        <v>1182</v>
      </c>
      <c r="V68" s="85">
        <v>44435.643553240741</v>
      </c>
      <c r="W68" s="75" t="s">
        <v>1182</v>
      </c>
      <c r="X68" s="46" t="s">
        <v>1096</v>
      </c>
      <c r="Y68" s="75"/>
      <c r="Z68" s="75"/>
      <c r="AA68" s="75" t="s">
        <v>808</v>
      </c>
      <c r="AB68" s="75"/>
    </row>
    <row r="69" spans="1:28" ht="15" x14ac:dyDescent="0.2">
      <c r="A69" s="75"/>
      <c r="B69" s="45" t="s">
        <v>530</v>
      </c>
      <c r="C69" s="75" t="s">
        <v>317</v>
      </c>
      <c r="D69" s="45" t="s">
        <v>666</v>
      </c>
      <c r="E69" s="45" t="s">
        <v>530</v>
      </c>
      <c r="F69" s="75" t="s">
        <v>856</v>
      </c>
      <c r="G69" s="75" t="s">
        <v>811</v>
      </c>
      <c r="H69" s="75" t="s">
        <v>1182</v>
      </c>
      <c r="I69" s="85" t="s">
        <v>1182</v>
      </c>
      <c r="J69" s="75"/>
      <c r="K69" s="75" t="s">
        <v>153</v>
      </c>
      <c r="L69" s="75">
        <v>0.98909999999999998</v>
      </c>
      <c r="M69" s="85">
        <v>44435.643553240741</v>
      </c>
      <c r="N69" s="87"/>
      <c r="O69" s="75" t="s">
        <v>307</v>
      </c>
      <c r="P69" s="75" t="s">
        <v>318</v>
      </c>
      <c r="Q69" s="75"/>
      <c r="R69" s="75">
        <v>0.95</v>
      </c>
      <c r="S69" s="75" t="s">
        <v>655</v>
      </c>
      <c r="T69" s="85">
        <v>44435.643553240741</v>
      </c>
      <c r="U69" s="75" t="s">
        <v>1182</v>
      </c>
      <c r="V69" s="85">
        <v>44435.643553240741</v>
      </c>
      <c r="W69" s="75" t="s">
        <v>1182</v>
      </c>
      <c r="X69" s="46" t="s">
        <v>1096</v>
      </c>
      <c r="Y69" s="75"/>
      <c r="Z69" s="75"/>
      <c r="AA69" s="75" t="s">
        <v>808</v>
      </c>
      <c r="AB69" s="75"/>
    </row>
    <row r="70" spans="1:28" ht="15" x14ac:dyDescent="0.2">
      <c r="A70" s="75"/>
      <c r="B70" s="45" t="s">
        <v>530</v>
      </c>
      <c r="C70" s="75" t="s">
        <v>317</v>
      </c>
      <c r="D70" s="45" t="s">
        <v>667</v>
      </c>
      <c r="E70" s="45" t="s">
        <v>530</v>
      </c>
      <c r="F70" s="75" t="s">
        <v>857</v>
      </c>
      <c r="G70" s="75" t="s">
        <v>811</v>
      </c>
      <c r="H70" s="75" t="s">
        <v>1182</v>
      </c>
      <c r="I70" s="85" t="s">
        <v>1182</v>
      </c>
      <c r="J70" s="75"/>
      <c r="K70" s="75" t="s">
        <v>153</v>
      </c>
      <c r="L70" s="75">
        <v>0.95089999999999997</v>
      </c>
      <c r="M70" s="85">
        <v>44435.643553240741</v>
      </c>
      <c r="N70" s="87"/>
      <c r="O70" s="75" t="s">
        <v>307</v>
      </c>
      <c r="P70" s="75" t="s">
        <v>318</v>
      </c>
      <c r="Q70" s="75"/>
      <c r="R70" s="75">
        <v>0.95</v>
      </c>
      <c r="S70" s="75" t="s">
        <v>655</v>
      </c>
      <c r="T70" s="85">
        <v>44435.643553240741</v>
      </c>
      <c r="U70" s="75" t="s">
        <v>1182</v>
      </c>
      <c r="V70" s="85">
        <v>44435.643553240741</v>
      </c>
      <c r="W70" s="75" t="s">
        <v>1182</v>
      </c>
      <c r="X70" s="46" t="s">
        <v>1096</v>
      </c>
      <c r="Y70" s="75"/>
      <c r="Z70" s="75"/>
      <c r="AA70" s="75" t="s">
        <v>808</v>
      </c>
      <c r="AB70" s="75"/>
    </row>
    <row r="71" spans="1:28" ht="15" x14ac:dyDescent="0.2">
      <c r="A71" s="75"/>
      <c r="B71" s="45" t="s">
        <v>530</v>
      </c>
      <c r="C71" s="75" t="s">
        <v>317</v>
      </c>
      <c r="D71" s="45" t="s">
        <v>668</v>
      </c>
      <c r="E71" s="45" t="s">
        <v>530</v>
      </c>
      <c r="F71" s="75" t="s">
        <v>858</v>
      </c>
      <c r="G71" s="75" t="s">
        <v>811</v>
      </c>
      <c r="H71" s="75" t="s">
        <v>1182</v>
      </c>
      <c r="I71" s="85" t="s">
        <v>1182</v>
      </c>
      <c r="J71" s="75"/>
      <c r="K71" s="75" t="s">
        <v>153</v>
      </c>
      <c r="L71" s="75">
        <v>0.9617</v>
      </c>
      <c r="M71" s="85">
        <v>44435.643553240741</v>
      </c>
      <c r="N71" s="87"/>
      <c r="O71" s="75" t="s">
        <v>307</v>
      </c>
      <c r="P71" s="75" t="s">
        <v>318</v>
      </c>
      <c r="Q71" s="75"/>
      <c r="R71" s="75">
        <v>0.95</v>
      </c>
      <c r="S71" s="75" t="s">
        <v>655</v>
      </c>
      <c r="T71" s="85">
        <v>44435.643553240741</v>
      </c>
      <c r="U71" s="75" t="s">
        <v>1182</v>
      </c>
      <c r="V71" s="85">
        <v>44435.643553240741</v>
      </c>
      <c r="W71" s="75" t="s">
        <v>1182</v>
      </c>
      <c r="X71" s="46" t="s">
        <v>1096</v>
      </c>
      <c r="Y71" s="75"/>
      <c r="Z71" s="75"/>
      <c r="AA71" s="75" t="s">
        <v>808</v>
      </c>
      <c r="AB71" s="75"/>
    </row>
    <row r="72" spans="1:28" ht="15" x14ac:dyDescent="0.2">
      <c r="A72" s="75"/>
      <c r="B72" s="45" t="s">
        <v>530</v>
      </c>
      <c r="C72" s="75" t="s">
        <v>317</v>
      </c>
      <c r="D72" s="45" t="s">
        <v>669</v>
      </c>
      <c r="E72" s="45" t="s">
        <v>530</v>
      </c>
      <c r="F72" s="75" t="s">
        <v>859</v>
      </c>
      <c r="G72" s="75" t="s">
        <v>811</v>
      </c>
      <c r="H72" s="75" t="s">
        <v>1182</v>
      </c>
      <c r="I72" s="85" t="s">
        <v>1182</v>
      </c>
      <c r="J72" s="75"/>
      <c r="K72" s="75" t="s">
        <v>153</v>
      </c>
      <c r="L72" s="75">
        <v>0.9778</v>
      </c>
      <c r="M72" s="85">
        <v>44435.643553240741</v>
      </c>
      <c r="N72" s="87"/>
      <c r="O72" s="75" t="s">
        <v>307</v>
      </c>
      <c r="P72" s="75" t="s">
        <v>318</v>
      </c>
      <c r="Q72" s="75"/>
      <c r="R72" s="75">
        <v>0.95</v>
      </c>
      <c r="S72" s="75" t="s">
        <v>655</v>
      </c>
      <c r="T72" s="85">
        <v>44435.643553240741</v>
      </c>
      <c r="U72" s="75" t="s">
        <v>1182</v>
      </c>
      <c r="V72" s="85">
        <v>44435.643553240741</v>
      </c>
      <c r="W72" s="75" t="s">
        <v>1182</v>
      </c>
      <c r="X72" s="46" t="s">
        <v>1096</v>
      </c>
      <c r="Y72" s="75"/>
      <c r="Z72" s="75"/>
      <c r="AA72" s="75" t="s">
        <v>808</v>
      </c>
      <c r="AB72" s="75"/>
    </row>
    <row r="73" spans="1:28" ht="15" x14ac:dyDescent="0.2">
      <c r="A73" s="75"/>
      <c r="B73" s="45" t="s">
        <v>530</v>
      </c>
      <c r="C73" s="75" t="s">
        <v>317</v>
      </c>
      <c r="D73" s="45" t="s">
        <v>670</v>
      </c>
      <c r="E73" s="45" t="s">
        <v>530</v>
      </c>
      <c r="F73" s="75" t="s">
        <v>860</v>
      </c>
      <c r="G73" s="75" t="s">
        <v>811</v>
      </c>
      <c r="H73" s="75" t="s">
        <v>1182</v>
      </c>
      <c r="I73" s="85" t="s">
        <v>1182</v>
      </c>
      <c r="J73" s="75"/>
      <c r="K73" s="75" t="s">
        <v>153</v>
      </c>
      <c r="L73" s="75">
        <v>0.96850000000000003</v>
      </c>
      <c r="M73" s="85">
        <v>44435.643553240741</v>
      </c>
      <c r="N73" s="87"/>
      <c r="O73" s="75" t="s">
        <v>307</v>
      </c>
      <c r="P73" s="75" t="s">
        <v>318</v>
      </c>
      <c r="Q73" s="75"/>
      <c r="R73" s="75">
        <v>0.95</v>
      </c>
      <c r="S73" s="75" t="s">
        <v>655</v>
      </c>
      <c r="T73" s="85">
        <v>44435.643553240741</v>
      </c>
      <c r="U73" s="75" t="s">
        <v>1182</v>
      </c>
      <c r="V73" s="85">
        <v>44435.643553240741</v>
      </c>
      <c r="W73" s="75" t="s">
        <v>1182</v>
      </c>
      <c r="X73" s="46" t="s">
        <v>1096</v>
      </c>
      <c r="Y73" s="75"/>
      <c r="Z73" s="75"/>
      <c r="AA73" s="75" t="s">
        <v>808</v>
      </c>
      <c r="AB73" s="75"/>
    </row>
    <row r="74" spans="1:28" ht="15" x14ac:dyDescent="0.2">
      <c r="A74" s="75"/>
      <c r="B74" s="45" t="s">
        <v>530</v>
      </c>
      <c r="C74" s="75" t="s">
        <v>317</v>
      </c>
      <c r="D74" s="45" t="s">
        <v>671</v>
      </c>
      <c r="E74" s="45" t="s">
        <v>530</v>
      </c>
      <c r="F74" s="75" t="s">
        <v>861</v>
      </c>
      <c r="G74" s="75" t="s">
        <v>811</v>
      </c>
      <c r="H74" s="75" t="s">
        <v>1182</v>
      </c>
      <c r="I74" s="85" t="s">
        <v>1182</v>
      </c>
      <c r="J74" s="75"/>
      <c r="K74" s="75" t="s">
        <v>153</v>
      </c>
      <c r="L74" s="75">
        <v>0.94369999999999998</v>
      </c>
      <c r="M74" s="85">
        <v>44435.643553240741</v>
      </c>
      <c r="N74" s="87"/>
      <c r="O74" s="75" t="s">
        <v>307</v>
      </c>
      <c r="P74" s="75" t="s">
        <v>318</v>
      </c>
      <c r="Q74" s="75"/>
      <c r="R74" s="75">
        <v>0.95</v>
      </c>
      <c r="S74" s="75" t="s">
        <v>655</v>
      </c>
      <c r="T74" s="85">
        <v>44435.643553240741</v>
      </c>
      <c r="U74" s="75" t="s">
        <v>1182</v>
      </c>
      <c r="V74" s="85">
        <v>44435.643553240741</v>
      </c>
      <c r="W74" s="75" t="s">
        <v>1182</v>
      </c>
      <c r="X74" s="46" t="s">
        <v>1096</v>
      </c>
      <c r="Y74" s="75"/>
      <c r="Z74" s="75"/>
      <c r="AA74" s="75" t="s">
        <v>808</v>
      </c>
      <c r="AB74" s="75"/>
    </row>
    <row r="75" spans="1:28" ht="15" x14ac:dyDescent="0.2">
      <c r="A75" s="75"/>
      <c r="B75" s="45" t="s">
        <v>530</v>
      </c>
      <c r="C75" s="75" t="s">
        <v>317</v>
      </c>
      <c r="D75" s="45" t="s">
        <v>672</v>
      </c>
      <c r="E75" s="45" t="s">
        <v>530</v>
      </c>
      <c r="F75" s="75" t="s">
        <v>862</v>
      </c>
      <c r="G75" s="75" t="s">
        <v>821</v>
      </c>
      <c r="H75" s="75" t="s">
        <v>1182</v>
      </c>
      <c r="I75" s="85" t="s">
        <v>1182</v>
      </c>
      <c r="J75" s="75"/>
      <c r="K75" s="75" t="s">
        <v>153</v>
      </c>
      <c r="L75" s="75">
        <v>7.8899999999999998E-2</v>
      </c>
      <c r="M75" s="85">
        <v>44435.643553240741</v>
      </c>
      <c r="N75" s="87"/>
      <c r="O75" s="75" t="s">
        <v>307</v>
      </c>
      <c r="P75" s="75" t="s">
        <v>318</v>
      </c>
      <c r="Q75" s="75"/>
      <c r="R75" s="75">
        <v>0.1</v>
      </c>
      <c r="S75" s="75" t="s">
        <v>319</v>
      </c>
      <c r="T75" s="85">
        <v>44435.643553240741</v>
      </c>
      <c r="U75" s="75" t="s">
        <v>1182</v>
      </c>
      <c r="V75" s="85">
        <v>44435.643553240741</v>
      </c>
      <c r="W75" s="75" t="s">
        <v>1182</v>
      </c>
      <c r="X75" s="46" t="s">
        <v>1096</v>
      </c>
      <c r="Y75" s="75"/>
      <c r="Z75" s="75"/>
      <c r="AA75" s="75" t="s">
        <v>808</v>
      </c>
      <c r="AB75" s="75"/>
    </row>
    <row r="76" spans="1:28" ht="15" x14ac:dyDescent="0.2">
      <c r="A76" s="75"/>
      <c r="B76" s="45" t="s">
        <v>530</v>
      </c>
      <c r="C76" s="75" t="s">
        <v>317</v>
      </c>
      <c r="D76" s="45" t="s">
        <v>673</v>
      </c>
      <c r="E76" s="45" t="s">
        <v>530</v>
      </c>
      <c r="F76" s="75" t="s">
        <v>863</v>
      </c>
      <c r="G76" s="75" t="s">
        <v>821</v>
      </c>
      <c r="H76" s="75" t="s">
        <v>1182</v>
      </c>
      <c r="I76" s="85" t="s">
        <v>1182</v>
      </c>
      <c r="J76" s="75"/>
      <c r="K76" s="75" t="s">
        <v>153</v>
      </c>
      <c r="L76" s="75">
        <v>7.4709999999999999E-2</v>
      </c>
      <c r="M76" s="85">
        <v>44435.643553240741</v>
      </c>
      <c r="N76" s="87"/>
      <c r="O76" s="75" t="s">
        <v>307</v>
      </c>
      <c r="P76" s="75" t="s">
        <v>318</v>
      </c>
      <c r="Q76" s="75"/>
      <c r="R76" s="75">
        <v>0.1</v>
      </c>
      <c r="S76" s="75" t="s">
        <v>319</v>
      </c>
      <c r="T76" s="85">
        <v>44435.643553240741</v>
      </c>
      <c r="U76" s="75" t="s">
        <v>1182</v>
      </c>
      <c r="V76" s="85">
        <v>44435.643553240741</v>
      </c>
      <c r="W76" s="75" t="s">
        <v>1182</v>
      </c>
      <c r="X76" s="46" t="s">
        <v>1096</v>
      </c>
      <c r="Y76" s="75"/>
      <c r="Z76" s="75"/>
      <c r="AA76" s="75" t="s">
        <v>808</v>
      </c>
      <c r="AB76" s="75"/>
    </row>
    <row r="77" spans="1:28" ht="15" x14ac:dyDescent="0.2">
      <c r="A77" s="75"/>
      <c r="B77" s="45" t="s">
        <v>530</v>
      </c>
      <c r="C77" s="75" t="s">
        <v>317</v>
      </c>
      <c r="D77" s="45" t="s">
        <v>674</v>
      </c>
      <c r="E77" s="45" t="s">
        <v>530</v>
      </c>
      <c r="F77" s="75" t="s">
        <v>864</v>
      </c>
      <c r="G77" s="75" t="s">
        <v>821</v>
      </c>
      <c r="H77" s="75" t="s">
        <v>1182</v>
      </c>
      <c r="I77" s="85" t="s">
        <v>1182</v>
      </c>
      <c r="J77" s="75"/>
      <c r="K77" s="75" t="s">
        <v>153</v>
      </c>
      <c r="L77" s="75">
        <v>7.4800000000000005E-2</v>
      </c>
      <c r="M77" s="85">
        <v>44435.643553240741</v>
      </c>
      <c r="N77" s="87"/>
      <c r="O77" s="75" t="s">
        <v>307</v>
      </c>
      <c r="P77" s="75" t="s">
        <v>318</v>
      </c>
      <c r="Q77" s="75"/>
      <c r="R77" s="75">
        <v>0.1</v>
      </c>
      <c r="S77" s="75" t="s">
        <v>319</v>
      </c>
      <c r="T77" s="85">
        <v>44435.643553240741</v>
      </c>
      <c r="U77" s="75" t="s">
        <v>1182</v>
      </c>
      <c r="V77" s="85">
        <v>44435.643553240741</v>
      </c>
      <c r="W77" s="75" t="s">
        <v>1182</v>
      </c>
      <c r="X77" s="46" t="s">
        <v>1096</v>
      </c>
      <c r="Y77" s="75"/>
      <c r="Z77" s="75"/>
      <c r="AA77" s="75" t="s">
        <v>808</v>
      </c>
      <c r="AB77" s="75"/>
    </row>
    <row r="78" spans="1:28" ht="15" x14ac:dyDescent="0.2">
      <c r="A78" s="75"/>
      <c r="B78" s="45" t="s">
        <v>530</v>
      </c>
      <c r="C78" s="75" t="s">
        <v>317</v>
      </c>
      <c r="D78" s="45" t="s">
        <v>661</v>
      </c>
      <c r="E78" s="45" t="s">
        <v>530</v>
      </c>
      <c r="F78" s="75" t="s">
        <v>865</v>
      </c>
      <c r="G78" s="75" t="s">
        <v>806</v>
      </c>
      <c r="H78" s="75" t="s">
        <v>1182</v>
      </c>
      <c r="I78" s="85" t="s">
        <v>1182</v>
      </c>
      <c r="J78" s="75"/>
      <c r="K78" s="75" t="s">
        <v>153</v>
      </c>
      <c r="L78" s="75">
        <v>0.98799999999999999</v>
      </c>
      <c r="M78" s="85">
        <v>44404.643553240741</v>
      </c>
      <c r="N78" s="87"/>
      <c r="O78" s="75" t="s">
        <v>307</v>
      </c>
      <c r="P78" s="75" t="s">
        <v>318</v>
      </c>
      <c r="Q78" s="75"/>
      <c r="R78" s="75">
        <v>0.98</v>
      </c>
      <c r="S78" s="75" t="s">
        <v>655</v>
      </c>
      <c r="T78" s="85">
        <v>44404.643553240741</v>
      </c>
      <c r="U78" s="75" t="s">
        <v>1182</v>
      </c>
      <c r="V78" s="85">
        <v>44404.643553240741</v>
      </c>
      <c r="W78" s="75" t="s">
        <v>1182</v>
      </c>
      <c r="X78" s="46" t="s">
        <v>1096</v>
      </c>
      <c r="Y78" s="75"/>
      <c r="Z78" s="75"/>
      <c r="AA78" s="74" t="s">
        <v>808</v>
      </c>
      <c r="AB78" s="75"/>
    </row>
    <row r="79" spans="1:28" ht="15" x14ac:dyDescent="0.2">
      <c r="A79" s="75"/>
      <c r="B79" s="45" t="s">
        <v>530</v>
      </c>
      <c r="C79" s="75" t="s">
        <v>317</v>
      </c>
      <c r="D79" s="45" t="s">
        <v>662</v>
      </c>
      <c r="E79" s="45" t="s">
        <v>530</v>
      </c>
      <c r="F79" s="75" t="s">
        <v>866</v>
      </c>
      <c r="G79" s="75" t="s">
        <v>806</v>
      </c>
      <c r="H79" s="75" t="s">
        <v>1182</v>
      </c>
      <c r="I79" s="85" t="s">
        <v>1182</v>
      </c>
      <c r="J79" s="75"/>
      <c r="K79" s="75" t="s">
        <v>153</v>
      </c>
      <c r="L79" s="75">
        <v>0.98099999999999998</v>
      </c>
      <c r="M79" s="85">
        <v>44404.643553240741</v>
      </c>
      <c r="N79" s="87"/>
      <c r="O79" s="75" t="s">
        <v>307</v>
      </c>
      <c r="P79" s="75" t="s">
        <v>318</v>
      </c>
      <c r="Q79" s="75"/>
      <c r="R79" s="75">
        <v>0.98</v>
      </c>
      <c r="S79" s="75" t="s">
        <v>655</v>
      </c>
      <c r="T79" s="85">
        <v>44404.643553240741</v>
      </c>
      <c r="U79" s="75" t="s">
        <v>1182</v>
      </c>
      <c r="V79" s="85">
        <v>44404.643553240741</v>
      </c>
      <c r="W79" s="75" t="s">
        <v>1182</v>
      </c>
      <c r="X79" s="46" t="s">
        <v>1096</v>
      </c>
      <c r="Y79" s="75"/>
      <c r="Z79" s="75"/>
      <c r="AA79" s="75" t="s">
        <v>808</v>
      </c>
      <c r="AB79" s="75"/>
    </row>
    <row r="80" spans="1:28" ht="15" x14ac:dyDescent="0.2">
      <c r="A80" s="75"/>
      <c r="B80" s="45" t="s">
        <v>530</v>
      </c>
      <c r="C80" s="75" t="s">
        <v>317</v>
      </c>
      <c r="D80" s="45" t="s">
        <v>663</v>
      </c>
      <c r="E80" s="45" t="s">
        <v>530</v>
      </c>
      <c r="F80" s="75" t="s">
        <v>867</v>
      </c>
      <c r="G80" s="75" t="s">
        <v>811</v>
      </c>
      <c r="H80" s="75" t="s">
        <v>1182</v>
      </c>
      <c r="I80" s="85" t="s">
        <v>1182</v>
      </c>
      <c r="J80" s="75"/>
      <c r="K80" s="75" t="s">
        <v>153</v>
      </c>
      <c r="L80" s="75">
        <v>0.99339999999999995</v>
      </c>
      <c r="M80" s="85">
        <v>44404.643553240741</v>
      </c>
      <c r="N80" s="87"/>
      <c r="O80" s="75" t="s">
        <v>307</v>
      </c>
      <c r="P80" s="75" t="s">
        <v>318</v>
      </c>
      <c r="Q80" s="75"/>
      <c r="R80" s="75">
        <v>0.95</v>
      </c>
      <c r="S80" s="75" t="s">
        <v>655</v>
      </c>
      <c r="T80" s="85">
        <v>44404.643553240741</v>
      </c>
      <c r="U80" s="75" t="s">
        <v>1182</v>
      </c>
      <c r="V80" s="85">
        <v>44404.643553240741</v>
      </c>
      <c r="W80" s="75" t="s">
        <v>1182</v>
      </c>
      <c r="X80" s="46" t="s">
        <v>1096</v>
      </c>
      <c r="Y80" s="75"/>
      <c r="Z80" s="75"/>
      <c r="AA80" s="75" t="s">
        <v>808</v>
      </c>
      <c r="AB80" s="75"/>
    </row>
    <row r="81" spans="1:28" ht="15" x14ac:dyDescent="0.2">
      <c r="A81" s="75"/>
      <c r="B81" s="45" t="s">
        <v>530</v>
      </c>
      <c r="C81" s="75" t="s">
        <v>317</v>
      </c>
      <c r="D81" s="45" t="s">
        <v>664</v>
      </c>
      <c r="E81" s="45" t="s">
        <v>530</v>
      </c>
      <c r="F81" s="75" t="s">
        <v>868</v>
      </c>
      <c r="G81" s="75" t="s">
        <v>811</v>
      </c>
      <c r="H81" s="75" t="s">
        <v>1182</v>
      </c>
      <c r="I81" s="85" t="s">
        <v>1182</v>
      </c>
      <c r="J81" s="75"/>
      <c r="K81" s="75" t="s">
        <v>153</v>
      </c>
      <c r="L81" s="75">
        <v>0.96409999999999996</v>
      </c>
      <c r="M81" s="85">
        <v>44404.643553240741</v>
      </c>
      <c r="N81" s="87"/>
      <c r="O81" s="75" t="s">
        <v>307</v>
      </c>
      <c r="P81" s="75" t="s">
        <v>318</v>
      </c>
      <c r="Q81" s="75"/>
      <c r="R81" s="75">
        <v>0.95</v>
      </c>
      <c r="S81" s="75" t="s">
        <v>655</v>
      </c>
      <c r="T81" s="85">
        <v>44404.643553240741</v>
      </c>
      <c r="U81" s="75" t="s">
        <v>1182</v>
      </c>
      <c r="V81" s="85">
        <v>44404.643553240741</v>
      </c>
      <c r="W81" s="75" t="s">
        <v>1182</v>
      </c>
      <c r="X81" s="46" t="s">
        <v>1096</v>
      </c>
      <c r="Y81" s="75"/>
      <c r="Z81" s="75"/>
      <c r="AA81" s="75" t="s">
        <v>808</v>
      </c>
      <c r="AB81" s="75"/>
    </row>
    <row r="82" spans="1:28" ht="15" x14ac:dyDescent="0.2">
      <c r="A82" s="75"/>
      <c r="B82" s="45" t="s">
        <v>530</v>
      </c>
      <c r="C82" s="75" t="s">
        <v>317</v>
      </c>
      <c r="D82" s="45" t="s">
        <v>665</v>
      </c>
      <c r="E82" s="45" t="s">
        <v>530</v>
      </c>
      <c r="F82" s="75" t="s">
        <v>869</v>
      </c>
      <c r="G82" s="75" t="s">
        <v>811</v>
      </c>
      <c r="H82" s="75" t="s">
        <v>1182</v>
      </c>
      <c r="I82" s="85" t="s">
        <v>1182</v>
      </c>
      <c r="J82" s="75"/>
      <c r="K82" s="75" t="s">
        <v>153</v>
      </c>
      <c r="L82" s="75">
        <v>0.97809999999999997</v>
      </c>
      <c r="M82" s="85">
        <v>44404.643553240741</v>
      </c>
      <c r="N82" s="87"/>
      <c r="O82" s="75" t="s">
        <v>307</v>
      </c>
      <c r="P82" s="75" t="s">
        <v>318</v>
      </c>
      <c r="Q82" s="75"/>
      <c r="R82" s="75">
        <v>0.95</v>
      </c>
      <c r="S82" s="75" t="s">
        <v>655</v>
      </c>
      <c r="T82" s="85">
        <v>44404.643553240741</v>
      </c>
      <c r="U82" s="75" t="s">
        <v>1182</v>
      </c>
      <c r="V82" s="85">
        <v>44404.643553240741</v>
      </c>
      <c r="W82" s="75" t="s">
        <v>1182</v>
      </c>
      <c r="X82" s="46" t="s">
        <v>1096</v>
      </c>
      <c r="Y82" s="75"/>
      <c r="Z82" s="75"/>
      <c r="AA82" s="75" t="s">
        <v>808</v>
      </c>
      <c r="AB82" s="75"/>
    </row>
    <row r="83" spans="1:28" ht="15" x14ac:dyDescent="0.2">
      <c r="A83" s="75"/>
      <c r="B83" s="45" t="s">
        <v>530</v>
      </c>
      <c r="C83" s="75" t="s">
        <v>317</v>
      </c>
      <c r="D83" s="45" t="s">
        <v>666</v>
      </c>
      <c r="E83" s="45" t="s">
        <v>530</v>
      </c>
      <c r="F83" s="75" t="s">
        <v>870</v>
      </c>
      <c r="G83" s="75" t="s">
        <v>811</v>
      </c>
      <c r="H83" s="75" t="s">
        <v>1182</v>
      </c>
      <c r="I83" s="85" t="s">
        <v>1182</v>
      </c>
      <c r="J83" s="75"/>
      <c r="K83" s="75" t="s">
        <v>153</v>
      </c>
      <c r="L83" s="75">
        <v>0.98909999999999998</v>
      </c>
      <c r="M83" s="85">
        <v>44404.643553240741</v>
      </c>
      <c r="N83" s="87"/>
      <c r="O83" s="75" t="s">
        <v>307</v>
      </c>
      <c r="P83" s="75" t="s">
        <v>318</v>
      </c>
      <c r="Q83" s="75"/>
      <c r="R83" s="75">
        <v>0.95</v>
      </c>
      <c r="S83" s="75" t="s">
        <v>655</v>
      </c>
      <c r="T83" s="85">
        <v>44404.643553240741</v>
      </c>
      <c r="U83" s="75" t="s">
        <v>1182</v>
      </c>
      <c r="V83" s="85">
        <v>44404.643553240741</v>
      </c>
      <c r="W83" s="75" t="s">
        <v>1182</v>
      </c>
      <c r="X83" s="46" t="s">
        <v>1096</v>
      </c>
      <c r="Y83" s="75"/>
      <c r="Z83" s="75"/>
      <c r="AA83" s="75" t="s">
        <v>808</v>
      </c>
      <c r="AB83" s="75"/>
    </row>
    <row r="84" spans="1:28" ht="15" x14ac:dyDescent="0.2">
      <c r="A84" s="75"/>
      <c r="B84" s="45" t="s">
        <v>530</v>
      </c>
      <c r="C84" s="75" t="s">
        <v>317</v>
      </c>
      <c r="D84" s="45" t="s">
        <v>667</v>
      </c>
      <c r="E84" s="45" t="s">
        <v>530</v>
      </c>
      <c r="F84" s="75" t="s">
        <v>871</v>
      </c>
      <c r="G84" s="75" t="s">
        <v>811</v>
      </c>
      <c r="H84" s="75" t="s">
        <v>1182</v>
      </c>
      <c r="I84" s="85" t="s">
        <v>1182</v>
      </c>
      <c r="J84" s="75"/>
      <c r="K84" s="75" t="s">
        <v>153</v>
      </c>
      <c r="L84" s="75">
        <v>0.95089999999999997</v>
      </c>
      <c r="M84" s="85">
        <v>44404.643553240741</v>
      </c>
      <c r="N84" s="87"/>
      <c r="O84" s="75" t="s">
        <v>307</v>
      </c>
      <c r="P84" s="75" t="s">
        <v>318</v>
      </c>
      <c r="Q84" s="75"/>
      <c r="R84" s="75">
        <v>0.95</v>
      </c>
      <c r="S84" s="75" t="s">
        <v>655</v>
      </c>
      <c r="T84" s="85">
        <v>44404.643553240741</v>
      </c>
      <c r="U84" s="75" t="s">
        <v>1182</v>
      </c>
      <c r="V84" s="85">
        <v>44404.643553240741</v>
      </c>
      <c r="W84" s="75" t="s">
        <v>1182</v>
      </c>
      <c r="X84" s="46" t="s">
        <v>1096</v>
      </c>
      <c r="Y84" s="75"/>
      <c r="Z84" s="75"/>
      <c r="AA84" s="75" t="s">
        <v>808</v>
      </c>
      <c r="AB84" s="75"/>
    </row>
    <row r="85" spans="1:28" ht="15" x14ac:dyDescent="0.2">
      <c r="A85" s="75"/>
      <c r="B85" s="45" t="s">
        <v>530</v>
      </c>
      <c r="C85" s="75" t="s">
        <v>317</v>
      </c>
      <c r="D85" s="45" t="s">
        <v>668</v>
      </c>
      <c r="E85" s="45" t="s">
        <v>530</v>
      </c>
      <c r="F85" s="75" t="s">
        <v>872</v>
      </c>
      <c r="G85" s="75" t="s">
        <v>811</v>
      </c>
      <c r="H85" s="75" t="s">
        <v>1182</v>
      </c>
      <c r="I85" s="85" t="s">
        <v>1182</v>
      </c>
      <c r="J85" s="75"/>
      <c r="K85" s="75" t="s">
        <v>153</v>
      </c>
      <c r="L85" s="75">
        <v>0.9617</v>
      </c>
      <c r="M85" s="85">
        <v>44404.643553240741</v>
      </c>
      <c r="N85" s="87"/>
      <c r="O85" s="75" t="s">
        <v>307</v>
      </c>
      <c r="P85" s="75" t="s">
        <v>318</v>
      </c>
      <c r="Q85" s="75"/>
      <c r="R85" s="75">
        <v>0.95</v>
      </c>
      <c r="S85" s="75" t="s">
        <v>655</v>
      </c>
      <c r="T85" s="85">
        <v>44404.643553240741</v>
      </c>
      <c r="U85" s="75" t="s">
        <v>1182</v>
      </c>
      <c r="V85" s="85">
        <v>44404.643553240741</v>
      </c>
      <c r="W85" s="75" t="s">
        <v>1182</v>
      </c>
      <c r="X85" s="46" t="s">
        <v>1096</v>
      </c>
      <c r="Y85" s="75"/>
      <c r="Z85" s="75"/>
      <c r="AA85" s="75" t="s">
        <v>808</v>
      </c>
      <c r="AB85" s="75"/>
    </row>
    <row r="86" spans="1:28" ht="15" x14ac:dyDescent="0.2">
      <c r="A86" s="75"/>
      <c r="B86" s="45" t="s">
        <v>530</v>
      </c>
      <c r="C86" s="75" t="s">
        <v>317</v>
      </c>
      <c r="D86" s="45" t="s">
        <v>669</v>
      </c>
      <c r="E86" s="45" t="s">
        <v>530</v>
      </c>
      <c r="F86" s="75" t="s">
        <v>873</v>
      </c>
      <c r="G86" s="75" t="s">
        <v>811</v>
      </c>
      <c r="H86" s="75" t="s">
        <v>1182</v>
      </c>
      <c r="I86" s="85" t="s">
        <v>1182</v>
      </c>
      <c r="J86" s="75"/>
      <c r="K86" s="75" t="s">
        <v>153</v>
      </c>
      <c r="L86" s="75">
        <v>0.9778</v>
      </c>
      <c r="M86" s="85">
        <v>44404.643553240741</v>
      </c>
      <c r="N86" s="87"/>
      <c r="O86" s="75" t="s">
        <v>307</v>
      </c>
      <c r="P86" s="75" t="s">
        <v>318</v>
      </c>
      <c r="Q86" s="75"/>
      <c r="R86" s="75">
        <v>0.95</v>
      </c>
      <c r="S86" s="75" t="s">
        <v>655</v>
      </c>
      <c r="T86" s="85">
        <v>44404.643553240741</v>
      </c>
      <c r="U86" s="75" t="s">
        <v>1182</v>
      </c>
      <c r="V86" s="85">
        <v>44404.643553240741</v>
      </c>
      <c r="W86" s="75" t="s">
        <v>1182</v>
      </c>
      <c r="X86" s="46" t="s">
        <v>1096</v>
      </c>
      <c r="Y86" s="75"/>
      <c r="Z86" s="75"/>
      <c r="AA86" s="75" t="s">
        <v>808</v>
      </c>
      <c r="AB86" s="75"/>
    </row>
    <row r="87" spans="1:28" ht="15" x14ac:dyDescent="0.2">
      <c r="A87" s="75"/>
      <c r="B87" s="45" t="s">
        <v>530</v>
      </c>
      <c r="C87" s="75" t="s">
        <v>317</v>
      </c>
      <c r="D87" s="45" t="s">
        <v>670</v>
      </c>
      <c r="E87" s="45" t="s">
        <v>530</v>
      </c>
      <c r="F87" s="75" t="s">
        <v>874</v>
      </c>
      <c r="G87" s="75" t="s">
        <v>811</v>
      </c>
      <c r="H87" s="75" t="s">
        <v>1182</v>
      </c>
      <c r="I87" s="85" t="s">
        <v>1182</v>
      </c>
      <c r="J87" s="75"/>
      <c r="K87" s="75" t="s">
        <v>153</v>
      </c>
      <c r="L87" s="75">
        <v>0.96850000000000003</v>
      </c>
      <c r="M87" s="85">
        <v>44404.643553240741</v>
      </c>
      <c r="N87" s="87"/>
      <c r="O87" s="75" t="s">
        <v>307</v>
      </c>
      <c r="P87" s="75" t="s">
        <v>318</v>
      </c>
      <c r="Q87" s="75"/>
      <c r="R87" s="75">
        <v>0.95</v>
      </c>
      <c r="S87" s="75" t="s">
        <v>655</v>
      </c>
      <c r="T87" s="85">
        <v>44404.643553240741</v>
      </c>
      <c r="U87" s="75" t="s">
        <v>1182</v>
      </c>
      <c r="V87" s="85">
        <v>44404.643553240741</v>
      </c>
      <c r="W87" s="75" t="s">
        <v>1182</v>
      </c>
      <c r="X87" s="46" t="s">
        <v>1096</v>
      </c>
      <c r="Y87" s="75"/>
      <c r="Z87" s="75"/>
      <c r="AA87" s="75" t="s">
        <v>808</v>
      </c>
      <c r="AB87" s="75"/>
    </row>
    <row r="88" spans="1:28" ht="15" x14ac:dyDescent="0.2">
      <c r="A88" s="75"/>
      <c r="B88" s="45" t="s">
        <v>530</v>
      </c>
      <c r="C88" s="75" t="s">
        <v>317</v>
      </c>
      <c r="D88" s="45" t="s">
        <v>671</v>
      </c>
      <c r="E88" s="45" t="s">
        <v>530</v>
      </c>
      <c r="F88" s="75" t="s">
        <v>875</v>
      </c>
      <c r="G88" s="75" t="s">
        <v>811</v>
      </c>
      <c r="H88" s="75" t="s">
        <v>1182</v>
      </c>
      <c r="I88" s="85" t="s">
        <v>1182</v>
      </c>
      <c r="J88" s="75"/>
      <c r="K88" s="75" t="s">
        <v>153</v>
      </c>
      <c r="L88" s="75">
        <v>0.94369999999999998</v>
      </c>
      <c r="M88" s="85">
        <v>44404.643553240741</v>
      </c>
      <c r="N88" s="87"/>
      <c r="O88" s="75" t="s">
        <v>307</v>
      </c>
      <c r="P88" s="75" t="s">
        <v>318</v>
      </c>
      <c r="Q88" s="75"/>
      <c r="R88" s="75">
        <v>0.95</v>
      </c>
      <c r="S88" s="75" t="s">
        <v>655</v>
      </c>
      <c r="T88" s="85">
        <v>44404.643553240741</v>
      </c>
      <c r="U88" s="75" t="s">
        <v>1182</v>
      </c>
      <c r="V88" s="85">
        <v>44404.643553240741</v>
      </c>
      <c r="W88" s="75" t="s">
        <v>1182</v>
      </c>
      <c r="X88" s="46" t="s">
        <v>1096</v>
      </c>
      <c r="Y88" s="75"/>
      <c r="Z88" s="75"/>
      <c r="AA88" s="75" t="s">
        <v>808</v>
      </c>
      <c r="AB88" s="75"/>
    </row>
    <row r="89" spans="1:28" ht="15" x14ac:dyDescent="0.2">
      <c r="A89" s="75"/>
      <c r="B89" s="45" t="s">
        <v>530</v>
      </c>
      <c r="C89" s="75" t="s">
        <v>317</v>
      </c>
      <c r="D89" s="45" t="s">
        <v>672</v>
      </c>
      <c r="E89" s="45" t="s">
        <v>530</v>
      </c>
      <c r="F89" s="75" t="s">
        <v>876</v>
      </c>
      <c r="G89" s="75" t="s">
        <v>821</v>
      </c>
      <c r="H89" s="75" t="s">
        <v>1182</v>
      </c>
      <c r="I89" s="85" t="s">
        <v>1182</v>
      </c>
      <c r="J89" s="75"/>
      <c r="K89" s="75" t="s">
        <v>153</v>
      </c>
      <c r="L89" s="75">
        <v>7.8899999999999998E-2</v>
      </c>
      <c r="M89" s="85">
        <v>44404.643553240741</v>
      </c>
      <c r="N89" s="87"/>
      <c r="O89" s="75" t="s">
        <v>307</v>
      </c>
      <c r="P89" s="75" t="s">
        <v>318</v>
      </c>
      <c r="Q89" s="75"/>
      <c r="R89" s="75">
        <v>0.1</v>
      </c>
      <c r="S89" s="75" t="s">
        <v>319</v>
      </c>
      <c r="T89" s="85">
        <v>44404.643553240741</v>
      </c>
      <c r="U89" s="75" t="s">
        <v>1182</v>
      </c>
      <c r="V89" s="85">
        <v>44404.643553240741</v>
      </c>
      <c r="W89" s="75" t="s">
        <v>1182</v>
      </c>
      <c r="X89" s="46" t="s">
        <v>1096</v>
      </c>
      <c r="Y89" s="75"/>
      <c r="Z89" s="75"/>
      <c r="AA89" s="75" t="s">
        <v>808</v>
      </c>
      <c r="AB89" s="75"/>
    </row>
    <row r="90" spans="1:28" ht="15" x14ac:dyDescent="0.2">
      <c r="A90" s="75"/>
      <c r="B90" s="45" t="s">
        <v>530</v>
      </c>
      <c r="C90" s="75" t="s">
        <v>317</v>
      </c>
      <c r="D90" s="45" t="s">
        <v>673</v>
      </c>
      <c r="E90" s="45" t="s">
        <v>530</v>
      </c>
      <c r="F90" s="75" t="s">
        <v>877</v>
      </c>
      <c r="G90" s="75" t="s">
        <v>821</v>
      </c>
      <c r="H90" s="75" t="s">
        <v>1182</v>
      </c>
      <c r="I90" s="85" t="s">
        <v>1182</v>
      </c>
      <c r="J90" s="75"/>
      <c r="K90" s="75" t="s">
        <v>153</v>
      </c>
      <c r="L90" s="75">
        <v>7.4709999999999999E-2</v>
      </c>
      <c r="M90" s="85">
        <v>44404.643553240741</v>
      </c>
      <c r="N90" s="87"/>
      <c r="O90" s="75" t="s">
        <v>307</v>
      </c>
      <c r="P90" s="75" t="s">
        <v>318</v>
      </c>
      <c r="Q90" s="75"/>
      <c r="R90" s="75">
        <v>0.1</v>
      </c>
      <c r="S90" s="75" t="s">
        <v>319</v>
      </c>
      <c r="T90" s="85">
        <v>44404.643553240741</v>
      </c>
      <c r="U90" s="75" t="s">
        <v>1182</v>
      </c>
      <c r="V90" s="85">
        <v>44404.643553240741</v>
      </c>
      <c r="W90" s="75" t="s">
        <v>1182</v>
      </c>
      <c r="X90" s="46" t="s">
        <v>1096</v>
      </c>
      <c r="Y90" s="75"/>
      <c r="Z90" s="75"/>
      <c r="AA90" s="75" t="s">
        <v>808</v>
      </c>
      <c r="AB90" s="75"/>
    </row>
    <row r="91" spans="1:28" ht="15" x14ac:dyDescent="0.2">
      <c r="A91" s="75"/>
      <c r="B91" s="45" t="s">
        <v>530</v>
      </c>
      <c r="C91" s="75" t="s">
        <v>317</v>
      </c>
      <c r="D91" s="45" t="s">
        <v>674</v>
      </c>
      <c r="E91" s="45" t="s">
        <v>530</v>
      </c>
      <c r="F91" s="75" t="s">
        <v>878</v>
      </c>
      <c r="G91" s="75" t="s">
        <v>821</v>
      </c>
      <c r="H91" s="75" t="s">
        <v>1182</v>
      </c>
      <c r="I91" s="85" t="s">
        <v>1182</v>
      </c>
      <c r="J91" s="75"/>
      <c r="K91" s="75" t="s">
        <v>153</v>
      </c>
      <c r="L91" s="75">
        <v>7.4800000000000005E-2</v>
      </c>
      <c r="M91" s="85">
        <v>44404.643553240741</v>
      </c>
      <c r="N91" s="87"/>
      <c r="O91" s="75" t="s">
        <v>307</v>
      </c>
      <c r="P91" s="75" t="s">
        <v>318</v>
      </c>
      <c r="Q91" s="75"/>
      <c r="R91" s="75">
        <v>0.1</v>
      </c>
      <c r="S91" s="75" t="s">
        <v>319</v>
      </c>
      <c r="T91" s="85">
        <v>44404.643553240741</v>
      </c>
      <c r="U91" s="75" t="s">
        <v>1182</v>
      </c>
      <c r="V91" s="85">
        <v>44404.643553240741</v>
      </c>
      <c r="W91" s="75" t="s">
        <v>1182</v>
      </c>
      <c r="X91" s="46" t="s">
        <v>1096</v>
      </c>
      <c r="Y91" s="75"/>
      <c r="Z91" s="75"/>
      <c r="AA91" s="75" t="s">
        <v>808</v>
      </c>
      <c r="AB91" s="75"/>
    </row>
    <row r="92" spans="1:28" ht="15" x14ac:dyDescent="0.2">
      <c r="A92" s="77"/>
      <c r="B92" s="48" t="s">
        <v>530</v>
      </c>
      <c r="C92" s="77" t="s">
        <v>317</v>
      </c>
      <c r="D92" s="48" t="s">
        <v>675</v>
      </c>
      <c r="E92" s="48" t="s">
        <v>530</v>
      </c>
      <c r="F92" s="77" t="s">
        <v>879</v>
      </c>
      <c r="G92" s="77" t="s">
        <v>806</v>
      </c>
      <c r="H92" s="77" t="s">
        <v>1182</v>
      </c>
      <c r="I92" s="88" t="s">
        <v>1182</v>
      </c>
      <c r="J92" s="77"/>
      <c r="K92" s="77" t="s">
        <v>153</v>
      </c>
      <c r="L92" s="77">
        <v>0.98799999999999999</v>
      </c>
      <c r="M92" s="89">
        <v>44496.643394444443</v>
      </c>
      <c r="N92" s="90"/>
      <c r="O92" s="77" t="s">
        <v>307</v>
      </c>
      <c r="P92" s="77" t="s">
        <v>318</v>
      </c>
      <c r="Q92" s="77"/>
      <c r="R92" s="77">
        <v>0.98</v>
      </c>
      <c r="S92" s="77" t="s">
        <v>655</v>
      </c>
      <c r="T92" s="88">
        <v>44496.643553240741</v>
      </c>
      <c r="U92" s="77" t="s">
        <v>1182</v>
      </c>
      <c r="V92" s="88">
        <v>44496.643553240741</v>
      </c>
      <c r="W92" s="77" t="s">
        <v>1182</v>
      </c>
      <c r="X92" s="46" t="s">
        <v>1096</v>
      </c>
      <c r="Y92" s="77"/>
      <c r="Z92" s="77"/>
      <c r="AA92" s="76" t="s">
        <v>808</v>
      </c>
      <c r="AB92" s="77"/>
    </row>
    <row r="93" spans="1:28" ht="15" x14ac:dyDescent="0.2">
      <c r="A93" s="77"/>
      <c r="B93" s="48" t="s">
        <v>530</v>
      </c>
      <c r="C93" s="77" t="s">
        <v>317</v>
      </c>
      <c r="D93" s="48" t="s">
        <v>676</v>
      </c>
      <c r="E93" s="48" t="s">
        <v>530</v>
      </c>
      <c r="F93" s="77" t="s">
        <v>880</v>
      </c>
      <c r="G93" s="77" t="s">
        <v>806</v>
      </c>
      <c r="H93" s="77" t="s">
        <v>1182</v>
      </c>
      <c r="I93" s="88" t="s">
        <v>1182</v>
      </c>
      <c r="J93" s="77"/>
      <c r="K93" s="77" t="s">
        <v>153</v>
      </c>
      <c r="L93" s="77">
        <v>0.98099999999999998</v>
      </c>
      <c r="M93" s="89">
        <v>44496.643694155093</v>
      </c>
      <c r="N93" s="90"/>
      <c r="O93" s="77" t="s">
        <v>307</v>
      </c>
      <c r="P93" s="77" t="s">
        <v>318</v>
      </c>
      <c r="Q93" s="77"/>
      <c r="R93" s="77">
        <v>0.98</v>
      </c>
      <c r="S93" s="77" t="s">
        <v>655</v>
      </c>
      <c r="T93" s="88">
        <v>44496.643750000003</v>
      </c>
      <c r="U93" s="77" t="s">
        <v>1182</v>
      </c>
      <c r="V93" s="88">
        <v>44496.643750000003</v>
      </c>
      <c r="W93" s="77" t="s">
        <v>1182</v>
      </c>
      <c r="X93" s="46" t="s">
        <v>1096</v>
      </c>
      <c r="Y93" s="77"/>
      <c r="Z93" s="77"/>
      <c r="AA93" s="77" t="s">
        <v>808</v>
      </c>
      <c r="AB93" s="77"/>
    </row>
    <row r="94" spans="1:28" ht="15" x14ac:dyDescent="0.2">
      <c r="A94" s="77"/>
      <c r="B94" s="48" t="s">
        <v>530</v>
      </c>
      <c r="C94" s="77" t="s">
        <v>317</v>
      </c>
      <c r="D94" s="48" t="s">
        <v>677</v>
      </c>
      <c r="E94" s="48" t="s">
        <v>530</v>
      </c>
      <c r="F94" s="77" t="s">
        <v>881</v>
      </c>
      <c r="G94" s="77" t="s">
        <v>811</v>
      </c>
      <c r="H94" s="77" t="s">
        <v>1182</v>
      </c>
      <c r="I94" s="88" t="s">
        <v>1182</v>
      </c>
      <c r="J94" s="77"/>
      <c r="K94" s="77" t="s">
        <v>153</v>
      </c>
      <c r="L94" s="77">
        <v>0.95340000000000003</v>
      </c>
      <c r="M94" s="89">
        <v>44496.64378677083</v>
      </c>
      <c r="N94" s="90"/>
      <c r="O94" s="77" t="s">
        <v>307</v>
      </c>
      <c r="P94" s="77" t="s">
        <v>318</v>
      </c>
      <c r="Q94" s="77"/>
      <c r="R94" s="77">
        <v>0.95</v>
      </c>
      <c r="S94" s="77" t="s">
        <v>655</v>
      </c>
      <c r="T94" s="88">
        <v>44496.643865740742</v>
      </c>
      <c r="U94" s="77" t="s">
        <v>1182</v>
      </c>
      <c r="V94" s="88">
        <v>44496.643865740742</v>
      </c>
      <c r="W94" s="77" t="s">
        <v>1182</v>
      </c>
      <c r="X94" s="46" t="s">
        <v>1096</v>
      </c>
      <c r="Y94" s="77"/>
      <c r="Z94" s="77"/>
      <c r="AA94" s="77" t="s">
        <v>808</v>
      </c>
      <c r="AB94" s="77"/>
    </row>
    <row r="95" spans="1:28" ht="15" x14ac:dyDescent="0.2">
      <c r="A95" s="77"/>
      <c r="B95" s="48" t="s">
        <v>530</v>
      </c>
      <c r="C95" s="77" t="s">
        <v>317</v>
      </c>
      <c r="D95" s="48" t="s">
        <v>678</v>
      </c>
      <c r="E95" s="48" t="s">
        <v>530</v>
      </c>
      <c r="F95" s="77" t="s">
        <v>882</v>
      </c>
      <c r="G95" s="77" t="s">
        <v>811</v>
      </c>
      <c r="H95" s="77" t="s">
        <v>1182</v>
      </c>
      <c r="I95" s="88" t="s">
        <v>1182</v>
      </c>
      <c r="J95" s="77"/>
      <c r="K95" s="77" t="s">
        <v>153</v>
      </c>
      <c r="L95" s="77">
        <v>0.96409999999999996</v>
      </c>
      <c r="M95" s="89">
        <v>44496.643972187499</v>
      </c>
      <c r="N95" s="90"/>
      <c r="O95" s="77" t="s">
        <v>307</v>
      </c>
      <c r="P95" s="77" t="s">
        <v>318</v>
      </c>
      <c r="Q95" s="77"/>
      <c r="R95" s="77">
        <v>0.95</v>
      </c>
      <c r="S95" s="77" t="s">
        <v>655</v>
      </c>
      <c r="T95" s="88">
        <v>44496.644166666665</v>
      </c>
      <c r="U95" s="77" t="s">
        <v>1182</v>
      </c>
      <c r="V95" s="88">
        <v>44496.644166666665</v>
      </c>
      <c r="W95" s="77" t="s">
        <v>1182</v>
      </c>
      <c r="X95" s="46" t="s">
        <v>1096</v>
      </c>
      <c r="Y95" s="77"/>
      <c r="Z95" s="77"/>
      <c r="AA95" s="77" t="s">
        <v>808</v>
      </c>
      <c r="AB95" s="77"/>
    </row>
    <row r="96" spans="1:28" ht="15" x14ac:dyDescent="0.2">
      <c r="A96" s="77"/>
      <c r="B96" s="48" t="s">
        <v>530</v>
      </c>
      <c r="C96" s="77" t="s">
        <v>317</v>
      </c>
      <c r="D96" s="48" t="s">
        <v>679</v>
      </c>
      <c r="E96" s="48" t="s">
        <v>530</v>
      </c>
      <c r="F96" s="77" t="s">
        <v>883</v>
      </c>
      <c r="G96" s="77" t="s">
        <v>811</v>
      </c>
      <c r="H96" s="77" t="s">
        <v>1182</v>
      </c>
      <c r="I96" s="88" t="s">
        <v>1182</v>
      </c>
      <c r="J96" s="77"/>
      <c r="K96" s="77" t="s">
        <v>153</v>
      </c>
      <c r="L96" s="77">
        <v>0.90110000000000001</v>
      </c>
      <c r="M96" s="89">
        <v>44496.644389212961</v>
      </c>
      <c r="N96" s="90"/>
      <c r="O96" s="77" t="s">
        <v>307</v>
      </c>
      <c r="P96" s="77" t="s">
        <v>659</v>
      </c>
      <c r="Q96" s="77"/>
      <c r="R96" s="77">
        <v>0.95</v>
      </c>
      <c r="S96" s="77" t="s">
        <v>655</v>
      </c>
      <c r="T96" s="88">
        <v>44496.644432870373</v>
      </c>
      <c r="U96" s="77" t="s">
        <v>1182</v>
      </c>
      <c r="V96" s="88">
        <v>44496.644432870373</v>
      </c>
      <c r="W96" s="77" t="s">
        <v>1182</v>
      </c>
      <c r="X96" s="46" t="s">
        <v>1096</v>
      </c>
      <c r="Y96" s="77"/>
      <c r="Z96" s="77"/>
      <c r="AA96" s="77" t="s">
        <v>808</v>
      </c>
      <c r="AB96" s="77"/>
    </row>
    <row r="97" spans="1:28" ht="15" x14ac:dyDescent="0.2">
      <c r="A97" s="77"/>
      <c r="B97" s="48" t="s">
        <v>530</v>
      </c>
      <c r="C97" s="77" t="s">
        <v>317</v>
      </c>
      <c r="D97" s="48" t="s">
        <v>680</v>
      </c>
      <c r="E97" s="48" t="s">
        <v>530</v>
      </c>
      <c r="F97" s="77" t="s">
        <v>884</v>
      </c>
      <c r="G97" s="77" t="s">
        <v>811</v>
      </c>
      <c r="H97" s="77" t="s">
        <v>1182</v>
      </c>
      <c r="I97" s="88" t="s">
        <v>1182</v>
      </c>
      <c r="J97" s="77"/>
      <c r="K97" s="77" t="s">
        <v>153</v>
      </c>
      <c r="L97" s="77">
        <v>0.98909999999999998</v>
      </c>
      <c r="M97" s="89">
        <v>44496.64455060185</v>
      </c>
      <c r="N97" s="90"/>
      <c r="O97" s="77" t="s">
        <v>307</v>
      </c>
      <c r="P97" s="77" t="s">
        <v>318</v>
      </c>
      <c r="Q97" s="77"/>
      <c r="R97" s="77">
        <v>0.95</v>
      </c>
      <c r="S97" s="77" t="s">
        <v>655</v>
      </c>
      <c r="T97" s="88">
        <v>44496.644571759258</v>
      </c>
      <c r="U97" s="77" t="s">
        <v>1182</v>
      </c>
      <c r="V97" s="88">
        <v>44496.644571759258</v>
      </c>
      <c r="W97" s="77" t="s">
        <v>1182</v>
      </c>
      <c r="X97" s="46" t="s">
        <v>1096</v>
      </c>
      <c r="Y97" s="77"/>
      <c r="Z97" s="77"/>
      <c r="AA97" s="77" t="s">
        <v>808</v>
      </c>
      <c r="AB97" s="77"/>
    </row>
    <row r="98" spans="1:28" ht="15" x14ac:dyDescent="0.2">
      <c r="A98" s="77"/>
      <c r="B98" s="48" t="s">
        <v>530</v>
      </c>
      <c r="C98" s="77" t="s">
        <v>317</v>
      </c>
      <c r="D98" s="48" t="s">
        <v>681</v>
      </c>
      <c r="E98" s="48" t="s">
        <v>530</v>
      </c>
      <c r="F98" s="77" t="s">
        <v>885</v>
      </c>
      <c r="G98" s="77" t="s">
        <v>811</v>
      </c>
      <c r="H98" s="77" t="s">
        <v>1182</v>
      </c>
      <c r="I98" s="88" t="s">
        <v>1182</v>
      </c>
      <c r="J98" s="77"/>
      <c r="K98" s="77" t="s">
        <v>153</v>
      </c>
      <c r="L98" s="77">
        <v>0.95089999999999997</v>
      </c>
      <c r="M98" s="89">
        <v>44496.644675682874</v>
      </c>
      <c r="N98" s="90"/>
      <c r="O98" s="77" t="s">
        <v>307</v>
      </c>
      <c r="P98" s="77" t="s">
        <v>318</v>
      </c>
      <c r="Q98" s="77"/>
      <c r="R98" s="77">
        <v>0.95</v>
      </c>
      <c r="S98" s="77" t="s">
        <v>655</v>
      </c>
      <c r="T98" s="88">
        <v>44496.644699074073</v>
      </c>
      <c r="U98" s="77" t="s">
        <v>1182</v>
      </c>
      <c r="V98" s="88">
        <v>44496.644699074073</v>
      </c>
      <c r="W98" s="77" t="s">
        <v>1182</v>
      </c>
      <c r="X98" s="46" t="s">
        <v>1096</v>
      </c>
      <c r="Y98" s="77"/>
      <c r="Z98" s="77"/>
      <c r="AA98" s="77" t="s">
        <v>808</v>
      </c>
      <c r="AB98" s="77"/>
    </row>
    <row r="99" spans="1:28" ht="15" x14ac:dyDescent="0.2">
      <c r="A99" s="77"/>
      <c r="B99" s="48" t="s">
        <v>530</v>
      </c>
      <c r="C99" s="77" t="s">
        <v>317</v>
      </c>
      <c r="D99" s="48" t="s">
        <v>682</v>
      </c>
      <c r="E99" s="48" t="s">
        <v>530</v>
      </c>
      <c r="F99" s="77" t="s">
        <v>886</v>
      </c>
      <c r="G99" s="77" t="s">
        <v>811</v>
      </c>
      <c r="H99" s="77" t="s">
        <v>1182</v>
      </c>
      <c r="I99" s="88" t="s">
        <v>1182</v>
      </c>
      <c r="J99" s="77"/>
      <c r="K99" s="77" t="s">
        <v>153</v>
      </c>
      <c r="L99" s="77">
        <v>0.9617</v>
      </c>
      <c r="M99" s="89">
        <v>44496.644744907404</v>
      </c>
      <c r="N99" s="90"/>
      <c r="O99" s="77" t="s">
        <v>307</v>
      </c>
      <c r="P99" s="77" t="s">
        <v>318</v>
      </c>
      <c r="Q99" s="77"/>
      <c r="R99" s="77">
        <v>0.95</v>
      </c>
      <c r="S99" s="77" t="s">
        <v>655</v>
      </c>
      <c r="T99" s="88">
        <v>44496.644768518519</v>
      </c>
      <c r="U99" s="77" t="s">
        <v>1182</v>
      </c>
      <c r="V99" s="88">
        <v>44496.644768518519</v>
      </c>
      <c r="W99" s="77" t="s">
        <v>1182</v>
      </c>
      <c r="X99" s="46" t="s">
        <v>1096</v>
      </c>
      <c r="Y99" s="77"/>
      <c r="Z99" s="77"/>
      <c r="AA99" s="77" t="s">
        <v>808</v>
      </c>
      <c r="AB99" s="77"/>
    </row>
    <row r="100" spans="1:28" ht="15" x14ac:dyDescent="0.2">
      <c r="A100" s="77"/>
      <c r="B100" s="48" t="s">
        <v>530</v>
      </c>
      <c r="C100" s="77" t="s">
        <v>317</v>
      </c>
      <c r="D100" s="48" t="s">
        <v>683</v>
      </c>
      <c r="E100" s="48" t="s">
        <v>530</v>
      </c>
      <c r="F100" s="77" t="s">
        <v>887</v>
      </c>
      <c r="G100" s="77" t="s">
        <v>811</v>
      </c>
      <c r="H100" s="77" t="s">
        <v>1182</v>
      </c>
      <c r="I100" s="88" t="s">
        <v>1182</v>
      </c>
      <c r="J100" s="77"/>
      <c r="K100" s="77" t="s">
        <v>153</v>
      </c>
      <c r="L100" s="77">
        <v>0.9778</v>
      </c>
      <c r="M100" s="89">
        <v>44496.644883773151</v>
      </c>
      <c r="N100" s="90"/>
      <c r="O100" s="77" t="s">
        <v>307</v>
      </c>
      <c r="P100" s="77" t="s">
        <v>318</v>
      </c>
      <c r="Q100" s="77"/>
      <c r="R100" s="77">
        <v>0.95</v>
      </c>
      <c r="S100" s="77" t="s">
        <v>655</v>
      </c>
      <c r="T100" s="88">
        <v>44496.644918981481</v>
      </c>
      <c r="U100" s="77" t="s">
        <v>1182</v>
      </c>
      <c r="V100" s="88">
        <v>44496.644918981481</v>
      </c>
      <c r="W100" s="77" t="s">
        <v>1182</v>
      </c>
      <c r="X100" s="46" t="s">
        <v>1096</v>
      </c>
      <c r="Y100" s="77"/>
      <c r="Z100" s="77"/>
      <c r="AA100" s="77" t="s">
        <v>808</v>
      </c>
      <c r="AB100" s="77"/>
    </row>
    <row r="101" spans="1:28" ht="15" x14ac:dyDescent="0.2">
      <c r="A101" s="77"/>
      <c r="B101" s="48" t="s">
        <v>530</v>
      </c>
      <c r="C101" s="77" t="s">
        <v>317</v>
      </c>
      <c r="D101" s="48" t="s">
        <v>684</v>
      </c>
      <c r="E101" s="48" t="s">
        <v>530</v>
      </c>
      <c r="F101" s="77" t="s">
        <v>888</v>
      </c>
      <c r="G101" s="77" t="s">
        <v>811</v>
      </c>
      <c r="H101" s="77" t="s">
        <v>1182</v>
      </c>
      <c r="I101" s="88" t="s">
        <v>1182</v>
      </c>
      <c r="J101" s="77"/>
      <c r="K101" s="77" t="s">
        <v>153</v>
      </c>
      <c r="L101" s="77">
        <v>0.96850000000000003</v>
      </c>
      <c r="M101" s="89">
        <v>44496.644950057867</v>
      </c>
      <c r="N101" s="90"/>
      <c r="O101" s="77" t="s">
        <v>307</v>
      </c>
      <c r="P101" s="77" t="s">
        <v>318</v>
      </c>
      <c r="Q101" s="77"/>
      <c r="R101" s="77">
        <v>0.95</v>
      </c>
      <c r="S101" s="77" t="s">
        <v>655</v>
      </c>
      <c r="T101" s="88">
        <v>44496.644965277781</v>
      </c>
      <c r="U101" s="77" t="s">
        <v>1182</v>
      </c>
      <c r="V101" s="88">
        <v>44496.644965277781</v>
      </c>
      <c r="W101" s="77" t="s">
        <v>1182</v>
      </c>
      <c r="X101" s="46" t="s">
        <v>1096</v>
      </c>
      <c r="Y101" s="77"/>
      <c r="Z101" s="77"/>
      <c r="AA101" s="77" t="s">
        <v>808</v>
      </c>
      <c r="AB101" s="77"/>
    </row>
    <row r="102" spans="1:28" ht="15" x14ac:dyDescent="0.2">
      <c r="A102" s="77"/>
      <c r="B102" s="48" t="s">
        <v>530</v>
      </c>
      <c r="C102" s="77" t="s">
        <v>317</v>
      </c>
      <c r="D102" s="48" t="s">
        <v>685</v>
      </c>
      <c r="E102" s="48" t="s">
        <v>530</v>
      </c>
      <c r="F102" s="77" t="s">
        <v>889</v>
      </c>
      <c r="G102" s="77" t="s">
        <v>811</v>
      </c>
      <c r="H102" s="77" t="s">
        <v>1182</v>
      </c>
      <c r="I102" s="88" t="s">
        <v>1182</v>
      </c>
      <c r="J102" s="77"/>
      <c r="K102" s="77" t="s">
        <v>153</v>
      </c>
      <c r="L102" s="77">
        <v>0.94369999999999998</v>
      </c>
      <c r="M102" s="89">
        <v>44496.645002731479</v>
      </c>
      <c r="N102" s="90"/>
      <c r="O102" s="77" t="s">
        <v>307</v>
      </c>
      <c r="P102" s="77" t="s">
        <v>318</v>
      </c>
      <c r="Q102" s="77"/>
      <c r="R102" s="77">
        <v>0.95</v>
      </c>
      <c r="S102" s="77" t="s">
        <v>655</v>
      </c>
      <c r="T102" s="88">
        <v>44496.64502314815</v>
      </c>
      <c r="U102" s="77" t="s">
        <v>1182</v>
      </c>
      <c r="V102" s="88">
        <v>44496.64502314815</v>
      </c>
      <c r="W102" s="77" t="s">
        <v>1182</v>
      </c>
      <c r="X102" s="46" t="s">
        <v>1096</v>
      </c>
      <c r="Y102" s="77"/>
      <c r="Z102" s="77"/>
      <c r="AA102" s="77" t="s">
        <v>808</v>
      </c>
      <c r="AB102" s="77"/>
    </row>
    <row r="103" spans="1:28" ht="15" x14ac:dyDescent="0.2">
      <c r="A103" s="77"/>
      <c r="B103" s="48" t="s">
        <v>530</v>
      </c>
      <c r="C103" s="77" t="s">
        <v>317</v>
      </c>
      <c r="D103" s="48" t="s">
        <v>686</v>
      </c>
      <c r="E103" s="48" t="s">
        <v>530</v>
      </c>
      <c r="F103" s="77" t="s">
        <v>890</v>
      </c>
      <c r="G103" s="77" t="s">
        <v>821</v>
      </c>
      <c r="H103" s="77" t="s">
        <v>1182</v>
      </c>
      <c r="I103" s="88" t="s">
        <v>1182</v>
      </c>
      <c r="J103" s="77"/>
      <c r="K103" s="77" t="s">
        <v>153</v>
      </c>
      <c r="L103" s="77">
        <v>7.8899999999999998E-2</v>
      </c>
      <c r="M103" s="89">
        <v>44496.645051226849</v>
      </c>
      <c r="N103" s="90"/>
      <c r="O103" s="77" t="s">
        <v>307</v>
      </c>
      <c r="P103" s="77" t="s">
        <v>318</v>
      </c>
      <c r="Q103" s="77"/>
      <c r="R103" s="77">
        <v>0.1</v>
      </c>
      <c r="S103" s="77" t="s">
        <v>319</v>
      </c>
      <c r="T103" s="88">
        <v>44496.64508101852</v>
      </c>
      <c r="U103" s="77" t="s">
        <v>1182</v>
      </c>
      <c r="V103" s="88">
        <v>44496.64508101852</v>
      </c>
      <c r="W103" s="77" t="s">
        <v>1182</v>
      </c>
      <c r="X103" s="46" t="s">
        <v>1096</v>
      </c>
      <c r="Y103" s="77"/>
      <c r="Z103" s="77"/>
      <c r="AA103" s="77" t="s">
        <v>808</v>
      </c>
      <c r="AB103" s="77"/>
    </row>
    <row r="104" spans="1:28" ht="15" x14ac:dyDescent="0.2">
      <c r="A104" s="77"/>
      <c r="B104" s="48" t="s">
        <v>530</v>
      </c>
      <c r="C104" s="77" t="s">
        <v>317</v>
      </c>
      <c r="D104" s="48" t="s">
        <v>687</v>
      </c>
      <c r="E104" s="48" t="s">
        <v>530</v>
      </c>
      <c r="F104" s="77" t="s">
        <v>891</v>
      </c>
      <c r="G104" s="77" t="s">
        <v>821</v>
      </c>
      <c r="H104" s="77" t="s">
        <v>1182</v>
      </c>
      <c r="I104" s="88" t="s">
        <v>1182</v>
      </c>
      <c r="J104" s="77"/>
      <c r="K104" s="77" t="s">
        <v>153</v>
      </c>
      <c r="L104" s="77">
        <v>7.4709999999999999E-2</v>
      </c>
      <c r="M104" s="89">
        <v>44496.645199421298</v>
      </c>
      <c r="N104" s="90"/>
      <c r="O104" s="77" t="s">
        <v>307</v>
      </c>
      <c r="P104" s="77" t="s">
        <v>318</v>
      </c>
      <c r="Q104" s="77"/>
      <c r="R104" s="77">
        <v>0.1</v>
      </c>
      <c r="S104" s="77" t="s">
        <v>319</v>
      </c>
      <c r="T104" s="88">
        <v>44496.645231481481</v>
      </c>
      <c r="U104" s="77" t="s">
        <v>1182</v>
      </c>
      <c r="V104" s="88">
        <v>44496.645231481481</v>
      </c>
      <c r="W104" s="77" t="s">
        <v>1182</v>
      </c>
      <c r="X104" s="46" t="s">
        <v>1096</v>
      </c>
      <c r="Y104" s="77"/>
      <c r="Z104" s="77"/>
      <c r="AA104" s="77" t="s">
        <v>808</v>
      </c>
      <c r="AB104" s="77"/>
    </row>
    <row r="105" spans="1:28" ht="15" x14ac:dyDescent="0.2">
      <c r="A105" s="77"/>
      <c r="B105" s="48" t="s">
        <v>530</v>
      </c>
      <c r="C105" s="77" t="s">
        <v>317</v>
      </c>
      <c r="D105" s="48" t="s">
        <v>688</v>
      </c>
      <c r="E105" s="48" t="s">
        <v>530</v>
      </c>
      <c r="F105" s="77" t="s">
        <v>892</v>
      </c>
      <c r="G105" s="77" t="s">
        <v>821</v>
      </c>
      <c r="H105" s="77" t="s">
        <v>1182</v>
      </c>
      <c r="I105" s="88" t="s">
        <v>1182</v>
      </c>
      <c r="J105" s="77"/>
      <c r="K105" s="77" t="s">
        <v>153</v>
      </c>
      <c r="L105" s="77">
        <v>7.4800000000000005E-2</v>
      </c>
      <c r="M105" s="89">
        <v>44496.64529177083</v>
      </c>
      <c r="N105" s="90"/>
      <c r="O105" s="77" t="s">
        <v>307</v>
      </c>
      <c r="P105" s="77" t="s">
        <v>318</v>
      </c>
      <c r="Q105" s="77"/>
      <c r="R105" s="77">
        <v>0.1</v>
      </c>
      <c r="S105" s="77" t="s">
        <v>319</v>
      </c>
      <c r="T105" s="88">
        <v>44496.645312499997</v>
      </c>
      <c r="U105" s="77" t="s">
        <v>1182</v>
      </c>
      <c r="V105" s="88">
        <v>44496.645312499997</v>
      </c>
      <c r="W105" s="77" t="s">
        <v>1182</v>
      </c>
      <c r="X105" s="46" t="s">
        <v>1096</v>
      </c>
      <c r="Y105" s="77"/>
      <c r="Z105" s="77"/>
      <c r="AA105" s="77" t="s">
        <v>808</v>
      </c>
      <c r="AB105" s="77"/>
    </row>
    <row r="106" spans="1:28" ht="15" x14ac:dyDescent="0.2">
      <c r="A106" s="77"/>
      <c r="B106" s="48" t="s">
        <v>530</v>
      </c>
      <c r="C106" s="77" t="s">
        <v>317</v>
      </c>
      <c r="D106" s="48" t="s">
        <v>675</v>
      </c>
      <c r="E106" s="48" t="s">
        <v>530</v>
      </c>
      <c r="F106" s="77" t="s">
        <v>893</v>
      </c>
      <c r="G106" s="77" t="s">
        <v>806</v>
      </c>
      <c r="H106" s="77" t="s">
        <v>1182</v>
      </c>
      <c r="I106" s="88" t="s">
        <v>1182</v>
      </c>
      <c r="J106" s="77"/>
      <c r="K106" s="77" t="s">
        <v>153</v>
      </c>
      <c r="L106" s="77">
        <v>0.98799999999999999</v>
      </c>
      <c r="M106" s="88">
        <v>44466.643553240741</v>
      </c>
      <c r="N106" s="90"/>
      <c r="O106" s="77" t="s">
        <v>307</v>
      </c>
      <c r="P106" s="77" t="s">
        <v>318</v>
      </c>
      <c r="Q106" s="77"/>
      <c r="R106" s="77">
        <v>0.98</v>
      </c>
      <c r="S106" s="77" t="s">
        <v>655</v>
      </c>
      <c r="T106" s="88">
        <v>44466.643553240741</v>
      </c>
      <c r="U106" s="77" t="s">
        <v>1182</v>
      </c>
      <c r="V106" s="88">
        <v>44466.643553240741</v>
      </c>
      <c r="W106" s="77" t="s">
        <v>1182</v>
      </c>
      <c r="X106" s="46" t="s">
        <v>1096</v>
      </c>
      <c r="Y106" s="77"/>
      <c r="Z106" s="77"/>
      <c r="AA106" s="76" t="s">
        <v>808</v>
      </c>
      <c r="AB106" s="77"/>
    </row>
    <row r="107" spans="1:28" ht="15" x14ac:dyDescent="0.2">
      <c r="A107" s="77"/>
      <c r="B107" s="48" t="s">
        <v>530</v>
      </c>
      <c r="C107" s="77" t="s">
        <v>317</v>
      </c>
      <c r="D107" s="48" t="s">
        <v>676</v>
      </c>
      <c r="E107" s="48" t="s">
        <v>530</v>
      </c>
      <c r="F107" s="77" t="s">
        <v>894</v>
      </c>
      <c r="G107" s="77" t="s">
        <v>806</v>
      </c>
      <c r="H107" s="77" t="s">
        <v>1182</v>
      </c>
      <c r="I107" s="88" t="s">
        <v>1182</v>
      </c>
      <c r="J107" s="77"/>
      <c r="K107" s="77" t="s">
        <v>153</v>
      </c>
      <c r="L107" s="77">
        <v>0.98099999999999998</v>
      </c>
      <c r="M107" s="88">
        <v>44466.643553240741</v>
      </c>
      <c r="N107" s="90"/>
      <c r="O107" s="77" t="s">
        <v>307</v>
      </c>
      <c r="P107" s="77" t="s">
        <v>318</v>
      </c>
      <c r="Q107" s="77"/>
      <c r="R107" s="77">
        <v>0.98</v>
      </c>
      <c r="S107" s="77" t="s">
        <v>655</v>
      </c>
      <c r="T107" s="88">
        <v>44466.643553240741</v>
      </c>
      <c r="U107" s="77" t="s">
        <v>1182</v>
      </c>
      <c r="V107" s="88">
        <v>44466.643553240741</v>
      </c>
      <c r="W107" s="77" t="s">
        <v>1182</v>
      </c>
      <c r="X107" s="46" t="s">
        <v>1096</v>
      </c>
      <c r="Y107" s="77"/>
      <c r="Z107" s="77"/>
      <c r="AA107" s="77" t="s">
        <v>808</v>
      </c>
      <c r="AB107" s="77"/>
    </row>
    <row r="108" spans="1:28" ht="15" x14ac:dyDescent="0.2">
      <c r="A108" s="77"/>
      <c r="B108" s="48" t="s">
        <v>530</v>
      </c>
      <c r="C108" s="77" t="s">
        <v>317</v>
      </c>
      <c r="D108" s="48" t="s">
        <v>677</v>
      </c>
      <c r="E108" s="48" t="s">
        <v>530</v>
      </c>
      <c r="F108" s="77" t="s">
        <v>895</v>
      </c>
      <c r="G108" s="77" t="s">
        <v>811</v>
      </c>
      <c r="H108" s="77" t="s">
        <v>1182</v>
      </c>
      <c r="I108" s="88" t="s">
        <v>1182</v>
      </c>
      <c r="J108" s="77"/>
      <c r="K108" s="77" t="s">
        <v>153</v>
      </c>
      <c r="L108" s="77">
        <v>0.95340000000000003</v>
      </c>
      <c r="M108" s="88">
        <v>44466.643553240741</v>
      </c>
      <c r="N108" s="90"/>
      <c r="O108" s="77" t="s">
        <v>307</v>
      </c>
      <c r="P108" s="77" t="s">
        <v>318</v>
      </c>
      <c r="Q108" s="77"/>
      <c r="R108" s="77">
        <v>0.95</v>
      </c>
      <c r="S108" s="77" t="s">
        <v>655</v>
      </c>
      <c r="T108" s="88">
        <v>44466.643553240741</v>
      </c>
      <c r="U108" s="77" t="s">
        <v>1182</v>
      </c>
      <c r="V108" s="88">
        <v>44466.643553240741</v>
      </c>
      <c r="W108" s="77" t="s">
        <v>1182</v>
      </c>
      <c r="X108" s="46" t="s">
        <v>1096</v>
      </c>
      <c r="Y108" s="77"/>
      <c r="Z108" s="77"/>
      <c r="AA108" s="77" t="s">
        <v>808</v>
      </c>
      <c r="AB108" s="77"/>
    </row>
    <row r="109" spans="1:28" ht="15" x14ac:dyDescent="0.2">
      <c r="A109" s="77"/>
      <c r="B109" s="48" t="s">
        <v>530</v>
      </c>
      <c r="C109" s="77" t="s">
        <v>317</v>
      </c>
      <c r="D109" s="48" t="s">
        <v>678</v>
      </c>
      <c r="E109" s="48" t="s">
        <v>530</v>
      </c>
      <c r="F109" s="77" t="s">
        <v>896</v>
      </c>
      <c r="G109" s="77" t="s">
        <v>811</v>
      </c>
      <c r="H109" s="77" t="s">
        <v>1182</v>
      </c>
      <c r="I109" s="88" t="s">
        <v>1182</v>
      </c>
      <c r="J109" s="77"/>
      <c r="K109" s="77" t="s">
        <v>153</v>
      </c>
      <c r="L109" s="77">
        <v>0.96409999999999996</v>
      </c>
      <c r="M109" s="88">
        <v>44466.643553240741</v>
      </c>
      <c r="N109" s="90"/>
      <c r="O109" s="77" t="s">
        <v>307</v>
      </c>
      <c r="P109" s="77" t="s">
        <v>318</v>
      </c>
      <c r="Q109" s="77"/>
      <c r="R109" s="77">
        <v>0.95</v>
      </c>
      <c r="S109" s="77" t="s">
        <v>655</v>
      </c>
      <c r="T109" s="88">
        <v>44466.643553240741</v>
      </c>
      <c r="U109" s="77" t="s">
        <v>1182</v>
      </c>
      <c r="V109" s="88">
        <v>44466.643553240741</v>
      </c>
      <c r="W109" s="77" t="s">
        <v>1182</v>
      </c>
      <c r="X109" s="46" t="s">
        <v>1096</v>
      </c>
      <c r="Y109" s="77"/>
      <c r="Z109" s="77"/>
      <c r="AA109" s="77" t="s">
        <v>808</v>
      </c>
      <c r="AB109" s="77"/>
    </row>
    <row r="110" spans="1:28" ht="15" x14ac:dyDescent="0.2">
      <c r="A110" s="77"/>
      <c r="B110" s="48" t="s">
        <v>530</v>
      </c>
      <c r="C110" s="77" t="s">
        <v>317</v>
      </c>
      <c r="D110" s="48" t="s">
        <v>679</v>
      </c>
      <c r="E110" s="48" t="s">
        <v>530</v>
      </c>
      <c r="F110" s="77" t="s">
        <v>897</v>
      </c>
      <c r="G110" s="77" t="s">
        <v>811</v>
      </c>
      <c r="H110" s="77" t="s">
        <v>1182</v>
      </c>
      <c r="I110" s="88" t="s">
        <v>1182</v>
      </c>
      <c r="J110" s="77"/>
      <c r="K110" s="77" t="s">
        <v>153</v>
      </c>
      <c r="L110" s="77">
        <v>0.95009999999999994</v>
      </c>
      <c r="M110" s="88">
        <v>44466.643553240741</v>
      </c>
      <c r="N110" s="90"/>
      <c r="O110" s="77" t="s">
        <v>307</v>
      </c>
      <c r="P110" s="77" t="s">
        <v>318</v>
      </c>
      <c r="Q110" s="77"/>
      <c r="R110" s="77">
        <v>0.95</v>
      </c>
      <c r="S110" s="77" t="s">
        <v>655</v>
      </c>
      <c r="T110" s="88">
        <v>44466.643553240741</v>
      </c>
      <c r="U110" s="77" t="s">
        <v>1182</v>
      </c>
      <c r="V110" s="88">
        <v>44466.643553240741</v>
      </c>
      <c r="W110" s="77" t="s">
        <v>1182</v>
      </c>
      <c r="X110" s="46" t="s">
        <v>1096</v>
      </c>
      <c r="Y110" s="77"/>
      <c r="Z110" s="77"/>
      <c r="AA110" s="77" t="s">
        <v>808</v>
      </c>
      <c r="AB110" s="77"/>
    </row>
    <row r="111" spans="1:28" ht="15" x14ac:dyDescent="0.2">
      <c r="A111" s="77"/>
      <c r="B111" s="48" t="s">
        <v>530</v>
      </c>
      <c r="C111" s="77" t="s">
        <v>317</v>
      </c>
      <c r="D111" s="48" t="s">
        <v>680</v>
      </c>
      <c r="E111" s="48" t="s">
        <v>530</v>
      </c>
      <c r="F111" s="77" t="s">
        <v>898</v>
      </c>
      <c r="G111" s="77" t="s">
        <v>811</v>
      </c>
      <c r="H111" s="77" t="s">
        <v>1182</v>
      </c>
      <c r="I111" s="88" t="s">
        <v>1182</v>
      </c>
      <c r="J111" s="77"/>
      <c r="K111" s="77" t="s">
        <v>153</v>
      </c>
      <c r="L111" s="77">
        <v>0.98909999999999998</v>
      </c>
      <c r="M111" s="88">
        <v>44466.643553240741</v>
      </c>
      <c r="N111" s="90"/>
      <c r="O111" s="77" t="s">
        <v>307</v>
      </c>
      <c r="P111" s="77" t="s">
        <v>318</v>
      </c>
      <c r="Q111" s="77"/>
      <c r="R111" s="77">
        <v>0.95</v>
      </c>
      <c r="S111" s="77" t="s">
        <v>655</v>
      </c>
      <c r="T111" s="88">
        <v>44466.643553240741</v>
      </c>
      <c r="U111" s="77" t="s">
        <v>1182</v>
      </c>
      <c r="V111" s="88">
        <v>44466.643553240741</v>
      </c>
      <c r="W111" s="77" t="s">
        <v>1182</v>
      </c>
      <c r="X111" s="46" t="s">
        <v>1096</v>
      </c>
      <c r="Y111" s="77"/>
      <c r="Z111" s="77"/>
      <c r="AA111" s="77" t="s">
        <v>808</v>
      </c>
      <c r="AB111" s="77"/>
    </row>
    <row r="112" spans="1:28" ht="15" x14ac:dyDescent="0.2">
      <c r="A112" s="77"/>
      <c r="B112" s="48" t="s">
        <v>530</v>
      </c>
      <c r="C112" s="77" t="s">
        <v>317</v>
      </c>
      <c r="D112" s="48" t="s">
        <v>681</v>
      </c>
      <c r="E112" s="48" t="s">
        <v>530</v>
      </c>
      <c r="F112" s="77" t="s">
        <v>899</v>
      </c>
      <c r="G112" s="77" t="s">
        <v>811</v>
      </c>
      <c r="H112" s="77" t="s">
        <v>1182</v>
      </c>
      <c r="I112" s="88" t="s">
        <v>1182</v>
      </c>
      <c r="J112" s="77"/>
      <c r="K112" s="77" t="s">
        <v>153</v>
      </c>
      <c r="L112" s="77">
        <v>0.95089999999999997</v>
      </c>
      <c r="M112" s="88">
        <v>44466.643553240741</v>
      </c>
      <c r="N112" s="90"/>
      <c r="O112" s="77" t="s">
        <v>307</v>
      </c>
      <c r="P112" s="77" t="s">
        <v>318</v>
      </c>
      <c r="Q112" s="77"/>
      <c r="R112" s="77">
        <v>0.95</v>
      </c>
      <c r="S112" s="77" t="s">
        <v>655</v>
      </c>
      <c r="T112" s="88">
        <v>44466.643553240741</v>
      </c>
      <c r="U112" s="77" t="s">
        <v>1182</v>
      </c>
      <c r="V112" s="88">
        <v>44466.643553240741</v>
      </c>
      <c r="W112" s="77" t="s">
        <v>1182</v>
      </c>
      <c r="X112" s="46" t="s">
        <v>1096</v>
      </c>
      <c r="Y112" s="77"/>
      <c r="Z112" s="77"/>
      <c r="AA112" s="77" t="s">
        <v>808</v>
      </c>
      <c r="AB112" s="77"/>
    </row>
    <row r="113" spans="1:28" ht="15" x14ac:dyDescent="0.2">
      <c r="A113" s="77"/>
      <c r="B113" s="48" t="s">
        <v>530</v>
      </c>
      <c r="C113" s="77" t="s">
        <v>317</v>
      </c>
      <c r="D113" s="48" t="s">
        <v>682</v>
      </c>
      <c r="E113" s="48" t="s">
        <v>530</v>
      </c>
      <c r="F113" s="77" t="s">
        <v>900</v>
      </c>
      <c r="G113" s="77" t="s">
        <v>811</v>
      </c>
      <c r="H113" s="77" t="s">
        <v>1182</v>
      </c>
      <c r="I113" s="88" t="s">
        <v>1182</v>
      </c>
      <c r="J113" s="77"/>
      <c r="K113" s="77" t="s">
        <v>153</v>
      </c>
      <c r="L113" s="77">
        <v>0.9617</v>
      </c>
      <c r="M113" s="88">
        <v>44466.643553240741</v>
      </c>
      <c r="N113" s="90"/>
      <c r="O113" s="77" t="s">
        <v>307</v>
      </c>
      <c r="P113" s="77" t="s">
        <v>318</v>
      </c>
      <c r="Q113" s="77"/>
      <c r="R113" s="77">
        <v>0.95</v>
      </c>
      <c r="S113" s="77" t="s">
        <v>655</v>
      </c>
      <c r="T113" s="88">
        <v>44466.643553240741</v>
      </c>
      <c r="U113" s="77" t="s">
        <v>1182</v>
      </c>
      <c r="V113" s="88">
        <v>44466.643553240741</v>
      </c>
      <c r="W113" s="77" t="s">
        <v>1182</v>
      </c>
      <c r="X113" s="46" t="s">
        <v>1096</v>
      </c>
      <c r="Y113" s="77"/>
      <c r="Z113" s="77"/>
      <c r="AA113" s="77" t="s">
        <v>808</v>
      </c>
      <c r="AB113" s="77"/>
    </row>
    <row r="114" spans="1:28" ht="15" x14ac:dyDescent="0.2">
      <c r="A114" s="77"/>
      <c r="B114" s="48" t="s">
        <v>530</v>
      </c>
      <c r="C114" s="77" t="s">
        <v>317</v>
      </c>
      <c r="D114" s="48" t="s">
        <v>683</v>
      </c>
      <c r="E114" s="48" t="s">
        <v>530</v>
      </c>
      <c r="F114" s="77" t="s">
        <v>901</v>
      </c>
      <c r="G114" s="77" t="s">
        <v>811</v>
      </c>
      <c r="H114" s="77" t="s">
        <v>1182</v>
      </c>
      <c r="I114" s="88" t="s">
        <v>1182</v>
      </c>
      <c r="J114" s="77"/>
      <c r="K114" s="77" t="s">
        <v>153</v>
      </c>
      <c r="L114" s="77">
        <v>0.9778</v>
      </c>
      <c r="M114" s="88">
        <v>44466.643553240741</v>
      </c>
      <c r="N114" s="90"/>
      <c r="O114" s="77" t="s">
        <v>307</v>
      </c>
      <c r="P114" s="77" t="s">
        <v>318</v>
      </c>
      <c r="Q114" s="77"/>
      <c r="R114" s="77">
        <v>0.95</v>
      </c>
      <c r="S114" s="77" t="s">
        <v>655</v>
      </c>
      <c r="T114" s="88">
        <v>44466.643553240741</v>
      </c>
      <c r="U114" s="77" t="s">
        <v>1182</v>
      </c>
      <c r="V114" s="88">
        <v>44466.643553240741</v>
      </c>
      <c r="W114" s="77" t="s">
        <v>1182</v>
      </c>
      <c r="X114" s="46" t="s">
        <v>1096</v>
      </c>
      <c r="Y114" s="77"/>
      <c r="Z114" s="77"/>
      <c r="AA114" s="77" t="s">
        <v>808</v>
      </c>
      <c r="AB114" s="77"/>
    </row>
    <row r="115" spans="1:28" ht="15" x14ac:dyDescent="0.2">
      <c r="A115" s="77"/>
      <c r="B115" s="48" t="s">
        <v>530</v>
      </c>
      <c r="C115" s="77" t="s">
        <v>317</v>
      </c>
      <c r="D115" s="48" t="s">
        <v>684</v>
      </c>
      <c r="E115" s="48" t="s">
        <v>530</v>
      </c>
      <c r="F115" s="77" t="s">
        <v>902</v>
      </c>
      <c r="G115" s="77" t="s">
        <v>811</v>
      </c>
      <c r="H115" s="77" t="s">
        <v>1182</v>
      </c>
      <c r="I115" s="88" t="s">
        <v>1182</v>
      </c>
      <c r="J115" s="77"/>
      <c r="K115" s="77" t="s">
        <v>153</v>
      </c>
      <c r="L115" s="77">
        <v>0.96850000000000003</v>
      </c>
      <c r="M115" s="88">
        <v>44466.643553240741</v>
      </c>
      <c r="N115" s="90"/>
      <c r="O115" s="77" t="s">
        <v>307</v>
      </c>
      <c r="P115" s="77" t="s">
        <v>318</v>
      </c>
      <c r="Q115" s="77"/>
      <c r="R115" s="77">
        <v>0.95</v>
      </c>
      <c r="S115" s="77" t="s">
        <v>655</v>
      </c>
      <c r="T115" s="88">
        <v>44466.643553240741</v>
      </c>
      <c r="U115" s="77" t="s">
        <v>1182</v>
      </c>
      <c r="V115" s="88">
        <v>44466.643553240741</v>
      </c>
      <c r="W115" s="77" t="s">
        <v>1182</v>
      </c>
      <c r="X115" s="46" t="s">
        <v>1096</v>
      </c>
      <c r="Y115" s="77"/>
      <c r="Z115" s="77"/>
      <c r="AA115" s="77" t="s">
        <v>808</v>
      </c>
      <c r="AB115" s="77"/>
    </row>
    <row r="116" spans="1:28" ht="15" x14ac:dyDescent="0.2">
      <c r="A116" s="77"/>
      <c r="B116" s="48" t="s">
        <v>530</v>
      </c>
      <c r="C116" s="77" t="s">
        <v>317</v>
      </c>
      <c r="D116" s="48" t="s">
        <v>685</v>
      </c>
      <c r="E116" s="48" t="s">
        <v>530</v>
      </c>
      <c r="F116" s="77" t="s">
        <v>903</v>
      </c>
      <c r="G116" s="77" t="s">
        <v>811</v>
      </c>
      <c r="H116" s="77" t="s">
        <v>1182</v>
      </c>
      <c r="I116" s="88" t="s">
        <v>1182</v>
      </c>
      <c r="J116" s="77"/>
      <c r="K116" s="77" t="s">
        <v>153</v>
      </c>
      <c r="L116" s="77">
        <v>0.94369999999999998</v>
      </c>
      <c r="M116" s="88">
        <v>44466.643553240741</v>
      </c>
      <c r="N116" s="90"/>
      <c r="O116" s="77" t="s">
        <v>307</v>
      </c>
      <c r="P116" s="77" t="s">
        <v>318</v>
      </c>
      <c r="Q116" s="77"/>
      <c r="R116" s="77">
        <v>0.95</v>
      </c>
      <c r="S116" s="77" t="s">
        <v>655</v>
      </c>
      <c r="T116" s="88">
        <v>44466.643553240741</v>
      </c>
      <c r="U116" s="77" t="s">
        <v>1182</v>
      </c>
      <c r="V116" s="88">
        <v>44466.643553240741</v>
      </c>
      <c r="W116" s="77" t="s">
        <v>1182</v>
      </c>
      <c r="X116" s="46" t="s">
        <v>1096</v>
      </c>
      <c r="Y116" s="77"/>
      <c r="Z116" s="77"/>
      <c r="AA116" s="77" t="s">
        <v>808</v>
      </c>
      <c r="AB116" s="77"/>
    </row>
    <row r="117" spans="1:28" ht="15" x14ac:dyDescent="0.2">
      <c r="A117" s="77"/>
      <c r="B117" s="48" t="s">
        <v>530</v>
      </c>
      <c r="C117" s="77" t="s">
        <v>317</v>
      </c>
      <c r="D117" s="48" t="s">
        <v>686</v>
      </c>
      <c r="E117" s="48" t="s">
        <v>530</v>
      </c>
      <c r="F117" s="77" t="s">
        <v>904</v>
      </c>
      <c r="G117" s="77" t="s">
        <v>821</v>
      </c>
      <c r="H117" s="77" t="s">
        <v>1182</v>
      </c>
      <c r="I117" s="88" t="s">
        <v>1182</v>
      </c>
      <c r="J117" s="77"/>
      <c r="K117" s="77" t="s">
        <v>153</v>
      </c>
      <c r="L117" s="77">
        <v>7.8899999999999998E-2</v>
      </c>
      <c r="M117" s="88">
        <v>44466.643553240741</v>
      </c>
      <c r="N117" s="90"/>
      <c r="O117" s="77" t="s">
        <v>307</v>
      </c>
      <c r="P117" s="77" t="s">
        <v>318</v>
      </c>
      <c r="Q117" s="77"/>
      <c r="R117" s="77">
        <v>0.1</v>
      </c>
      <c r="S117" s="77" t="s">
        <v>319</v>
      </c>
      <c r="T117" s="88">
        <v>44466.643553240741</v>
      </c>
      <c r="U117" s="77" t="s">
        <v>1182</v>
      </c>
      <c r="V117" s="88">
        <v>44466.643553240741</v>
      </c>
      <c r="W117" s="77" t="s">
        <v>1182</v>
      </c>
      <c r="X117" s="46" t="s">
        <v>1096</v>
      </c>
      <c r="Y117" s="77"/>
      <c r="Z117" s="77"/>
      <c r="AA117" s="77" t="s">
        <v>808</v>
      </c>
      <c r="AB117" s="77"/>
    </row>
    <row r="118" spans="1:28" ht="15" x14ac:dyDescent="0.2">
      <c r="A118" s="77"/>
      <c r="B118" s="48" t="s">
        <v>530</v>
      </c>
      <c r="C118" s="77" t="s">
        <v>317</v>
      </c>
      <c r="D118" s="48" t="s">
        <v>687</v>
      </c>
      <c r="E118" s="48" t="s">
        <v>530</v>
      </c>
      <c r="F118" s="77" t="s">
        <v>905</v>
      </c>
      <c r="G118" s="77" t="s">
        <v>821</v>
      </c>
      <c r="H118" s="77" t="s">
        <v>1182</v>
      </c>
      <c r="I118" s="88" t="s">
        <v>1182</v>
      </c>
      <c r="J118" s="77"/>
      <c r="K118" s="77" t="s">
        <v>153</v>
      </c>
      <c r="L118" s="77">
        <v>7.4709999999999999E-2</v>
      </c>
      <c r="M118" s="88">
        <v>44466.643553240741</v>
      </c>
      <c r="N118" s="90"/>
      <c r="O118" s="77" t="s">
        <v>307</v>
      </c>
      <c r="P118" s="77" t="s">
        <v>318</v>
      </c>
      <c r="Q118" s="77"/>
      <c r="R118" s="77">
        <v>0.1</v>
      </c>
      <c r="S118" s="77" t="s">
        <v>319</v>
      </c>
      <c r="T118" s="88">
        <v>44466.643553240741</v>
      </c>
      <c r="U118" s="77" t="s">
        <v>1182</v>
      </c>
      <c r="V118" s="88">
        <v>44466.643553240741</v>
      </c>
      <c r="W118" s="77" t="s">
        <v>1182</v>
      </c>
      <c r="X118" s="46" t="s">
        <v>1096</v>
      </c>
      <c r="Y118" s="77"/>
      <c r="Z118" s="77"/>
      <c r="AA118" s="77" t="s">
        <v>808</v>
      </c>
      <c r="AB118" s="77"/>
    </row>
    <row r="119" spans="1:28" ht="15" x14ac:dyDescent="0.2">
      <c r="A119" s="77"/>
      <c r="B119" s="48" t="s">
        <v>530</v>
      </c>
      <c r="C119" s="77" t="s">
        <v>317</v>
      </c>
      <c r="D119" s="48" t="s">
        <v>688</v>
      </c>
      <c r="E119" s="48" t="s">
        <v>530</v>
      </c>
      <c r="F119" s="77" t="s">
        <v>906</v>
      </c>
      <c r="G119" s="77" t="s">
        <v>821</v>
      </c>
      <c r="H119" s="77" t="s">
        <v>1182</v>
      </c>
      <c r="I119" s="88" t="s">
        <v>1182</v>
      </c>
      <c r="J119" s="77"/>
      <c r="K119" s="77" t="s">
        <v>153</v>
      </c>
      <c r="L119" s="77">
        <v>7.4800000000000005E-2</v>
      </c>
      <c r="M119" s="88">
        <v>44466.643553240741</v>
      </c>
      <c r="N119" s="90"/>
      <c r="O119" s="77" t="s">
        <v>307</v>
      </c>
      <c r="P119" s="77" t="s">
        <v>318</v>
      </c>
      <c r="Q119" s="77"/>
      <c r="R119" s="77">
        <v>0.1</v>
      </c>
      <c r="S119" s="77" t="s">
        <v>319</v>
      </c>
      <c r="T119" s="88">
        <v>44466.643553240741</v>
      </c>
      <c r="U119" s="77" t="s">
        <v>1182</v>
      </c>
      <c r="V119" s="88">
        <v>44466.643553240741</v>
      </c>
      <c r="W119" s="77" t="s">
        <v>1182</v>
      </c>
      <c r="X119" s="46" t="s">
        <v>1096</v>
      </c>
      <c r="Y119" s="77"/>
      <c r="Z119" s="77"/>
      <c r="AA119" s="77" t="s">
        <v>808</v>
      </c>
      <c r="AB119" s="77"/>
    </row>
    <row r="120" spans="1:28" ht="15" x14ac:dyDescent="0.2">
      <c r="A120" s="77"/>
      <c r="B120" s="48" t="s">
        <v>530</v>
      </c>
      <c r="C120" s="77" t="s">
        <v>317</v>
      </c>
      <c r="D120" s="48" t="s">
        <v>675</v>
      </c>
      <c r="E120" s="48" t="s">
        <v>530</v>
      </c>
      <c r="F120" s="77" t="s">
        <v>907</v>
      </c>
      <c r="G120" s="77" t="s">
        <v>806</v>
      </c>
      <c r="H120" s="77" t="s">
        <v>1182</v>
      </c>
      <c r="I120" s="88" t="s">
        <v>1182</v>
      </c>
      <c r="J120" s="77"/>
      <c r="K120" s="77" t="s">
        <v>153</v>
      </c>
      <c r="L120" s="77">
        <v>0.98799999999999999</v>
      </c>
      <c r="M120" s="88">
        <v>44435.643553240741</v>
      </c>
      <c r="N120" s="90"/>
      <c r="O120" s="77" t="s">
        <v>307</v>
      </c>
      <c r="P120" s="77" t="s">
        <v>318</v>
      </c>
      <c r="Q120" s="77"/>
      <c r="R120" s="77">
        <v>0.98</v>
      </c>
      <c r="S120" s="77" t="s">
        <v>655</v>
      </c>
      <c r="T120" s="88">
        <v>44435.643553240741</v>
      </c>
      <c r="U120" s="77" t="s">
        <v>1182</v>
      </c>
      <c r="V120" s="88">
        <v>44435.643553240741</v>
      </c>
      <c r="W120" s="77" t="s">
        <v>1182</v>
      </c>
      <c r="X120" s="46" t="s">
        <v>1096</v>
      </c>
      <c r="Y120" s="77"/>
      <c r="Z120" s="77"/>
      <c r="AA120" s="76" t="s">
        <v>808</v>
      </c>
      <c r="AB120" s="77"/>
    </row>
    <row r="121" spans="1:28" ht="15" x14ac:dyDescent="0.2">
      <c r="A121" s="77"/>
      <c r="B121" s="48" t="s">
        <v>530</v>
      </c>
      <c r="C121" s="77" t="s">
        <v>317</v>
      </c>
      <c r="D121" s="48" t="s">
        <v>676</v>
      </c>
      <c r="E121" s="48" t="s">
        <v>530</v>
      </c>
      <c r="F121" s="77" t="s">
        <v>908</v>
      </c>
      <c r="G121" s="77" t="s">
        <v>806</v>
      </c>
      <c r="H121" s="77" t="s">
        <v>1182</v>
      </c>
      <c r="I121" s="88" t="s">
        <v>1182</v>
      </c>
      <c r="J121" s="77"/>
      <c r="K121" s="77" t="s">
        <v>153</v>
      </c>
      <c r="L121" s="77">
        <v>0.98099999999999998</v>
      </c>
      <c r="M121" s="88">
        <v>44435.643553240741</v>
      </c>
      <c r="N121" s="90"/>
      <c r="O121" s="77" t="s">
        <v>307</v>
      </c>
      <c r="P121" s="77" t="s">
        <v>318</v>
      </c>
      <c r="Q121" s="77"/>
      <c r="R121" s="77">
        <v>0.98</v>
      </c>
      <c r="S121" s="77" t="s">
        <v>655</v>
      </c>
      <c r="T121" s="88">
        <v>44435.643553240741</v>
      </c>
      <c r="U121" s="77" t="s">
        <v>1182</v>
      </c>
      <c r="V121" s="88">
        <v>44435.643553240741</v>
      </c>
      <c r="W121" s="77" t="s">
        <v>1182</v>
      </c>
      <c r="X121" s="46" t="s">
        <v>1096</v>
      </c>
      <c r="Y121" s="77"/>
      <c r="Z121" s="77"/>
      <c r="AA121" s="77" t="s">
        <v>808</v>
      </c>
      <c r="AB121" s="77"/>
    </row>
    <row r="122" spans="1:28" ht="15" x14ac:dyDescent="0.2">
      <c r="A122" s="77"/>
      <c r="B122" s="48" t="s">
        <v>530</v>
      </c>
      <c r="C122" s="77" t="s">
        <v>317</v>
      </c>
      <c r="D122" s="48" t="s">
        <v>677</v>
      </c>
      <c r="E122" s="48" t="s">
        <v>530</v>
      </c>
      <c r="F122" s="77" t="s">
        <v>909</v>
      </c>
      <c r="G122" s="77" t="s">
        <v>811</v>
      </c>
      <c r="H122" s="77" t="s">
        <v>1182</v>
      </c>
      <c r="I122" s="88" t="s">
        <v>1182</v>
      </c>
      <c r="J122" s="77"/>
      <c r="K122" s="77" t="s">
        <v>153</v>
      </c>
      <c r="L122" s="77">
        <v>0.98340000000000005</v>
      </c>
      <c r="M122" s="88">
        <v>44435.643553240741</v>
      </c>
      <c r="N122" s="90"/>
      <c r="O122" s="77" t="s">
        <v>307</v>
      </c>
      <c r="P122" s="77" t="s">
        <v>318</v>
      </c>
      <c r="Q122" s="77"/>
      <c r="R122" s="77">
        <v>0.95</v>
      </c>
      <c r="S122" s="77" t="s">
        <v>655</v>
      </c>
      <c r="T122" s="88">
        <v>44435.643553240741</v>
      </c>
      <c r="U122" s="77" t="s">
        <v>1182</v>
      </c>
      <c r="V122" s="88">
        <v>44435.643553240741</v>
      </c>
      <c r="W122" s="77" t="s">
        <v>1182</v>
      </c>
      <c r="X122" s="46" t="s">
        <v>1096</v>
      </c>
      <c r="Y122" s="77"/>
      <c r="Z122" s="77"/>
      <c r="AA122" s="77" t="s">
        <v>808</v>
      </c>
      <c r="AB122" s="77"/>
    </row>
    <row r="123" spans="1:28" ht="15" x14ac:dyDescent="0.2">
      <c r="A123" s="77"/>
      <c r="B123" s="48" t="s">
        <v>530</v>
      </c>
      <c r="C123" s="77" t="s">
        <v>317</v>
      </c>
      <c r="D123" s="48" t="s">
        <v>678</v>
      </c>
      <c r="E123" s="48" t="s">
        <v>530</v>
      </c>
      <c r="F123" s="77" t="s">
        <v>910</v>
      </c>
      <c r="G123" s="77" t="s">
        <v>811</v>
      </c>
      <c r="H123" s="77" t="s">
        <v>1182</v>
      </c>
      <c r="I123" s="88" t="s">
        <v>1182</v>
      </c>
      <c r="J123" s="77"/>
      <c r="K123" s="77" t="s">
        <v>153</v>
      </c>
      <c r="L123" s="77">
        <v>0.96409999999999996</v>
      </c>
      <c r="M123" s="88">
        <v>44435.643553240741</v>
      </c>
      <c r="N123" s="90"/>
      <c r="O123" s="77" t="s">
        <v>307</v>
      </c>
      <c r="P123" s="77" t="s">
        <v>318</v>
      </c>
      <c r="Q123" s="77"/>
      <c r="R123" s="77">
        <v>0.95</v>
      </c>
      <c r="S123" s="77" t="s">
        <v>655</v>
      </c>
      <c r="T123" s="88">
        <v>44435.643553240741</v>
      </c>
      <c r="U123" s="77" t="s">
        <v>1182</v>
      </c>
      <c r="V123" s="88">
        <v>44435.643553240741</v>
      </c>
      <c r="W123" s="77" t="s">
        <v>1182</v>
      </c>
      <c r="X123" s="46" t="s">
        <v>1096</v>
      </c>
      <c r="Y123" s="77"/>
      <c r="Z123" s="77"/>
      <c r="AA123" s="77" t="s">
        <v>808</v>
      </c>
      <c r="AB123" s="77"/>
    </row>
    <row r="124" spans="1:28" ht="15" x14ac:dyDescent="0.2">
      <c r="A124" s="77"/>
      <c r="B124" s="48" t="s">
        <v>530</v>
      </c>
      <c r="C124" s="77" t="s">
        <v>317</v>
      </c>
      <c r="D124" s="48" t="s">
        <v>679</v>
      </c>
      <c r="E124" s="48" t="s">
        <v>530</v>
      </c>
      <c r="F124" s="77" t="s">
        <v>911</v>
      </c>
      <c r="G124" s="77" t="s">
        <v>811</v>
      </c>
      <c r="H124" s="77" t="s">
        <v>1182</v>
      </c>
      <c r="I124" s="88" t="s">
        <v>1182</v>
      </c>
      <c r="J124" s="77"/>
      <c r="K124" s="77" t="s">
        <v>153</v>
      </c>
      <c r="L124" s="77">
        <v>0.96609999999999996</v>
      </c>
      <c r="M124" s="88">
        <v>44435.643553240741</v>
      </c>
      <c r="N124" s="90"/>
      <c r="O124" s="77" t="s">
        <v>307</v>
      </c>
      <c r="P124" s="77" t="s">
        <v>318</v>
      </c>
      <c r="Q124" s="77"/>
      <c r="R124" s="77">
        <v>0.95</v>
      </c>
      <c r="S124" s="77" t="s">
        <v>655</v>
      </c>
      <c r="T124" s="88">
        <v>44435.643553240741</v>
      </c>
      <c r="U124" s="77" t="s">
        <v>1182</v>
      </c>
      <c r="V124" s="88">
        <v>44435.643553240741</v>
      </c>
      <c r="W124" s="77" t="s">
        <v>1182</v>
      </c>
      <c r="X124" s="46" t="s">
        <v>1096</v>
      </c>
      <c r="Y124" s="77"/>
      <c r="Z124" s="77"/>
      <c r="AA124" s="77" t="s">
        <v>808</v>
      </c>
      <c r="AB124" s="77"/>
    </row>
    <row r="125" spans="1:28" ht="15" x14ac:dyDescent="0.2">
      <c r="A125" s="77"/>
      <c r="B125" s="48" t="s">
        <v>530</v>
      </c>
      <c r="C125" s="77" t="s">
        <v>317</v>
      </c>
      <c r="D125" s="48" t="s">
        <v>680</v>
      </c>
      <c r="E125" s="48" t="s">
        <v>530</v>
      </c>
      <c r="F125" s="77" t="s">
        <v>912</v>
      </c>
      <c r="G125" s="77" t="s">
        <v>811</v>
      </c>
      <c r="H125" s="77" t="s">
        <v>1182</v>
      </c>
      <c r="I125" s="88" t="s">
        <v>1182</v>
      </c>
      <c r="J125" s="77"/>
      <c r="K125" s="77" t="s">
        <v>153</v>
      </c>
      <c r="L125" s="77">
        <v>0.98909999999999998</v>
      </c>
      <c r="M125" s="88">
        <v>44435.643553240741</v>
      </c>
      <c r="N125" s="90"/>
      <c r="O125" s="77" t="s">
        <v>307</v>
      </c>
      <c r="P125" s="77" t="s">
        <v>318</v>
      </c>
      <c r="Q125" s="77"/>
      <c r="R125" s="77">
        <v>0.95</v>
      </c>
      <c r="S125" s="77" t="s">
        <v>655</v>
      </c>
      <c r="T125" s="88">
        <v>44435.643553240741</v>
      </c>
      <c r="U125" s="77" t="s">
        <v>1182</v>
      </c>
      <c r="V125" s="88">
        <v>44435.643553240741</v>
      </c>
      <c r="W125" s="77" t="s">
        <v>1182</v>
      </c>
      <c r="X125" s="46" t="s">
        <v>1096</v>
      </c>
      <c r="Y125" s="77"/>
      <c r="Z125" s="77"/>
      <c r="AA125" s="77" t="s">
        <v>808</v>
      </c>
      <c r="AB125" s="77"/>
    </row>
    <row r="126" spans="1:28" ht="15" x14ac:dyDescent="0.2">
      <c r="A126" s="77"/>
      <c r="B126" s="48" t="s">
        <v>530</v>
      </c>
      <c r="C126" s="77" t="s">
        <v>317</v>
      </c>
      <c r="D126" s="48" t="s">
        <v>681</v>
      </c>
      <c r="E126" s="48" t="s">
        <v>530</v>
      </c>
      <c r="F126" s="77" t="s">
        <v>913</v>
      </c>
      <c r="G126" s="77" t="s">
        <v>811</v>
      </c>
      <c r="H126" s="77" t="s">
        <v>1182</v>
      </c>
      <c r="I126" s="88" t="s">
        <v>1182</v>
      </c>
      <c r="J126" s="77"/>
      <c r="K126" s="77" t="s">
        <v>153</v>
      </c>
      <c r="L126" s="77">
        <v>0.95089999999999997</v>
      </c>
      <c r="M126" s="88">
        <v>44435.643553240741</v>
      </c>
      <c r="N126" s="90"/>
      <c r="O126" s="77" t="s">
        <v>307</v>
      </c>
      <c r="P126" s="77" t="s">
        <v>318</v>
      </c>
      <c r="Q126" s="77"/>
      <c r="R126" s="77">
        <v>0.95</v>
      </c>
      <c r="S126" s="77" t="s">
        <v>655</v>
      </c>
      <c r="T126" s="88">
        <v>44435.643553240741</v>
      </c>
      <c r="U126" s="77" t="s">
        <v>1182</v>
      </c>
      <c r="V126" s="88">
        <v>44435.643553240741</v>
      </c>
      <c r="W126" s="77" t="s">
        <v>1182</v>
      </c>
      <c r="X126" s="46" t="s">
        <v>1096</v>
      </c>
      <c r="Y126" s="77"/>
      <c r="Z126" s="77"/>
      <c r="AA126" s="77" t="s">
        <v>808</v>
      </c>
      <c r="AB126" s="77"/>
    </row>
    <row r="127" spans="1:28" ht="15" x14ac:dyDescent="0.2">
      <c r="A127" s="77"/>
      <c r="B127" s="48" t="s">
        <v>530</v>
      </c>
      <c r="C127" s="77" t="s">
        <v>317</v>
      </c>
      <c r="D127" s="48" t="s">
        <v>682</v>
      </c>
      <c r="E127" s="48" t="s">
        <v>530</v>
      </c>
      <c r="F127" s="77" t="s">
        <v>914</v>
      </c>
      <c r="G127" s="77" t="s">
        <v>811</v>
      </c>
      <c r="H127" s="77" t="s">
        <v>1182</v>
      </c>
      <c r="I127" s="88" t="s">
        <v>1182</v>
      </c>
      <c r="J127" s="77"/>
      <c r="K127" s="77" t="s">
        <v>153</v>
      </c>
      <c r="L127" s="77">
        <v>0.9617</v>
      </c>
      <c r="M127" s="88">
        <v>44435.643553240741</v>
      </c>
      <c r="N127" s="90"/>
      <c r="O127" s="77" t="s">
        <v>307</v>
      </c>
      <c r="P127" s="77" t="s">
        <v>318</v>
      </c>
      <c r="Q127" s="77"/>
      <c r="R127" s="77">
        <v>0.95</v>
      </c>
      <c r="S127" s="77" t="s">
        <v>655</v>
      </c>
      <c r="T127" s="88">
        <v>44435.643553240741</v>
      </c>
      <c r="U127" s="77" t="s">
        <v>1182</v>
      </c>
      <c r="V127" s="88">
        <v>44435.643553240741</v>
      </c>
      <c r="W127" s="77" t="s">
        <v>1182</v>
      </c>
      <c r="X127" s="46" t="s">
        <v>1096</v>
      </c>
      <c r="Y127" s="77"/>
      <c r="Z127" s="77"/>
      <c r="AA127" s="77" t="s">
        <v>808</v>
      </c>
      <c r="AB127" s="77"/>
    </row>
    <row r="128" spans="1:28" ht="15" x14ac:dyDescent="0.2">
      <c r="A128" s="77"/>
      <c r="B128" s="48" t="s">
        <v>530</v>
      </c>
      <c r="C128" s="77" t="s">
        <v>317</v>
      </c>
      <c r="D128" s="48" t="s">
        <v>683</v>
      </c>
      <c r="E128" s="48" t="s">
        <v>530</v>
      </c>
      <c r="F128" s="77" t="s">
        <v>915</v>
      </c>
      <c r="G128" s="77" t="s">
        <v>811</v>
      </c>
      <c r="H128" s="77" t="s">
        <v>1182</v>
      </c>
      <c r="I128" s="88" t="s">
        <v>1182</v>
      </c>
      <c r="J128" s="77"/>
      <c r="K128" s="77" t="s">
        <v>153</v>
      </c>
      <c r="L128" s="77">
        <v>0.9778</v>
      </c>
      <c r="M128" s="88">
        <v>44435.643553240741</v>
      </c>
      <c r="N128" s="90"/>
      <c r="O128" s="77" t="s">
        <v>307</v>
      </c>
      <c r="P128" s="77" t="s">
        <v>318</v>
      </c>
      <c r="Q128" s="77"/>
      <c r="R128" s="77">
        <v>0.95</v>
      </c>
      <c r="S128" s="77" t="s">
        <v>655</v>
      </c>
      <c r="T128" s="88">
        <v>44435.643553240741</v>
      </c>
      <c r="U128" s="77" t="s">
        <v>1182</v>
      </c>
      <c r="V128" s="88">
        <v>44435.643553240741</v>
      </c>
      <c r="W128" s="77" t="s">
        <v>1182</v>
      </c>
      <c r="X128" s="46" t="s">
        <v>1096</v>
      </c>
      <c r="Y128" s="77"/>
      <c r="Z128" s="77"/>
      <c r="AA128" s="77" t="s">
        <v>808</v>
      </c>
      <c r="AB128" s="77"/>
    </row>
    <row r="129" spans="1:28" ht="15" x14ac:dyDescent="0.2">
      <c r="A129" s="77"/>
      <c r="B129" s="48" t="s">
        <v>530</v>
      </c>
      <c r="C129" s="77" t="s">
        <v>317</v>
      </c>
      <c r="D129" s="48" t="s">
        <v>684</v>
      </c>
      <c r="E129" s="48" t="s">
        <v>530</v>
      </c>
      <c r="F129" s="77" t="s">
        <v>916</v>
      </c>
      <c r="G129" s="77" t="s">
        <v>811</v>
      </c>
      <c r="H129" s="77" t="s">
        <v>1182</v>
      </c>
      <c r="I129" s="88" t="s">
        <v>1182</v>
      </c>
      <c r="J129" s="77"/>
      <c r="K129" s="77" t="s">
        <v>153</v>
      </c>
      <c r="L129" s="77">
        <v>0.96850000000000003</v>
      </c>
      <c r="M129" s="88">
        <v>44435.643553240741</v>
      </c>
      <c r="N129" s="90"/>
      <c r="O129" s="77" t="s">
        <v>307</v>
      </c>
      <c r="P129" s="77" t="s">
        <v>318</v>
      </c>
      <c r="Q129" s="77"/>
      <c r="R129" s="77">
        <v>0.95</v>
      </c>
      <c r="S129" s="77" t="s">
        <v>655</v>
      </c>
      <c r="T129" s="88">
        <v>44435.643553240741</v>
      </c>
      <c r="U129" s="77" t="s">
        <v>1182</v>
      </c>
      <c r="V129" s="88">
        <v>44435.643553240741</v>
      </c>
      <c r="W129" s="77" t="s">
        <v>1182</v>
      </c>
      <c r="X129" s="46" t="s">
        <v>1096</v>
      </c>
      <c r="Y129" s="77"/>
      <c r="Z129" s="77"/>
      <c r="AA129" s="77" t="s">
        <v>808</v>
      </c>
      <c r="AB129" s="77"/>
    </row>
    <row r="130" spans="1:28" ht="15" x14ac:dyDescent="0.2">
      <c r="A130" s="77"/>
      <c r="B130" s="48" t="s">
        <v>530</v>
      </c>
      <c r="C130" s="77" t="s">
        <v>317</v>
      </c>
      <c r="D130" s="48" t="s">
        <v>685</v>
      </c>
      <c r="E130" s="48" t="s">
        <v>530</v>
      </c>
      <c r="F130" s="77" t="s">
        <v>917</v>
      </c>
      <c r="G130" s="77" t="s">
        <v>811</v>
      </c>
      <c r="H130" s="77" t="s">
        <v>1182</v>
      </c>
      <c r="I130" s="88" t="s">
        <v>1182</v>
      </c>
      <c r="J130" s="77"/>
      <c r="K130" s="77" t="s">
        <v>153</v>
      </c>
      <c r="L130" s="77">
        <v>0.94369999999999998</v>
      </c>
      <c r="M130" s="88">
        <v>44435.643553240741</v>
      </c>
      <c r="N130" s="90"/>
      <c r="O130" s="77" t="s">
        <v>307</v>
      </c>
      <c r="P130" s="77" t="s">
        <v>318</v>
      </c>
      <c r="Q130" s="77"/>
      <c r="R130" s="77">
        <v>0.95</v>
      </c>
      <c r="S130" s="77" t="s">
        <v>655</v>
      </c>
      <c r="T130" s="88">
        <v>44435.643553240741</v>
      </c>
      <c r="U130" s="77" t="s">
        <v>1182</v>
      </c>
      <c r="V130" s="88">
        <v>44435.643553240741</v>
      </c>
      <c r="W130" s="77" t="s">
        <v>1182</v>
      </c>
      <c r="X130" s="46" t="s">
        <v>1096</v>
      </c>
      <c r="Y130" s="77"/>
      <c r="Z130" s="77"/>
      <c r="AA130" s="77" t="s">
        <v>808</v>
      </c>
      <c r="AB130" s="77"/>
    </row>
    <row r="131" spans="1:28" ht="15" x14ac:dyDescent="0.2">
      <c r="A131" s="77"/>
      <c r="B131" s="48" t="s">
        <v>530</v>
      </c>
      <c r="C131" s="77" t="s">
        <v>317</v>
      </c>
      <c r="D131" s="48" t="s">
        <v>686</v>
      </c>
      <c r="E131" s="48" t="s">
        <v>530</v>
      </c>
      <c r="F131" s="77" t="s">
        <v>918</v>
      </c>
      <c r="G131" s="77" t="s">
        <v>821</v>
      </c>
      <c r="H131" s="77" t="s">
        <v>1182</v>
      </c>
      <c r="I131" s="88" t="s">
        <v>1182</v>
      </c>
      <c r="J131" s="77"/>
      <c r="K131" s="77" t="s">
        <v>153</v>
      </c>
      <c r="L131" s="77">
        <v>7.8899999999999998E-2</v>
      </c>
      <c r="M131" s="88">
        <v>44435.643553240741</v>
      </c>
      <c r="N131" s="90"/>
      <c r="O131" s="77" t="s">
        <v>307</v>
      </c>
      <c r="P131" s="77" t="s">
        <v>318</v>
      </c>
      <c r="Q131" s="77"/>
      <c r="R131" s="77">
        <v>0.1</v>
      </c>
      <c r="S131" s="77" t="s">
        <v>319</v>
      </c>
      <c r="T131" s="88">
        <v>44435.643553240741</v>
      </c>
      <c r="U131" s="77" t="s">
        <v>1182</v>
      </c>
      <c r="V131" s="88">
        <v>44435.643553240741</v>
      </c>
      <c r="W131" s="77" t="s">
        <v>1182</v>
      </c>
      <c r="X131" s="46" t="s">
        <v>1096</v>
      </c>
      <c r="Y131" s="77"/>
      <c r="Z131" s="77"/>
      <c r="AA131" s="77" t="s">
        <v>808</v>
      </c>
      <c r="AB131" s="77"/>
    </row>
    <row r="132" spans="1:28" ht="15" x14ac:dyDescent="0.2">
      <c r="A132" s="77"/>
      <c r="B132" s="48" t="s">
        <v>530</v>
      </c>
      <c r="C132" s="77" t="s">
        <v>317</v>
      </c>
      <c r="D132" s="48" t="s">
        <v>687</v>
      </c>
      <c r="E132" s="48" t="s">
        <v>530</v>
      </c>
      <c r="F132" s="77" t="s">
        <v>919</v>
      </c>
      <c r="G132" s="77" t="s">
        <v>821</v>
      </c>
      <c r="H132" s="77" t="s">
        <v>1182</v>
      </c>
      <c r="I132" s="88" t="s">
        <v>1182</v>
      </c>
      <c r="J132" s="77"/>
      <c r="K132" s="77" t="s">
        <v>153</v>
      </c>
      <c r="L132" s="77">
        <v>7.4709999999999999E-2</v>
      </c>
      <c r="M132" s="88">
        <v>44435.643553240741</v>
      </c>
      <c r="N132" s="90"/>
      <c r="O132" s="77" t="s">
        <v>307</v>
      </c>
      <c r="P132" s="77" t="s">
        <v>318</v>
      </c>
      <c r="Q132" s="77"/>
      <c r="R132" s="77">
        <v>0.1</v>
      </c>
      <c r="S132" s="77" t="s">
        <v>319</v>
      </c>
      <c r="T132" s="88">
        <v>44435.643553240741</v>
      </c>
      <c r="U132" s="77" t="s">
        <v>1182</v>
      </c>
      <c r="V132" s="88">
        <v>44435.643553240741</v>
      </c>
      <c r="W132" s="77" t="s">
        <v>1182</v>
      </c>
      <c r="X132" s="46" t="s">
        <v>1096</v>
      </c>
      <c r="Y132" s="77"/>
      <c r="Z132" s="77"/>
      <c r="AA132" s="77" t="s">
        <v>808</v>
      </c>
      <c r="AB132" s="77"/>
    </row>
    <row r="133" spans="1:28" ht="15" x14ac:dyDescent="0.2">
      <c r="A133" s="77"/>
      <c r="B133" s="48" t="s">
        <v>530</v>
      </c>
      <c r="C133" s="77" t="s">
        <v>317</v>
      </c>
      <c r="D133" s="48" t="s">
        <v>688</v>
      </c>
      <c r="E133" s="48" t="s">
        <v>530</v>
      </c>
      <c r="F133" s="77" t="s">
        <v>920</v>
      </c>
      <c r="G133" s="77" t="s">
        <v>821</v>
      </c>
      <c r="H133" s="77" t="s">
        <v>1182</v>
      </c>
      <c r="I133" s="88" t="s">
        <v>1182</v>
      </c>
      <c r="J133" s="77"/>
      <c r="K133" s="77" t="s">
        <v>153</v>
      </c>
      <c r="L133" s="77">
        <v>7.4800000000000005E-2</v>
      </c>
      <c r="M133" s="88">
        <v>44435.643553240741</v>
      </c>
      <c r="N133" s="90"/>
      <c r="O133" s="77" t="s">
        <v>307</v>
      </c>
      <c r="P133" s="77" t="s">
        <v>318</v>
      </c>
      <c r="Q133" s="77"/>
      <c r="R133" s="77">
        <v>0.1</v>
      </c>
      <c r="S133" s="77" t="s">
        <v>319</v>
      </c>
      <c r="T133" s="88">
        <v>44435.643553240741</v>
      </c>
      <c r="U133" s="77" t="s">
        <v>1182</v>
      </c>
      <c r="V133" s="88">
        <v>44435.643553240741</v>
      </c>
      <c r="W133" s="77" t="s">
        <v>1182</v>
      </c>
      <c r="X133" s="46" t="s">
        <v>1096</v>
      </c>
      <c r="Y133" s="77"/>
      <c r="Z133" s="77"/>
      <c r="AA133" s="77" t="s">
        <v>808</v>
      </c>
      <c r="AB133" s="77"/>
    </row>
    <row r="134" spans="1:28" ht="15" x14ac:dyDescent="0.2">
      <c r="A134" s="77"/>
      <c r="B134" s="48" t="s">
        <v>530</v>
      </c>
      <c r="C134" s="77" t="s">
        <v>317</v>
      </c>
      <c r="D134" s="48" t="s">
        <v>675</v>
      </c>
      <c r="E134" s="48" t="s">
        <v>530</v>
      </c>
      <c r="F134" s="77" t="s">
        <v>921</v>
      </c>
      <c r="G134" s="77" t="s">
        <v>806</v>
      </c>
      <c r="H134" s="77" t="s">
        <v>1182</v>
      </c>
      <c r="I134" s="88" t="s">
        <v>1182</v>
      </c>
      <c r="J134" s="77"/>
      <c r="K134" s="77" t="s">
        <v>153</v>
      </c>
      <c r="L134" s="77">
        <v>0.98799999999999999</v>
      </c>
      <c r="M134" s="88">
        <v>44404.643553240741</v>
      </c>
      <c r="N134" s="90"/>
      <c r="O134" s="77" t="s">
        <v>307</v>
      </c>
      <c r="P134" s="77" t="s">
        <v>318</v>
      </c>
      <c r="Q134" s="77"/>
      <c r="R134" s="77">
        <v>0.98</v>
      </c>
      <c r="S134" s="77" t="s">
        <v>655</v>
      </c>
      <c r="T134" s="88">
        <v>44404.643553240741</v>
      </c>
      <c r="U134" s="77" t="s">
        <v>1182</v>
      </c>
      <c r="V134" s="88">
        <v>44404.643553240741</v>
      </c>
      <c r="W134" s="77" t="s">
        <v>1182</v>
      </c>
      <c r="X134" s="46" t="s">
        <v>1096</v>
      </c>
      <c r="Y134" s="77"/>
      <c r="Z134" s="77"/>
      <c r="AA134" s="76" t="s">
        <v>808</v>
      </c>
      <c r="AB134" s="77"/>
    </row>
    <row r="135" spans="1:28" ht="15" x14ac:dyDescent="0.2">
      <c r="A135" s="77"/>
      <c r="B135" s="48" t="s">
        <v>530</v>
      </c>
      <c r="C135" s="77" t="s">
        <v>317</v>
      </c>
      <c r="D135" s="48" t="s">
        <v>676</v>
      </c>
      <c r="E135" s="48" t="s">
        <v>530</v>
      </c>
      <c r="F135" s="77" t="s">
        <v>922</v>
      </c>
      <c r="G135" s="77" t="s">
        <v>806</v>
      </c>
      <c r="H135" s="77" t="s">
        <v>1182</v>
      </c>
      <c r="I135" s="88" t="s">
        <v>1182</v>
      </c>
      <c r="J135" s="77"/>
      <c r="K135" s="77" t="s">
        <v>153</v>
      </c>
      <c r="L135" s="77">
        <v>0.98099999999999998</v>
      </c>
      <c r="M135" s="88">
        <v>44404.643553240741</v>
      </c>
      <c r="N135" s="90"/>
      <c r="O135" s="77" t="s">
        <v>307</v>
      </c>
      <c r="P135" s="77" t="s">
        <v>318</v>
      </c>
      <c r="Q135" s="77"/>
      <c r="R135" s="77">
        <v>0.98</v>
      </c>
      <c r="S135" s="77" t="s">
        <v>655</v>
      </c>
      <c r="T135" s="88">
        <v>44404.643553240741</v>
      </c>
      <c r="U135" s="77" t="s">
        <v>1182</v>
      </c>
      <c r="V135" s="88">
        <v>44404.643553240741</v>
      </c>
      <c r="W135" s="77" t="s">
        <v>1182</v>
      </c>
      <c r="X135" s="46" t="s">
        <v>1096</v>
      </c>
      <c r="Y135" s="77"/>
      <c r="Z135" s="77"/>
      <c r="AA135" s="77" t="s">
        <v>808</v>
      </c>
      <c r="AB135" s="77"/>
    </row>
    <row r="136" spans="1:28" ht="15" x14ac:dyDescent="0.2">
      <c r="A136" s="77"/>
      <c r="B136" s="48" t="s">
        <v>530</v>
      </c>
      <c r="C136" s="77" t="s">
        <v>317</v>
      </c>
      <c r="D136" s="48" t="s">
        <v>677</v>
      </c>
      <c r="E136" s="48" t="s">
        <v>530</v>
      </c>
      <c r="F136" s="77" t="s">
        <v>923</v>
      </c>
      <c r="G136" s="77" t="s">
        <v>811</v>
      </c>
      <c r="H136" s="77" t="s">
        <v>1182</v>
      </c>
      <c r="I136" s="88" t="s">
        <v>1182</v>
      </c>
      <c r="J136" s="77"/>
      <c r="K136" s="77" t="s">
        <v>153</v>
      </c>
      <c r="L136" s="77">
        <v>0.99339999999999995</v>
      </c>
      <c r="M136" s="88">
        <v>44404.643553240741</v>
      </c>
      <c r="N136" s="90"/>
      <c r="O136" s="77" t="s">
        <v>307</v>
      </c>
      <c r="P136" s="77" t="s">
        <v>318</v>
      </c>
      <c r="Q136" s="77"/>
      <c r="R136" s="77">
        <v>0.95</v>
      </c>
      <c r="S136" s="77" t="s">
        <v>655</v>
      </c>
      <c r="T136" s="88">
        <v>44404.643553240741</v>
      </c>
      <c r="U136" s="77" t="s">
        <v>1182</v>
      </c>
      <c r="V136" s="88">
        <v>44404.643553240741</v>
      </c>
      <c r="W136" s="77" t="s">
        <v>1182</v>
      </c>
      <c r="X136" s="46" t="s">
        <v>1096</v>
      </c>
      <c r="Y136" s="77"/>
      <c r="Z136" s="77"/>
      <c r="AA136" s="77" t="s">
        <v>808</v>
      </c>
      <c r="AB136" s="77"/>
    </row>
    <row r="137" spans="1:28" ht="15" x14ac:dyDescent="0.2">
      <c r="A137" s="77"/>
      <c r="B137" s="48" t="s">
        <v>530</v>
      </c>
      <c r="C137" s="77" t="s">
        <v>317</v>
      </c>
      <c r="D137" s="48" t="s">
        <v>678</v>
      </c>
      <c r="E137" s="48" t="s">
        <v>530</v>
      </c>
      <c r="F137" s="77" t="s">
        <v>924</v>
      </c>
      <c r="G137" s="77" t="s">
        <v>811</v>
      </c>
      <c r="H137" s="77" t="s">
        <v>1182</v>
      </c>
      <c r="I137" s="88" t="s">
        <v>1182</v>
      </c>
      <c r="J137" s="77"/>
      <c r="K137" s="77" t="s">
        <v>153</v>
      </c>
      <c r="L137" s="77">
        <v>0.96409999999999996</v>
      </c>
      <c r="M137" s="88">
        <v>44404.643553240741</v>
      </c>
      <c r="N137" s="90"/>
      <c r="O137" s="77" t="s">
        <v>307</v>
      </c>
      <c r="P137" s="77" t="s">
        <v>318</v>
      </c>
      <c r="Q137" s="77"/>
      <c r="R137" s="77">
        <v>0.95</v>
      </c>
      <c r="S137" s="77" t="s">
        <v>655</v>
      </c>
      <c r="T137" s="88">
        <v>44404.643553240741</v>
      </c>
      <c r="U137" s="77" t="s">
        <v>1182</v>
      </c>
      <c r="V137" s="88">
        <v>44404.643553240741</v>
      </c>
      <c r="W137" s="77" t="s">
        <v>1182</v>
      </c>
      <c r="X137" s="46" t="s">
        <v>1096</v>
      </c>
      <c r="Y137" s="77"/>
      <c r="Z137" s="77"/>
      <c r="AA137" s="77" t="s">
        <v>808</v>
      </c>
      <c r="AB137" s="77"/>
    </row>
    <row r="138" spans="1:28" ht="15" x14ac:dyDescent="0.2">
      <c r="A138" s="77"/>
      <c r="B138" s="48" t="s">
        <v>530</v>
      </c>
      <c r="C138" s="77" t="s">
        <v>317</v>
      </c>
      <c r="D138" s="48" t="s">
        <v>679</v>
      </c>
      <c r="E138" s="48" t="s">
        <v>530</v>
      </c>
      <c r="F138" s="77" t="s">
        <v>925</v>
      </c>
      <c r="G138" s="77" t="s">
        <v>811</v>
      </c>
      <c r="H138" s="77" t="s">
        <v>1182</v>
      </c>
      <c r="I138" s="88" t="s">
        <v>1182</v>
      </c>
      <c r="J138" s="77"/>
      <c r="K138" s="77" t="s">
        <v>153</v>
      </c>
      <c r="L138" s="77">
        <v>0.97809999999999997</v>
      </c>
      <c r="M138" s="88">
        <v>44404.643553240741</v>
      </c>
      <c r="N138" s="90"/>
      <c r="O138" s="77" t="s">
        <v>307</v>
      </c>
      <c r="P138" s="77" t="s">
        <v>318</v>
      </c>
      <c r="Q138" s="77"/>
      <c r="R138" s="77">
        <v>0.95</v>
      </c>
      <c r="S138" s="77" t="s">
        <v>655</v>
      </c>
      <c r="T138" s="88">
        <v>44404.643553240741</v>
      </c>
      <c r="U138" s="77" t="s">
        <v>1182</v>
      </c>
      <c r="V138" s="88">
        <v>44404.643553240741</v>
      </c>
      <c r="W138" s="77" t="s">
        <v>1182</v>
      </c>
      <c r="X138" s="46" t="s">
        <v>1096</v>
      </c>
      <c r="Y138" s="77"/>
      <c r="Z138" s="77"/>
      <c r="AA138" s="77" t="s">
        <v>808</v>
      </c>
      <c r="AB138" s="77"/>
    </row>
    <row r="139" spans="1:28" ht="15" x14ac:dyDescent="0.2">
      <c r="A139" s="77"/>
      <c r="B139" s="48" t="s">
        <v>530</v>
      </c>
      <c r="C139" s="77" t="s">
        <v>317</v>
      </c>
      <c r="D139" s="48" t="s">
        <v>680</v>
      </c>
      <c r="E139" s="48" t="s">
        <v>530</v>
      </c>
      <c r="F139" s="77" t="s">
        <v>926</v>
      </c>
      <c r="G139" s="77" t="s">
        <v>811</v>
      </c>
      <c r="H139" s="77" t="s">
        <v>1182</v>
      </c>
      <c r="I139" s="88" t="s">
        <v>1182</v>
      </c>
      <c r="J139" s="77"/>
      <c r="K139" s="77" t="s">
        <v>153</v>
      </c>
      <c r="L139" s="77">
        <v>0.98909999999999998</v>
      </c>
      <c r="M139" s="88">
        <v>44404.643553240741</v>
      </c>
      <c r="N139" s="90"/>
      <c r="O139" s="77" t="s">
        <v>307</v>
      </c>
      <c r="P139" s="77" t="s">
        <v>318</v>
      </c>
      <c r="Q139" s="77"/>
      <c r="R139" s="77">
        <v>0.95</v>
      </c>
      <c r="S139" s="77" t="s">
        <v>655</v>
      </c>
      <c r="T139" s="88">
        <v>44404.643553240741</v>
      </c>
      <c r="U139" s="77" t="s">
        <v>1182</v>
      </c>
      <c r="V139" s="88">
        <v>44404.643553240741</v>
      </c>
      <c r="W139" s="77" t="s">
        <v>1182</v>
      </c>
      <c r="X139" s="46" t="s">
        <v>1096</v>
      </c>
      <c r="Y139" s="77"/>
      <c r="Z139" s="77"/>
      <c r="AA139" s="77" t="s">
        <v>808</v>
      </c>
      <c r="AB139" s="77"/>
    </row>
    <row r="140" spans="1:28" ht="15" x14ac:dyDescent="0.2">
      <c r="A140" s="77"/>
      <c r="B140" s="48" t="s">
        <v>530</v>
      </c>
      <c r="C140" s="77" t="s">
        <v>317</v>
      </c>
      <c r="D140" s="48" t="s">
        <v>681</v>
      </c>
      <c r="E140" s="48" t="s">
        <v>530</v>
      </c>
      <c r="F140" s="77" t="s">
        <v>927</v>
      </c>
      <c r="G140" s="77" t="s">
        <v>811</v>
      </c>
      <c r="H140" s="77" t="s">
        <v>1182</v>
      </c>
      <c r="I140" s="88" t="s">
        <v>1182</v>
      </c>
      <c r="J140" s="77"/>
      <c r="K140" s="77" t="s">
        <v>153</v>
      </c>
      <c r="L140" s="77">
        <v>0.95089999999999997</v>
      </c>
      <c r="M140" s="88">
        <v>44404.643553240741</v>
      </c>
      <c r="N140" s="90"/>
      <c r="O140" s="77" t="s">
        <v>307</v>
      </c>
      <c r="P140" s="77" t="s">
        <v>318</v>
      </c>
      <c r="Q140" s="77"/>
      <c r="R140" s="77">
        <v>0.95</v>
      </c>
      <c r="S140" s="77" t="s">
        <v>655</v>
      </c>
      <c r="T140" s="88">
        <v>44404.643553240741</v>
      </c>
      <c r="U140" s="77" t="s">
        <v>1182</v>
      </c>
      <c r="V140" s="88">
        <v>44404.643553240741</v>
      </c>
      <c r="W140" s="77" t="s">
        <v>1182</v>
      </c>
      <c r="X140" s="46" t="s">
        <v>1096</v>
      </c>
      <c r="Y140" s="77"/>
      <c r="Z140" s="77"/>
      <c r="AA140" s="77" t="s">
        <v>808</v>
      </c>
      <c r="AB140" s="77"/>
    </row>
    <row r="141" spans="1:28" ht="15" x14ac:dyDescent="0.2">
      <c r="A141" s="77"/>
      <c r="B141" s="48" t="s">
        <v>530</v>
      </c>
      <c r="C141" s="77" t="s">
        <v>317</v>
      </c>
      <c r="D141" s="48" t="s">
        <v>682</v>
      </c>
      <c r="E141" s="48" t="s">
        <v>530</v>
      </c>
      <c r="F141" s="77" t="s">
        <v>928</v>
      </c>
      <c r="G141" s="77" t="s">
        <v>811</v>
      </c>
      <c r="H141" s="77" t="s">
        <v>1182</v>
      </c>
      <c r="I141" s="88" t="s">
        <v>1182</v>
      </c>
      <c r="J141" s="77"/>
      <c r="K141" s="77" t="s">
        <v>153</v>
      </c>
      <c r="L141" s="77">
        <v>0.9617</v>
      </c>
      <c r="M141" s="88">
        <v>44404.643553240741</v>
      </c>
      <c r="N141" s="90"/>
      <c r="O141" s="77" t="s">
        <v>307</v>
      </c>
      <c r="P141" s="77" t="s">
        <v>318</v>
      </c>
      <c r="Q141" s="77"/>
      <c r="R141" s="77">
        <v>0.95</v>
      </c>
      <c r="S141" s="77" t="s">
        <v>655</v>
      </c>
      <c r="T141" s="88">
        <v>44404.643553240741</v>
      </c>
      <c r="U141" s="77" t="s">
        <v>1182</v>
      </c>
      <c r="V141" s="88">
        <v>44404.643553240741</v>
      </c>
      <c r="W141" s="77" t="s">
        <v>1182</v>
      </c>
      <c r="X141" s="46" t="s">
        <v>1096</v>
      </c>
      <c r="Y141" s="77"/>
      <c r="Z141" s="77"/>
      <c r="AA141" s="77" t="s">
        <v>808</v>
      </c>
      <c r="AB141" s="77"/>
    </row>
    <row r="142" spans="1:28" ht="15" x14ac:dyDescent="0.2">
      <c r="A142" s="77"/>
      <c r="B142" s="48" t="s">
        <v>530</v>
      </c>
      <c r="C142" s="77" t="s">
        <v>317</v>
      </c>
      <c r="D142" s="48" t="s">
        <v>683</v>
      </c>
      <c r="E142" s="48" t="s">
        <v>530</v>
      </c>
      <c r="F142" s="77" t="s">
        <v>929</v>
      </c>
      <c r="G142" s="77" t="s">
        <v>811</v>
      </c>
      <c r="H142" s="77" t="s">
        <v>1182</v>
      </c>
      <c r="I142" s="88" t="s">
        <v>1182</v>
      </c>
      <c r="J142" s="77"/>
      <c r="K142" s="77" t="s">
        <v>153</v>
      </c>
      <c r="L142" s="77">
        <v>0.9778</v>
      </c>
      <c r="M142" s="88">
        <v>44404.643553240741</v>
      </c>
      <c r="N142" s="90"/>
      <c r="O142" s="77" t="s">
        <v>307</v>
      </c>
      <c r="P142" s="77" t="s">
        <v>318</v>
      </c>
      <c r="Q142" s="77"/>
      <c r="R142" s="77">
        <v>0.95</v>
      </c>
      <c r="S142" s="77" t="s">
        <v>655</v>
      </c>
      <c r="T142" s="88">
        <v>44404.643553240741</v>
      </c>
      <c r="U142" s="77" t="s">
        <v>1182</v>
      </c>
      <c r="V142" s="88">
        <v>44404.643553240741</v>
      </c>
      <c r="W142" s="77" t="s">
        <v>1182</v>
      </c>
      <c r="X142" s="46" t="s">
        <v>1096</v>
      </c>
      <c r="Y142" s="77"/>
      <c r="Z142" s="77"/>
      <c r="AA142" s="77" t="s">
        <v>808</v>
      </c>
      <c r="AB142" s="77"/>
    </row>
    <row r="143" spans="1:28" ht="15" x14ac:dyDescent="0.2">
      <c r="A143" s="77"/>
      <c r="B143" s="48" t="s">
        <v>530</v>
      </c>
      <c r="C143" s="77" t="s">
        <v>317</v>
      </c>
      <c r="D143" s="48" t="s">
        <v>684</v>
      </c>
      <c r="E143" s="48" t="s">
        <v>530</v>
      </c>
      <c r="F143" s="77" t="s">
        <v>930</v>
      </c>
      <c r="G143" s="77" t="s">
        <v>811</v>
      </c>
      <c r="H143" s="77" t="s">
        <v>1182</v>
      </c>
      <c r="I143" s="88" t="s">
        <v>1182</v>
      </c>
      <c r="J143" s="77"/>
      <c r="K143" s="77" t="s">
        <v>153</v>
      </c>
      <c r="L143" s="77">
        <v>0.96850000000000003</v>
      </c>
      <c r="M143" s="88">
        <v>44404.643553240741</v>
      </c>
      <c r="N143" s="90"/>
      <c r="O143" s="77" t="s">
        <v>307</v>
      </c>
      <c r="P143" s="77" t="s">
        <v>318</v>
      </c>
      <c r="Q143" s="77"/>
      <c r="R143" s="77">
        <v>0.95</v>
      </c>
      <c r="S143" s="77" t="s">
        <v>655</v>
      </c>
      <c r="T143" s="88">
        <v>44404.643553240741</v>
      </c>
      <c r="U143" s="77" t="s">
        <v>1182</v>
      </c>
      <c r="V143" s="88">
        <v>44404.643553240741</v>
      </c>
      <c r="W143" s="77" t="s">
        <v>1182</v>
      </c>
      <c r="X143" s="46" t="s">
        <v>1096</v>
      </c>
      <c r="Y143" s="77"/>
      <c r="Z143" s="77"/>
      <c r="AA143" s="77" t="s">
        <v>808</v>
      </c>
      <c r="AB143" s="77"/>
    </row>
    <row r="144" spans="1:28" ht="15" x14ac:dyDescent="0.2">
      <c r="A144" s="77"/>
      <c r="B144" s="48" t="s">
        <v>530</v>
      </c>
      <c r="C144" s="77" t="s">
        <v>317</v>
      </c>
      <c r="D144" s="48" t="s">
        <v>685</v>
      </c>
      <c r="E144" s="48" t="s">
        <v>530</v>
      </c>
      <c r="F144" s="77" t="s">
        <v>931</v>
      </c>
      <c r="G144" s="77" t="s">
        <v>811</v>
      </c>
      <c r="H144" s="77" t="s">
        <v>1182</v>
      </c>
      <c r="I144" s="88" t="s">
        <v>1182</v>
      </c>
      <c r="J144" s="77"/>
      <c r="K144" s="77" t="s">
        <v>153</v>
      </c>
      <c r="L144" s="77">
        <v>0.94369999999999998</v>
      </c>
      <c r="M144" s="88">
        <v>44404.643553240741</v>
      </c>
      <c r="N144" s="90"/>
      <c r="O144" s="77" t="s">
        <v>307</v>
      </c>
      <c r="P144" s="77" t="s">
        <v>318</v>
      </c>
      <c r="Q144" s="77"/>
      <c r="R144" s="77">
        <v>0.95</v>
      </c>
      <c r="S144" s="77" t="s">
        <v>655</v>
      </c>
      <c r="T144" s="88">
        <v>44404.643553240741</v>
      </c>
      <c r="U144" s="77" t="s">
        <v>1182</v>
      </c>
      <c r="V144" s="88">
        <v>44404.643553240741</v>
      </c>
      <c r="W144" s="77" t="s">
        <v>1182</v>
      </c>
      <c r="X144" s="46" t="s">
        <v>1096</v>
      </c>
      <c r="Y144" s="77"/>
      <c r="Z144" s="77"/>
      <c r="AA144" s="77" t="s">
        <v>808</v>
      </c>
      <c r="AB144" s="77"/>
    </row>
    <row r="145" spans="1:28" ht="15" x14ac:dyDescent="0.2">
      <c r="A145" s="77"/>
      <c r="B145" s="48" t="s">
        <v>530</v>
      </c>
      <c r="C145" s="77" t="s">
        <v>317</v>
      </c>
      <c r="D145" s="48" t="s">
        <v>686</v>
      </c>
      <c r="E145" s="48" t="s">
        <v>530</v>
      </c>
      <c r="F145" s="77" t="s">
        <v>932</v>
      </c>
      <c r="G145" s="77" t="s">
        <v>821</v>
      </c>
      <c r="H145" s="77" t="s">
        <v>1182</v>
      </c>
      <c r="I145" s="88" t="s">
        <v>1182</v>
      </c>
      <c r="J145" s="77"/>
      <c r="K145" s="77" t="s">
        <v>153</v>
      </c>
      <c r="L145" s="77">
        <v>7.8899999999999998E-2</v>
      </c>
      <c r="M145" s="88">
        <v>44404.643553240741</v>
      </c>
      <c r="N145" s="90"/>
      <c r="O145" s="77" t="s">
        <v>307</v>
      </c>
      <c r="P145" s="77" t="s">
        <v>318</v>
      </c>
      <c r="Q145" s="77"/>
      <c r="R145" s="77">
        <v>0.1</v>
      </c>
      <c r="S145" s="77" t="s">
        <v>319</v>
      </c>
      <c r="T145" s="88">
        <v>44404.643553240741</v>
      </c>
      <c r="U145" s="77" t="s">
        <v>1182</v>
      </c>
      <c r="V145" s="88">
        <v>44404.643553240741</v>
      </c>
      <c r="W145" s="77" t="s">
        <v>1182</v>
      </c>
      <c r="X145" s="46" t="s">
        <v>1096</v>
      </c>
      <c r="Y145" s="77"/>
      <c r="Z145" s="77"/>
      <c r="AA145" s="77" t="s">
        <v>808</v>
      </c>
      <c r="AB145" s="77"/>
    </row>
    <row r="146" spans="1:28" ht="15" x14ac:dyDescent="0.2">
      <c r="A146" s="77"/>
      <c r="B146" s="48" t="s">
        <v>530</v>
      </c>
      <c r="C146" s="77" t="s">
        <v>317</v>
      </c>
      <c r="D146" s="48" t="s">
        <v>687</v>
      </c>
      <c r="E146" s="48" t="s">
        <v>530</v>
      </c>
      <c r="F146" s="77" t="s">
        <v>933</v>
      </c>
      <c r="G146" s="77" t="s">
        <v>821</v>
      </c>
      <c r="H146" s="77" t="s">
        <v>1182</v>
      </c>
      <c r="I146" s="88" t="s">
        <v>1182</v>
      </c>
      <c r="J146" s="77"/>
      <c r="K146" s="77" t="s">
        <v>153</v>
      </c>
      <c r="L146" s="77">
        <v>7.4709999999999999E-2</v>
      </c>
      <c r="M146" s="88">
        <v>44404.643553240741</v>
      </c>
      <c r="N146" s="90"/>
      <c r="O146" s="77" t="s">
        <v>307</v>
      </c>
      <c r="P146" s="77" t="s">
        <v>318</v>
      </c>
      <c r="Q146" s="77"/>
      <c r="R146" s="77">
        <v>0.1</v>
      </c>
      <c r="S146" s="77" t="s">
        <v>319</v>
      </c>
      <c r="T146" s="88">
        <v>44404.643553240741</v>
      </c>
      <c r="U146" s="77" t="s">
        <v>1182</v>
      </c>
      <c r="V146" s="88">
        <v>44404.643553240741</v>
      </c>
      <c r="W146" s="77" t="s">
        <v>1182</v>
      </c>
      <c r="X146" s="46" t="s">
        <v>1096</v>
      </c>
      <c r="Y146" s="77"/>
      <c r="Z146" s="77"/>
      <c r="AA146" s="77" t="s">
        <v>808</v>
      </c>
      <c r="AB146" s="77"/>
    </row>
    <row r="147" spans="1:28" ht="15" x14ac:dyDescent="0.2">
      <c r="A147" s="77"/>
      <c r="B147" s="48" t="s">
        <v>530</v>
      </c>
      <c r="C147" s="77" t="s">
        <v>317</v>
      </c>
      <c r="D147" s="48" t="s">
        <v>688</v>
      </c>
      <c r="E147" s="48" t="s">
        <v>530</v>
      </c>
      <c r="F147" s="77" t="s">
        <v>934</v>
      </c>
      <c r="G147" s="77" t="s">
        <v>821</v>
      </c>
      <c r="H147" s="77" t="s">
        <v>1182</v>
      </c>
      <c r="I147" s="88" t="s">
        <v>1182</v>
      </c>
      <c r="J147" s="77"/>
      <c r="K147" s="77" t="s">
        <v>153</v>
      </c>
      <c r="L147" s="77">
        <v>7.4800000000000005E-2</v>
      </c>
      <c r="M147" s="88">
        <v>44404.643553240741</v>
      </c>
      <c r="N147" s="90"/>
      <c r="O147" s="77" t="s">
        <v>307</v>
      </c>
      <c r="P147" s="77" t="s">
        <v>318</v>
      </c>
      <c r="Q147" s="77"/>
      <c r="R147" s="77">
        <v>0.1</v>
      </c>
      <c r="S147" s="77" t="s">
        <v>319</v>
      </c>
      <c r="T147" s="88">
        <v>44404.643553240741</v>
      </c>
      <c r="U147" s="77" t="s">
        <v>1182</v>
      </c>
      <c r="V147" s="88">
        <v>44404.643553240741</v>
      </c>
      <c r="W147" s="77" t="s">
        <v>1182</v>
      </c>
      <c r="X147" s="46" t="s">
        <v>1096</v>
      </c>
      <c r="Y147" s="77"/>
      <c r="Z147" s="77"/>
      <c r="AA147" s="77" t="s">
        <v>808</v>
      </c>
      <c r="AB147" s="77"/>
    </row>
    <row r="148" spans="1:28" ht="15" x14ac:dyDescent="0.2">
      <c r="A148" s="78"/>
      <c r="B148" s="51" t="s">
        <v>57</v>
      </c>
      <c r="C148" s="78" t="s">
        <v>317</v>
      </c>
      <c r="D148" s="51" t="s">
        <v>689</v>
      </c>
      <c r="E148" s="51" t="s">
        <v>57</v>
      </c>
      <c r="F148" s="78" t="s">
        <v>935</v>
      </c>
      <c r="G148" s="78" t="s">
        <v>806</v>
      </c>
      <c r="H148" s="78" t="s">
        <v>1182</v>
      </c>
      <c r="I148" s="91" t="s">
        <v>1182</v>
      </c>
      <c r="J148" s="78"/>
      <c r="K148" s="78" t="s">
        <v>153</v>
      </c>
      <c r="L148" s="78">
        <v>0.98850000000000005</v>
      </c>
      <c r="M148" s="91">
        <v>44496.643394444443</v>
      </c>
      <c r="N148" s="78"/>
      <c r="O148" s="78" t="s">
        <v>307</v>
      </c>
      <c r="P148" s="78" t="s">
        <v>318</v>
      </c>
      <c r="Q148" s="78"/>
      <c r="R148" s="78">
        <v>0.98</v>
      </c>
      <c r="S148" s="78" t="s">
        <v>655</v>
      </c>
      <c r="T148" s="91">
        <v>44496.643553240741</v>
      </c>
      <c r="U148" s="78" t="s">
        <v>1182</v>
      </c>
      <c r="V148" s="91">
        <v>44496.643553240741</v>
      </c>
      <c r="W148" s="78" t="s">
        <v>1182</v>
      </c>
      <c r="X148" s="46" t="s">
        <v>1096</v>
      </c>
      <c r="Y148" s="78"/>
      <c r="Z148" s="78"/>
      <c r="AA148" s="78" t="s">
        <v>808</v>
      </c>
      <c r="AB148" s="78"/>
    </row>
    <row r="149" spans="1:28" ht="15" x14ac:dyDescent="0.2">
      <c r="A149" s="78"/>
      <c r="B149" s="51" t="s">
        <v>57</v>
      </c>
      <c r="C149" s="78" t="s">
        <v>317</v>
      </c>
      <c r="D149" s="51" t="s">
        <v>690</v>
      </c>
      <c r="E149" s="51" t="s">
        <v>57</v>
      </c>
      <c r="F149" s="78" t="s">
        <v>936</v>
      </c>
      <c r="G149" s="78" t="s">
        <v>806</v>
      </c>
      <c r="H149" s="78" t="s">
        <v>1182</v>
      </c>
      <c r="I149" s="91" t="s">
        <v>1182</v>
      </c>
      <c r="J149" s="78"/>
      <c r="K149" s="78" t="s">
        <v>153</v>
      </c>
      <c r="L149" s="78">
        <v>0.98129999999999995</v>
      </c>
      <c r="M149" s="91">
        <v>44496.643694155093</v>
      </c>
      <c r="N149" s="78"/>
      <c r="O149" s="78" t="s">
        <v>307</v>
      </c>
      <c r="P149" s="78" t="s">
        <v>318</v>
      </c>
      <c r="Q149" s="78"/>
      <c r="R149" s="78">
        <v>0.98</v>
      </c>
      <c r="S149" s="78" t="s">
        <v>655</v>
      </c>
      <c r="T149" s="91">
        <v>44496.643750000003</v>
      </c>
      <c r="U149" s="78" t="s">
        <v>1182</v>
      </c>
      <c r="V149" s="91">
        <v>44496.643750000003</v>
      </c>
      <c r="W149" s="78" t="s">
        <v>1182</v>
      </c>
      <c r="X149" s="46" t="s">
        <v>1096</v>
      </c>
      <c r="Y149" s="78"/>
      <c r="Z149" s="78"/>
      <c r="AA149" s="78" t="s">
        <v>808</v>
      </c>
      <c r="AB149" s="78"/>
    </row>
    <row r="150" spans="1:28" ht="15" x14ac:dyDescent="0.2">
      <c r="A150" s="78"/>
      <c r="B150" s="51" t="s">
        <v>57</v>
      </c>
      <c r="C150" s="78" t="s">
        <v>317</v>
      </c>
      <c r="D150" s="51" t="s">
        <v>691</v>
      </c>
      <c r="E150" s="51" t="s">
        <v>57</v>
      </c>
      <c r="F150" s="78" t="s">
        <v>937</v>
      </c>
      <c r="G150" s="78" t="s">
        <v>811</v>
      </c>
      <c r="H150" s="78" t="s">
        <v>1182</v>
      </c>
      <c r="I150" s="91" t="s">
        <v>1182</v>
      </c>
      <c r="J150" s="78"/>
      <c r="K150" s="78" t="s">
        <v>153</v>
      </c>
      <c r="L150" s="78">
        <v>0.9536</v>
      </c>
      <c r="M150" s="91">
        <v>44496.64378677083</v>
      </c>
      <c r="N150" s="78"/>
      <c r="O150" s="78" t="s">
        <v>307</v>
      </c>
      <c r="P150" s="78" t="s">
        <v>318</v>
      </c>
      <c r="Q150" s="78"/>
      <c r="R150" s="78">
        <v>0.95</v>
      </c>
      <c r="S150" s="78" t="s">
        <v>655</v>
      </c>
      <c r="T150" s="91">
        <v>44496.643865740742</v>
      </c>
      <c r="U150" s="78" t="s">
        <v>1182</v>
      </c>
      <c r="V150" s="91">
        <v>44496.643865740742</v>
      </c>
      <c r="W150" s="78" t="s">
        <v>1182</v>
      </c>
      <c r="X150" s="46" t="s">
        <v>1096</v>
      </c>
      <c r="Y150" s="78"/>
      <c r="Z150" s="78"/>
      <c r="AA150" s="78" t="s">
        <v>808</v>
      </c>
      <c r="AB150" s="78"/>
    </row>
    <row r="151" spans="1:28" ht="15" x14ac:dyDescent="0.2">
      <c r="A151" s="78"/>
      <c r="B151" s="51" t="s">
        <v>57</v>
      </c>
      <c r="C151" s="78" t="s">
        <v>317</v>
      </c>
      <c r="D151" s="51" t="s">
        <v>692</v>
      </c>
      <c r="E151" s="51" t="s">
        <v>57</v>
      </c>
      <c r="F151" s="78" t="s">
        <v>938</v>
      </c>
      <c r="G151" s="78" t="s">
        <v>811</v>
      </c>
      <c r="H151" s="78" t="s">
        <v>1182</v>
      </c>
      <c r="I151" s="91" t="s">
        <v>1182</v>
      </c>
      <c r="J151" s="78"/>
      <c r="K151" s="78" t="s">
        <v>153</v>
      </c>
      <c r="L151" s="78">
        <v>0.96179999999999999</v>
      </c>
      <c r="M151" s="91">
        <v>44496.643972187499</v>
      </c>
      <c r="N151" s="78"/>
      <c r="O151" s="78" t="s">
        <v>307</v>
      </c>
      <c r="P151" s="78" t="s">
        <v>318</v>
      </c>
      <c r="Q151" s="78"/>
      <c r="R151" s="78">
        <v>0.95</v>
      </c>
      <c r="S151" s="78" t="s">
        <v>655</v>
      </c>
      <c r="T151" s="91">
        <v>44496.644166666665</v>
      </c>
      <c r="U151" s="78" t="s">
        <v>1182</v>
      </c>
      <c r="V151" s="91">
        <v>44496.644166666665</v>
      </c>
      <c r="W151" s="78" t="s">
        <v>1182</v>
      </c>
      <c r="X151" s="46" t="s">
        <v>1096</v>
      </c>
      <c r="Y151" s="78"/>
      <c r="Z151" s="78"/>
      <c r="AA151" s="78" t="s">
        <v>808</v>
      </c>
      <c r="AB151" s="78"/>
    </row>
    <row r="152" spans="1:28" ht="15" x14ac:dyDescent="0.2">
      <c r="A152" s="78"/>
      <c r="B152" s="51" t="s">
        <v>57</v>
      </c>
      <c r="C152" s="78" t="s">
        <v>317</v>
      </c>
      <c r="D152" s="51" t="s">
        <v>693</v>
      </c>
      <c r="E152" s="51" t="s">
        <v>57</v>
      </c>
      <c r="F152" s="78" t="s">
        <v>939</v>
      </c>
      <c r="G152" s="78" t="s">
        <v>811</v>
      </c>
      <c r="H152" s="78" t="s">
        <v>1182</v>
      </c>
      <c r="I152" s="91" t="s">
        <v>1182</v>
      </c>
      <c r="J152" s="78"/>
      <c r="K152" s="78" t="s">
        <v>153</v>
      </c>
      <c r="L152" s="78">
        <v>0.95120000000000005</v>
      </c>
      <c r="M152" s="91">
        <v>44496.644389212961</v>
      </c>
      <c r="N152" s="78"/>
      <c r="O152" s="78" t="s">
        <v>307</v>
      </c>
      <c r="P152" s="78" t="s">
        <v>318</v>
      </c>
      <c r="Q152" s="78"/>
      <c r="R152" s="78">
        <v>0.95</v>
      </c>
      <c r="S152" s="78" t="s">
        <v>655</v>
      </c>
      <c r="T152" s="91">
        <v>44496.644432870373</v>
      </c>
      <c r="U152" s="78" t="s">
        <v>1182</v>
      </c>
      <c r="V152" s="91">
        <v>44496.644432870373</v>
      </c>
      <c r="W152" s="78" t="s">
        <v>1182</v>
      </c>
      <c r="X152" s="46" t="s">
        <v>1096</v>
      </c>
      <c r="Y152" s="78"/>
      <c r="Z152" s="78"/>
      <c r="AA152" s="78" t="s">
        <v>808</v>
      </c>
      <c r="AB152" s="78"/>
    </row>
    <row r="153" spans="1:28" ht="15" x14ac:dyDescent="0.2">
      <c r="A153" s="78"/>
      <c r="B153" s="51" t="s">
        <v>57</v>
      </c>
      <c r="C153" s="78" t="s">
        <v>317</v>
      </c>
      <c r="D153" s="51" t="s">
        <v>694</v>
      </c>
      <c r="E153" s="51" t="s">
        <v>57</v>
      </c>
      <c r="F153" s="78" t="s">
        <v>940</v>
      </c>
      <c r="G153" s="78" t="s">
        <v>811</v>
      </c>
      <c r="H153" s="78" t="s">
        <v>1182</v>
      </c>
      <c r="I153" s="91" t="s">
        <v>1182</v>
      </c>
      <c r="J153" s="78"/>
      <c r="K153" s="78" t="s">
        <v>153</v>
      </c>
      <c r="L153" s="78">
        <v>0.98170000000000002</v>
      </c>
      <c r="M153" s="91">
        <v>44496.64455060185</v>
      </c>
      <c r="N153" s="78"/>
      <c r="O153" s="78" t="s">
        <v>307</v>
      </c>
      <c r="P153" s="78" t="s">
        <v>318</v>
      </c>
      <c r="Q153" s="78"/>
      <c r="R153" s="78">
        <v>0.95</v>
      </c>
      <c r="S153" s="78" t="s">
        <v>655</v>
      </c>
      <c r="T153" s="91">
        <v>44496.644571759258</v>
      </c>
      <c r="U153" s="78" t="s">
        <v>1182</v>
      </c>
      <c r="V153" s="91">
        <v>44496.644571759258</v>
      </c>
      <c r="W153" s="78" t="s">
        <v>1182</v>
      </c>
      <c r="X153" s="46" t="s">
        <v>1096</v>
      </c>
      <c r="Y153" s="78"/>
      <c r="Z153" s="78"/>
      <c r="AA153" s="78" t="s">
        <v>808</v>
      </c>
      <c r="AB153" s="78"/>
    </row>
    <row r="154" spans="1:28" ht="15" x14ac:dyDescent="0.2">
      <c r="A154" s="78"/>
      <c r="B154" s="51" t="s">
        <v>57</v>
      </c>
      <c r="C154" s="78" t="s">
        <v>317</v>
      </c>
      <c r="D154" s="51" t="s">
        <v>695</v>
      </c>
      <c r="E154" s="51" t="s">
        <v>57</v>
      </c>
      <c r="F154" s="78" t="s">
        <v>941</v>
      </c>
      <c r="G154" s="78" t="s">
        <v>811</v>
      </c>
      <c r="H154" s="78" t="s">
        <v>1182</v>
      </c>
      <c r="I154" s="91" t="s">
        <v>1182</v>
      </c>
      <c r="J154" s="78"/>
      <c r="K154" s="78" t="s">
        <v>153</v>
      </c>
      <c r="L154" s="78">
        <v>0.9506</v>
      </c>
      <c r="M154" s="91">
        <v>44496.644675682874</v>
      </c>
      <c r="N154" s="78"/>
      <c r="O154" s="78" t="s">
        <v>307</v>
      </c>
      <c r="P154" s="78" t="s">
        <v>318</v>
      </c>
      <c r="Q154" s="78"/>
      <c r="R154" s="78">
        <v>0.95</v>
      </c>
      <c r="S154" s="78" t="s">
        <v>655</v>
      </c>
      <c r="T154" s="91">
        <v>44496.644699074073</v>
      </c>
      <c r="U154" s="78" t="s">
        <v>1182</v>
      </c>
      <c r="V154" s="91">
        <v>44496.644699074073</v>
      </c>
      <c r="W154" s="78" t="s">
        <v>1182</v>
      </c>
      <c r="X154" s="46" t="s">
        <v>1096</v>
      </c>
      <c r="Y154" s="78"/>
      <c r="Z154" s="78"/>
      <c r="AA154" s="78" t="s">
        <v>808</v>
      </c>
      <c r="AB154" s="78"/>
    </row>
    <row r="155" spans="1:28" ht="15" x14ac:dyDescent="0.2">
      <c r="A155" s="78"/>
      <c r="B155" s="51" t="s">
        <v>57</v>
      </c>
      <c r="C155" s="78" t="s">
        <v>317</v>
      </c>
      <c r="D155" s="51" t="s">
        <v>696</v>
      </c>
      <c r="E155" s="51" t="s">
        <v>57</v>
      </c>
      <c r="F155" s="78" t="s">
        <v>942</v>
      </c>
      <c r="G155" s="78" t="s">
        <v>811</v>
      </c>
      <c r="H155" s="78" t="s">
        <v>1182</v>
      </c>
      <c r="I155" s="91" t="s">
        <v>1182</v>
      </c>
      <c r="J155" s="78"/>
      <c r="K155" s="78" t="s">
        <v>153</v>
      </c>
      <c r="L155" s="78">
        <v>0.96619999999999995</v>
      </c>
      <c r="M155" s="91">
        <v>44496.644744907404</v>
      </c>
      <c r="N155" s="78"/>
      <c r="O155" s="78" t="s">
        <v>307</v>
      </c>
      <c r="P155" s="78" t="s">
        <v>318</v>
      </c>
      <c r="Q155" s="78"/>
      <c r="R155" s="78">
        <v>0.95</v>
      </c>
      <c r="S155" s="78" t="s">
        <v>655</v>
      </c>
      <c r="T155" s="91">
        <v>44496.644768518519</v>
      </c>
      <c r="U155" s="78" t="s">
        <v>1182</v>
      </c>
      <c r="V155" s="91">
        <v>44496.644768518519</v>
      </c>
      <c r="W155" s="78" t="s">
        <v>1182</v>
      </c>
      <c r="X155" s="46" t="s">
        <v>1096</v>
      </c>
      <c r="Y155" s="78"/>
      <c r="Z155" s="78"/>
      <c r="AA155" s="78" t="s">
        <v>808</v>
      </c>
      <c r="AB155" s="78"/>
    </row>
    <row r="156" spans="1:28" ht="15" x14ac:dyDescent="0.2">
      <c r="A156" s="78"/>
      <c r="B156" s="51" t="s">
        <v>57</v>
      </c>
      <c r="C156" s="78" t="s">
        <v>317</v>
      </c>
      <c r="D156" s="51" t="s">
        <v>697</v>
      </c>
      <c r="E156" s="51" t="s">
        <v>57</v>
      </c>
      <c r="F156" s="78" t="s">
        <v>943</v>
      </c>
      <c r="G156" s="78" t="s">
        <v>811</v>
      </c>
      <c r="H156" s="78" t="s">
        <v>1182</v>
      </c>
      <c r="I156" s="91" t="s">
        <v>1182</v>
      </c>
      <c r="J156" s="78"/>
      <c r="K156" s="78" t="s">
        <v>153</v>
      </c>
      <c r="L156" s="78">
        <v>0.97289999999999999</v>
      </c>
      <c r="M156" s="91">
        <v>44496.644883773151</v>
      </c>
      <c r="N156" s="78"/>
      <c r="O156" s="78" t="s">
        <v>307</v>
      </c>
      <c r="P156" s="78" t="s">
        <v>318</v>
      </c>
      <c r="Q156" s="78"/>
      <c r="R156" s="78">
        <v>0.95</v>
      </c>
      <c r="S156" s="78" t="s">
        <v>655</v>
      </c>
      <c r="T156" s="91">
        <v>44496.644918981481</v>
      </c>
      <c r="U156" s="78" t="s">
        <v>1182</v>
      </c>
      <c r="V156" s="91">
        <v>44496.644918981481</v>
      </c>
      <c r="W156" s="78" t="s">
        <v>1182</v>
      </c>
      <c r="X156" s="46" t="s">
        <v>1096</v>
      </c>
      <c r="Y156" s="78"/>
      <c r="Z156" s="78"/>
      <c r="AA156" s="78" t="s">
        <v>808</v>
      </c>
      <c r="AB156" s="78"/>
    </row>
    <row r="157" spans="1:28" ht="15" x14ac:dyDescent="0.2">
      <c r="A157" s="78"/>
      <c r="B157" s="51" t="s">
        <v>57</v>
      </c>
      <c r="C157" s="78" t="s">
        <v>317</v>
      </c>
      <c r="D157" s="51" t="s">
        <v>698</v>
      </c>
      <c r="E157" s="51" t="s">
        <v>57</v>
      </c>
      <c r="F157" s="78" t="s">
        <v>944</v>
      </c>
      <c r="G157" s="78" t="s">
        <v>811</v>
      </c>
      <c r="H157" s="78" t="s">
        <v>1182</v>
      </c>
      <c r="I157" s="91" t="s">
        <v>1182</v>
      </c>
      <c r="J157" s="78"/>
      <c r="K157" s="78" t="s">
        <v>153</v>
      </c>
      <c r="L157" s="78">
        <v>0.96760000000000002</v>
      </c>
      <c r="M157" s="91">
        <v>44496.644950057867</v>
      </c>
      <c r="N157" s="78"/>
      <c r="O157" s="78" t="s">
        <v>307</v>
      </c>
      <c r="P157" s="78" t="s">
        <v>318</v>
      </c>
      <c r="Q157" s="78"/>
      <c r="R157" s="78">
        <v>0.95</v>
      </c>
      <c r="S157" s="78" t="s">
        <v>655</v>
      </c>
      <c r="T157" s="91">
        <v>44496.644965277781</v>
      </c>
      <c r="U157" s="78" t="s">
        <v>1182</v>
      </c>
      <c r="V157" s="91">
        <v>44496.644965277781</v>
      </c>
      <c r="W157" s="78" t="s">
        <v>1182</v>
      </c>
      <c r="X157" s="46" t="s">
        <v>1096</v>
      </c>
      <c r="Y157" s="78"/>
      <c r="Z157" s="78"/>
      <c r="AA157" s="78" t="s">
        <v>808</v>
      </c>
      <c r="AB157" s="78"/>
    </row>
    <row r="158" spans="1:28" ht="15" x14ac:dyDescent="0.2">
      <c r="A158" s="78"/>
      <c r="B158" s="51" t="s">
        <v>57</v>
      </c>
      <c r="C158" s="78" t="s">
        <v>317</v>
      </c>
      <c r="D158" s="51" t="s">
        <v>699</v>
      </c>
      <c r="E158" s="51" t="s">
        <v>57</v>
      </c>
      <c r="F158" s="78" t="s">
        <v>945</v>
      </c>
      <c r="G158" s="78" t="s">
        <v>811</v>
      </c>
      <c r="H158" s="78" t="s">
        <v>1182</v>
      </c>
      <c r="I158" s="91" t="s">
        <v>1182</v>
      </c>
      <c r="J158" s="78"/>
      <c r="K158" s="78" t="s">
        <v>153</v>
      </c>
      <c r="L158" s="78">
        <v>0.9476</v>
      </c>
      <c r="M158" s="91">
        <v>44496.645002731479</v>
      </c>
      <c r="N158" s="78"/>
      <c r="O158" s="78" t="s">
        <v>307</v>
      </c>
      <c r="P158" s="78" t="s">
        <v>318</v>
      </c>
      <c r="Q158" s="78"/>
      <c r="R158" s="78">
        <v>0.95</v>
      </c>
      <c r="S158" s="78" t="s">
        <v>655</v>
      </c>
      <c r="T158" s="91">
        <v>44496.64502314815</v>
      </c>
      <c r="U158" s="78" t="s">
        <v>1182</v>
      </c>
      <c r="V158" s="91">
        <v>44496.64502314815</v>
      </c>
      <c r="W158" s="78" t="s">
        <v>1182</v>
      </c>
      <c r="X158" s="46" t="s">
        <v>1096</v>
      </c>
      <c r="Y158" s="78"/>
      <c r="Z158" s="78"/>
      <c r="AA158" s="78" t="s">
        <v>808</v>
      </c>
      <c r="AB158" s="78"/>
    </row>
    <row r="159" spans="1:28" ht="15" x14ac:dyDescent="0.2">
      <c r="A159" s="78"/>
      <c r="B159" s="51" t="s">
        <v>57</v>
      </c>
      <c r="C159" s="78" t="s">
        <v>317</v>
      </c>
      <c r="D159" s="51" t="s">
        <v>700</v>
      </c>
      <c r="E159" s="51" t="s">
        <v>57</v>
      </c>
      <c r="F159" s="78" t="s">
        <v>946</v>
      </c>
      <c r="G159" s="78" t="s">
        <v>821</v>
      </c>
      <c r="H159" s="78" t="s">
        <v>1182</v>
      </c>
      <c r="I159" s="91" t="s">
        <v>1182</v>
      </c>
      <c r="J159" s="78"/>
      <c r="K159" s="78" t="s">
        <v>153</v>
      </c>
      <c r="L159" s="78">
        <v>7.8700000000000006E-2</v>
      </c>
      <c r="M159" s="91">
        <v>44496.645051226849</v>
      </c>
      <c r="N159" s="78"/>
      <c r="O159" s="78" t="s">
        <v>307</v>
      </c>
      <c r="P159" s="78" t="s">
        <v>318</v>
      </c>
      <c r="Q159" s="78"/>
      <c r="R159" s="78">
        <v>0.1</v>
      </c>
      <c r="S159" s="78" t="s">
        <v>319</v>
      </c>
      <c r="T159" s="91">
        <v>44496.64508101852</v>
      </c>
      <c r="U159" s="78" t="s">
        <v>1182</v>
      </c>
      <c r="V159" s="91">
        <v>44496.64508101852</v>
      </c>
      <c r="W159" s="78" t="s">
        <v>1182</v>
      </c>
      <c r="X159" s="46" t="s">
        <v>1096</v>
      </c>
      <c r="Y159" s="78"/>
      <c r="Z159" s="78"/>
      <c r="AA159" s="78" t="s">
        <v>808</v>
      </c>
      <c r="AB159" s="78"/>
    </row>
    <row r="160" spans="1:28" ht="15" x14ac:dyDescent="0.2">
      <c r="A160" s="78"/>
      <c r="B160" s="51" t="s">
        <v>57</v>
      </c>
      <c r="C160" s="78" t="s">
        <v>317</v>
      </c>
      <c r="D160" s="51" t="s">
        <v>701</v>
      </c>
      <c r="E160" s="51" t="s">
        <v>57</v>
      </c>
      <c r="F160" s="78" t="s">
        <v>947</v>
      </c>
      <c r="G160" s="78" t="s">
        <v>821</v>
      </c>
      <c r="H160" s="78" t="s">
        <v>1182</v>
      </c>
      <c r="I160" s="91" t="s">
        <v>1182</v>
      </c>
      <c r="J160" s="78"/>
      <c r="K160" s="78" t="s">
        <v>153</v>
      </c>
      <c r="L160" s="78">
        <v>7.4300000000000005E-2</v>
      </c>
      <c r="M160" s="91">
        <v>44496.645199421298</v>
      </c>
      <c r="N160" s="78"/>
      <c r="O160" s="78" t="s">
        <v>307</v>
      </c>
      <c r="P160" s="78" t="s">
        <v>318</v>
      </c>
      <c r="Q160" s="78"/>
      <c r="R160" s="78">
        <v>0.1</v>
      </c>
      <c r="S160" s="78" t="s">
        <v>319</v>
      </c>
      <c r="T160" s="91">
        <v>44496.645231481481</v>
      </c>
      <c r="U160" s="78" t="s">
        <v>1182</v>
      </c>
      <c r="V160" s="91">
        <v>44496.645231481481</v>
      </c>
      <c r="W160" s="78" t="s">
        <v>1182</v>
      </c>
      <c r="X160" s="46" t="s">
        <v>1096</v>
      </c>
      <c r="Y160" s="78"/>
      <c r="Z160" s="78"/>
      <c r="AA160" s="78" t="s">
        <v>808</v>
      </c>
      <c r="AB160" s="78"/>
    </row>
    <row r="161" spans="1:28" ht="15" x14ac:dyDescent="0.2">
      <c r="A161" s="78"/>
      <c r="B161" s="51" t="s">
        <v>57</v>
      </c>
      <c r="C161" s="78" t="s">
        <v>317</v>
      </c>
      <c r="D161" s="51" t="s">
        <v>702</v>
      </c>
      <c r="E161" s="51" t="s">
        <v>57</v>
      </c>
      <c r="F161" s="78" t="s">
        <v>948</v>
      </c>
      <c r="G161" s="78" t="s">
        <v>821</v>
      </c>
      <c r="H161" s="78" t="s">
        <v>1182</v>
      </c>
      <c r="I161" s="91" t="s">
        <v>1182</v>
      </c>
      <c r="J161" s="78"/>
      <c r="K161" s="78" t="s">
        <v>153</v>
      </c>
      <c r="L161" s="78">
        <v>7.46E-2</v>
      </c>
      <c r="M161" s="91">
        <v>44496.64529177083</v>
      </c>
      <c r="N161" s="78"/>
      <c r="O161" s="78" t="s">
        <v>307</v>
      </c>
      <c r="P161" s="78" t="s">
        <v>318</v>
      </c>
      <c r="Q161" s="78"/>
      <c r="R161" s="78">
        <v>0.1</v>
      </c>
      <c r="S161" s="78" t="s">
        <v>319</v>
      </c>
      <c r="T161" s="91">
        <v>44496.645312499997</v>
      </c>
      <c r="U161" s="78" t="s">
        <v>1182</v>
      </c>
      <c r="V161" s="91">
        <v>44496.645312499997</v>
      </c>
      <c r="W161" s="78" t="s">
        <v>1182</v>
      </c>
      <c r="X161" s="46" t="s">
        <v>1096</v>
      </c>
      <c r="Y161" s="78"/>
      <c r="Z161" s="78"/>
      <c r="AA161" s="78" t="s">
        <v>808</v>
      </c>
      <c r="AB161" s="78"/>
    </row>
    <row r="162" spans="1:28" ht="15" x14ac:dyDescent="0.2">
      <c r="A162" s="79"/>
      <c r="B162" s="54" t="s">
        <v>48</v>
      </c>
      <c r="C162" s="79" t="s">
        <v>317</v>
      </c>
      <c r="D162" s="54" t="s">
        <v>703</v>
      </c>
      <c r="E162" s="54" t="s">
        <v>48</v>
      </c>
      <c r="F162" s="79" t="s">
        <v>949</v>
      </c>
      <c r="G162" s="79" t="s">
        <v>806</v>
      </c>
      <c r="H162" s="79" t="s">
        <v>1182</v>
      </c>
      <c r="I162" s="92" t="s">
        <v>1182</v>
      </c>
      <c r="J162" s="79"/>
      <c r="K162" s="79" t="s">
        <v>153</v>
      </c>
      <c r="L162" s="79">
        <v>0.98850000000000005</v>
      </c>
      <c r="M162" s="92">
        <v>44496.643394444443</v>
      </c>
      <c r="N162" s="79"/>
      <c r="O162" s="79" t="s">
        <v>307</v>
      </c>
      <c r="P162" s="79" t="s">
        <v>318</v>
      </c>
      <c r="Q162" s="79"/>
      <c r="R162" s="79">
        <v>0.98</v>
      </c>
      <c r="S162" s="79" t="s">
        <v>655</v>
      </c>
      <c r="T162" s="92">
        <v>44496.643553240741</v>
      </c>
      <c r="U162" s="79" t="s">
        <v>1182</v>
      </c>
      <c r="V162" s="92">
        <v>44496.643553240741</v>
      </c>
      <c r="W162" s="79" t="s">
        <v>1182</v>
      </c>
      <c r="X162" s="46" t="s">
        <v>1096</v>
      </c>
      <c r="Y162" s="79"/>
      <c r="Z162" s="79"/>
      <c r="AA162" s="79" t="s">
        <v>808</v>
      </c>
      <c r="AB162" s="79"/>
    </row>
    <row r="163" spans="1:28" ht="15" x14ac:dyDescent="0.2">
      <c r="A163" s="79"/>
      <c r="B163" s="54" t="s">
        <v>48</v>
      </c>
      <c r="C163" s="79" t="s">
        <v>317</v>
      </c>
      <c r="D163" s="54" t="s">
        <v>704</v>
      </c>
      <c r="E163" s="54" t="s">
        <v>48</v>
      </c>
      <c r="F163" s="79" t="s">
        <v>950</v>
      </c>
      <c r="G163" s="79" t="s">
        <v>806</v>
      </c>
      <c r="H163" s="79" t="s">
        <v>1182</v>
      </c>
      <c r="I163" s="92" t="s">
        <v>1182</v>
      </c>
      <c r="J163" s="79"/>
      <c r="K163" s="79" t="s">
        <v>153</v>
      </c>
      <c r="L163" s="79">
        <v>0.98129999999999995</v>
      </c>
      <c r="M163" s="92">
        <v>44496.643694155093</v>
      </c>
      <c r="N163" s="79"/>
      <c r="O163" s="79" t="s">
        <v>307</v>
      </c>
      <c r="P163" s="79" t="s">
        <v>318</v>
      </c>
      <c r="Q163" s="79"/>
      <c r="R163" s="79">
        <v>0.98</v>
      </c>
      <c r="S163" s="79" t="s">
        <v>655</v>
      </c>
      <c r="T163" s="92">
        <v>44496.643750000003</v>
      </c>
      <c r="U163" s="79" t="s">
        <v>1182</v>
      </c>
      <c r="V163" s="92">
        <v>44496.643750000003</v>
      </c>
      <c r="W163" s="79" t="s">
        <v>1182</v>
      </c>
      <c r="X163" s="46" t="s">
        <v>1096</v>
      </c>
      <c r="Y163" s="79"/>
      <c r="Z163" s="79"/>
      <c r="AA163" s="79" t="s">
        <v>808</v>
      </c>
      <c r="AB163" s="79"/>
    </row>
    <row r="164" spans="1:28" ht="15" x14ac:dyDescent="0.2">
      <c r="A164" s="79"/>
      <c r="B164" s="54" t="s">
        <v>48</v>
      </c>
      <c r="C164" s="79" t="s">
        <v>317</v>
      </c>
      <c r="D164" s="54" t="s">
        <v>705</v>
      </c>
      <c r="E164" s="54" t="s">
        <v>48</v>
      </c>
      <c r="F164" s="79" t="s">
        <v>951</v>
      </c>
      <c r="G164" s="79" t="s">
        <v>811</v>
      </c>
      <c r="H164" s="79" t="s">
        <v>1182</v>
      </c>
      <c r="I164" s="92" t="s">
        <v>1182</v>
      </c>
      <c r="J164" s="79"/>
      <c r="K164" s="79" t="s">
        <v>153</v>
      </c>
      <c r="L164" s="79">
        <v>0.9536</v>
      </c>
      <c r="M164" s="92">
        <v>44496.64378677083</v>
      </c>
      <c r="N164" s="79"/>
      <c r="O164" s="79" t="s">
        <v>307</v>
      </c>
      <c r="P164" s="79" t="s">
        <v>318</v>
      </c>
      <c r="Q164" s="79"/>
      <c r="R164" s="79">
        <v>0.95</v>
      </c>
      <c r="S164" s="79" t="s">
        <v>655</v>
      </c>
      <c r="T164" s="92">
        <v>44496.643865740742</v>
      </c>
      <c r="U164" s="79" t="s">
        <v>1182</v>
      </c>
      <c r="V164" s="92">
        <v>44496.643865740742</v>
      </c>
      <c r="W164" s="79" t="s">
        <v>1182</v>
      </c>
      <c r="X164" s="46" t="s">
        <v>1096</v>
      </c>
      <c r="Y164" s="79"/>
      <c r="Z164" s="79"/>
      <c r="AA164" s="79" t="s">
        <v>808</v>
      </c>
      <c r="AB164" s="79"/>
    </row>
    <row r="165" spans="1:28" ht="15" x14ac:dyDescent="0.2">
      <c r="A165" s="79"/>
      <c r="B165" s="54" t="s">
        <v>48</v>
      </c>
      <c r="C165" s="79" t="s">
        <v>317</v>
      </c>
      <c r="D165" s="54" t="s">
        <v>706</v>
      </c>
      <c r="E165" s="54" t="s">
        <v>48</v>
      </c>
      <c r="F165" s="79" t="s">
        <v>952</v>
      </c>
      <c r="G165" s="79" t="s">
        <v>811</v>
      </c>
      <c r="H165" s="79" t="s">
        <v>1182</v>
      </c>
      <c r="I165" s="92" t="s">
        <v>1182</v>
      </c>
      <c r="J165" s="79"/>
      <c r="K165" s="79" t="s">
        <v>153</v>
      </c>
      <c r="L165" s="79">
        <v>0.96179999999999999</v>
      </c>
      <c r="M165" s="92">
        <v>44496.643972187499</v>
      </c>
      <c r="N165" s="79"/>
      <c r="O165" s="79" t="s">
        <v>307</v>
      </c>
      <c r="P165" s="79" t="s">
        <v>318</v>
      </c>
      <c r="Q165" s="79"/>
      <c r="R165" s="79">
        <v>0.95</v>
      </c>
      <c r="S165" s="79" t="s">
        <v>655</v>
      </c>
      <c r="T165" s="92">
        <v>44496.644166666665</v>
      </c>
      <c r="U165" s="79" t="s">
        <v>1182</v>
      </c>
      <c r="V165" s="92">
        <v>44496.644166666665</v>
      </c>
      <c r="W165" s="79" t="s">
        <v>1182</v>
      </c>
      <c r="X165" s="46" t="s">
        <v>1096</v>
      </c>
      <c r="Y165" s="79"/>
      <c r="Z165" s="79"/>
      <c r="AA165" s="79" t="s">
        <v>808</v>
      </c>
      <c r="AB165" s="79"/>
    </row>
    <row r="166" spans="1:28" ht="15" x14ac:dyDescent="0.2">
      <c r="A166" s="79"/>
      <c r="B166" s="54" t="s">
        <v>48</v>
      </c>
      <c r="C166" s="79" t="s">
        <v>317</v>
      </c>
      <c r="D166" s="54" t="s">
        <v>707</v>
      </c>
      <c r="E166" s="54" t="s">
        <v>48</v>
      </c>
      <c r="F166" s="79" t="s">
        <v>953</v>
      </c>
      <c r="G166" s="79" t="s">
        <v>811</v>
      </c>
      <c r="H166" s="79" t="s">
        <v>1182</v>
      </c>
      <c r="I166" s="92" t="s">
        <v>1182</v>
      </c>
      <c r="J166" s="79"/>
      <c r="K166" s="79" t="s">
        <v>153</v>
      </c>
      <c r="L166" s="79">
        <v>0.95120000000000005</v>
      </c>
      <c r="M166" s="92">
        <v>44496.644389212961</v>
      </c>
      <c r="N166" s="79"/>
      <c r="O166" s="79" t="s">
        <v>307</v>
      </c>
      <c r="P166" s="79" t="s">
        <v>318</v>
      </c>
      <c r="Q166" s="79"/>
      <c r="R166" s="79">
        <v>0.95</v>
      </c>
      <c r="S166" s="79" t="s">
        <v>655</v>
      </c>
      <c r="T166" s="92">
        <v>44496.644432870373</v>
      </c>
      <c r="U166" s="79" t="s">
        <v>1182</v>
      </c>
      <c r="V166" s="92">
        <v>44496.644432870373</v>
      </c>
      <c r="W166" s="79" t="s">
        <v>1182</v>
      </c>
      <c r="X166" s="46" t="s">
        <v>1096</v>
      </c>
      <c r="Y166" s="79"/>
      <c r="Z166" s="79"/>
      <c r="AA166" s="79" t="s">
        <v>808</v>
      </c>
      <c r="AB166" s="79"/>
    </row>
    <row r="167" spans="1:28" ht="15" x14ac:dyDescent="0.2">
      <c r="A167" s="79"/>
      <c r="B167" s="54" t="s">
        <v>48</v>
      </c>
      <c r="C167" s="79" t="s">
        <v>317</v>
      </c>
      <c r="D167" s="54" t="s">
        <v>708</v>
      </c>
      <c r="E167" s="54" t="s">
        <v>48</v>
      </c>
      <c r="F167" s="79" t="s">
        <v>954</v>
      </c>
      <c r="G167" s="79" t="s">
        <v>811</v>
      </c>
      <c r="H167" s="79" t="s">
        <v>1182</v>
      </c>
      <c r="I167" s="92" t="s">
        <v>1182</v>
      </c>
      <c r="J167" s="79"/>
      <c r="K167" s="79" t="s">
        <v>153</v>
      </c>
      <c r="L167" s="79">
        <v>0.98170000000000002</v>
      </c>
      <c r="M167" s="92">
        <v>44496.64455060185</v>
      </c>
      <c r="N167" s="79"/>
      <c r="O167" s="79" t="s">
        <v>307</v>
      </c>
      <c r="P167" s="79" t="s">
        <v>318</v>
      </c>
      <c r="Q167" s="79"/>
      <c r="R167" s="79">
        <v>0.95</v>
      </c>
      <c r="S167" s="79" t="s">
        <v>655</v>
      </c>
      <c r="T167" s="92">
        <v>44496.644571759258</v>
      </c>
      <c r="U167" s="79" t="s">
        <v>1182</v>
      </c>
      <c r="V167" s="92">
        <v>44496.644571759258</v>
      </c>
      <c r="W167" s="79" t="s">
        <v>1182</v>
      </c>
      <c r="X167" s="46" t="s">
        <v>1096</v>
      </c>
      <c r="Y167" s="79"/>
      <c r="Z167" s="79"/>
      <c r="AA167" s="79" t="s">
        <v>808</v>
      </c>
      <c r="AB167" s="79"/>
    </row>
    <row r="168" spans="1:28" ht="15" x14ac:dyDescent="0.2">
      <c r="A168" s="79"/>
      <c r="B168" s="54" t="s">
        <v>48</v>
      </c>
      <c r="C168" s="79" t="s">
        <v>317</v>
      </c>
      <c r="D168" s="54" t="s">
        <v>709</v>
      </c>
      <c r="E168" s="54" t="s">
        <v>48</v>
      </c>
      <c r="F168" s="79" t="s">
        <v>955</v>
      </c>
      <c r="G168" s="79" t="s">
        <v>811</v>
      </c>
      <c r="H168" s="79" t="s">
        <v>1182</v>
      </c>
      <c r="I168" s="92" t="s">
        <v>1182</v>
      </c>
      <c r="J168" s="79"/>
      <c r="K168" s="79" t="s">
        <v>153</v>
      </c>
      <c r="L168" s="79">
        <v>0.9506</v>
      </c>
      <c r="M168" s="92">
        <v>44496.644675682874</v>
      </c>
      <c r="N168" s="79"/>
      <c r="O168" s="79" t="s">
        <v>307</v>
      </c>
      <c r="P168" s="79" t="s">
        <v>318</v>
      </c>
      <c r="Q168" s="79"/>
      <c r="R168" s="79">
        <v>0.95</v>
      </c>
      <c r="S168" s="79" t="s">
        <v>655</v>
      </c>
      <c r="T168" s="92">
        <v>44496.644699074073</v>
      </c>
      <c r="U168" s="79" t="s">
        <v>1182</v>
      </c>
      <c r="V168" s="92">
        <v>44496.644699074073</v>
      </c>
      <c r="W168" s="79" t="s">
        <v>1182</v>
      </c>
      <c r="X168" s="46" t="s">
        <v>1096</v>
      </c>
      <c r="Y168" s="79"/>
      <c r="Z168" s="79"/>
      <c r="AA168" s="79" t="s">
        <v>808</v>
      </c>
      <c r="AB168" s="79"/>
    </row>
    <row r="169" spans="1:28" ht="15" x14ac:dyDescent="0.2">
      <c r="A169" s="79"/>
      <c r="B169" s="54" t="s">
        <v>48</v>
      </c>
      <c r="C169" s="79" t="s">
        <v>317</v>
      </c>
      <c r="D169" s="54" t="s">
        <v>710</v>
      </c>
      <c r="E169" s="54" t="s">
        <v>48</v>
      </c>
      <c r="F169" s="79" t="s">
        <v>956</v>
      </c>
      <c r="G169" s="79" t="s">
        <v>811</v>
      </c>
      <c r="H169" s="79" t="s">
        <v>1182</v>
      </c>
      <c r="I169" s="92" t="s">
        <v>1182</v>
      </c>
      <c r="J169" s="79"/>
      <c r="K169" s="79" t="s">
        <v>153</v>
      </c>
      <c r="L169" s="79">
        <v>0.96619999999999995</v>
      </c>
      <c r="M169" s="92">
        <v>44496.644744907404</v>
      </c>
      <c r="N169" s="79"/>
      <c r="O169" s="79" t="s">
        <v>307</v>
      </c>
      <c r="P169" s="79" t="s">
        <v>318</v>
      </c>
      <c r="Q169" s="79"/>
      <c r="R169" s="79">
        <v>0.95</v>
      </c>
      <c r="S169" s="79" t="s">
        <v>655</v>
      </c>
      <c r="T169" s="92">
        <v>44496.644768518519</v>
      </c>
      <c r="U169" s="79" t="s">
        <v>1182</v>
      </c>
      <c r="V169" s="92">
        <v>44496.644768518519</v>
      </c>
      <c r="W169" s="79" t="s">
        <v>1182</v>
      </c>
      <c r="X169" s="46" t="s">
        <v>1096</v>
      </c>
      <c r="Y169" s="79"/>
      <c r="Z169" s="79"/>
      <c r="AA169" s="79" t="s">
        <v>808</v>
      </c>
      <c r="AB169" s="79"/>
    </row>
    <row r="170" spans="1:28" ht="15" x14ac:dyDescent="0.2">
      <c r="A170" s="79"/>
      <c r="B170" s="54" t="s">
        <v>48</v>
      </c>
      <c r="C170" s="79" t="s">
        <v>317</v>
      </c>
      <c r="D170" s="54" t="s">
        <v>711</v>
      </c>
      <c r="E170" s="54" t="s">
        <v>48</v>
      </c>
      <c r="F170" s="79" t="s">
        <v>957</v>
      </c>
      <c r="G170" s="79" t="s">
        <v>811</v>
      </c>
      <c r="H170" s="79" t="s">
        <v>1182</v>
      </c>
      <c r="I170" s="92" t="s">
        <v>1182</v>
      </c>
      <c r="J170" s="79"/>
      <c r="K170" s="79" t="s">
        <v>153</v>
      </c>
      <c r="L170" s="79">
        <v>0.97289999999999999</v>
      </c>
      <c r="M170" s="92">
        <v>44496.644883773151</v>
      </c>
      <c r="N170" s="79"/>
      <c r="O170" s="79" t="s">
        <v>307</v>
      </c>
      <c r="P170" s="79" t="s">
        <v>318</v>
      </c>
      <c r="Q170" s="79"/>
      <c r="R170" s="79">
        <v>0.95</v>
      </c>
      <c r="S170" s="79" t="s">
        <v>655</v>
      </c>
      <c r="T170" s="92">
        <v>44496.644918981481</v>
      </c>
      <c r="U170" s="79" t="s">
        <v>1182</v>
      </c>
      <c r="V170" s="92">
        <v>44496.644918981481</v>
      </c>
      <c r="W170" s="79" t="s">
        <v>1182</v>
      </c>
      <c r="X170" s="46" t="s">
        <v>1096</v>
      </c>
      <c r="Y170" s="79"/>
      <c r="Z170" s="79"/>
      <c r="AA170" s="79" t="s">
        <v>808</v>
      </c>
      <c r="AB170" s="79"/>
    </row>
    <row r="171" spans="1:28" ht="15" x14ac:dyDescent="0.2">
      <c r="A171" s="79"/>
      <c r="B171" s="54" t="s">
        <v>48</v>
      </c>
      <c r="C171" s="79" t="s">
        <v>317</v>
      </c>
      <c r="D171" s="54" t="s">
        <v>712</v>
      </c>
      <c r="E171" s="54" t="s">
        <v>48</v>
      </c>
      <c r="F171" s="79" t="s">
        <v>958</v>
      </c>
      <c r="G171" s="79" t="s">
        <v>811</v>
      </c>
      <c r="H171" s="79" t="s">
        <v>1182</v>
      </c>
      <c r="I171" s="92" t="s">
        <v>1182</v>
      </c>
      <c r="J171" s="79"/>
      <c r="K171" s="79" t="s">
        <v>153</v>
      </c>
      <c r="L171" s="79">
        <v>0.96760000000000002</v>
      </c>
      <c r="M171" s="92">
        <v>44496.644950057867</v>
      </c>
      <c r="N171" s="79"/>
      <c r="O171" s="79" t="s">
        <v>307</v>
      </c>
      <c r="P171" s="79" t="s">
        <v>318</v>
      </c>
      <c r="Q171" s="79"/>
      <c r="R171" s="79">
        <v>0.95</v>
      </c>
      <c r="S171" s="79" t="s">
        <v>655</v>
      </c>
      <c r="T171" s="92">
        <v>44496.644965277781</v>
      </c>
      <c r="U171" s="79" t="s">
        <v>1182</v>
      </c>
      <c r="V171" s="92">
        <v>44496.644965277781</v>
      </c>
      <c r="W171" s="79" t="s">
        <v>1182</v>
      </c>
      <c r="X171" s="46" t="s">
        <v>1096</v>
      </c>
      <c r="Y171" s="79"/>
      <c r="Z171" s="79"/>
      <c r="AA171" s="79" t="s">
        <v>808</v>
      </c>
      <c r="AB171" s="79"/>
    </row>
    <row r="172" spans="1:28" ht="15" x14ac:dyDescent="0.2">
      <c r="A172" s="79"/>
      <c r="B172" s="54" t="s">
        <v>48</v>
      </c>
      <c r="C172" s="79" t="s">
        <v>317</v>
      </c>
      <c r="D172" s="54" t="s">
        <v>713</v>
      </c>
      <c r="E172" s="54" t="s">
        <v>48</v>
      </c>
      <c r="F172" s="79" t="s">
        <v>959</v>
      </c>
      <c r="G172" s="79" t="s">
        <v>811</v>
      </c>
      <c r="H172" s="79" t="s">
        <v>1182</v>
      </c>
      <c r="I172" s="92" t="s">
        <v>1182</v>
      </c>
      <c r="J172" s="79"/>
      <c r="K172" s="79" t="s">
        <v>153</v>
      </c>
      <c r="L172" s="79">
        <v>0.9476</v>
      </c>
      <c r="M172" s="92">
        <v>44496.645002731479</v>
      </c>
      <c r="N172" s="79"/>
      <c r="O172" s="79" t="s">
        <v>307</v>
      </c>
      <c r="P172" s="79" t="s">
        <v>318</v>
      </c>
      <c r="Q172" s="79"/>
      <c r="R172" s="79">
        <v>0.95</v>
      </c>
      <c r="S172" s="79" t="s">
        <v>655</v>
      </c>
      <c r="T172" s="92">
        <v>44496.64502314815</v>
      </c>
      <c r="U172" s="79" t="s">
        <v>1182</v>
      </c>
      <c r="V172" s="92">
        <v>44496.64502314815</v>
      </c>
      <c r="W172" s="79" t="s">
        <v>1182</v>
      </c>
      <c r="X172" s="46" t="s">
        <v>1096</v>
      </c>
      <c r="Y172" s="79"/>
      <c r="Z172" s="79"/>
      <c r="AA172" s="79" t="s">
        <v>808</v>
      </c>
      <c r="AB172" s="79"/>
    </row>
    <row r="173" spans="1:28" ht="15" x14ac:dyDescent="0.2">
      <c r="A173" s="79"/>
      <c r="B173" s="54" t="s">
        <v>48</v>
      </c>
      <c r="C173" s="79" t="s">
        <v>317</v>
      </c>
      <c r="D173" s="54" t="s">
        <v>714</v>
      </c>
      <c r="E173" s="54" t="s">
        <v>48</v>
      </c>
      <c r="F173" s="79" t="s">
        <v>960</v>
      </c>
      <c r="G173" s="79" t="s">
        <v>821</v>
      </c>
      <c r="H173" s="79" t="s">
        <v>1182</v>
      </c>
      <c r="I173" s="92" t="s">
        <v>1182</v>
      </c>
      <c r="J173" s="79"/>
      <c r="K173" s="79" t="s">
        <v>153</v>
      </c>
      <c r="L173" s="79">
        <v>7.8700000000000006E-2</v>
      </c>
      <c r="M173" s="92">
        <v>44496.645051226849</v>
      </c>
      <c r="N173" s="79"/>
      <c r="O173" s="79" t="s">
        <v>307</v>
      </c>
      <c r="P173" s="79" t="s">
        <v>318</v>
      </c>
      <c r="Q173" s="79"/>
      <c r="R173" s="79">
        <v>0.1</v>
      </c>
      <c r="S173" s="79" t="s">
        <v>319</v>
      </c>
      <c r="T173" s="92">
        <v>44496.64508101852</v>
      </c>
      <c r="U173" s="79" t="s">
        <v>1182</v>
      </c>
      <c r="V173" s="92">
        <v>44496.64508101852</v>
      </c>
      <c r="W173" s="79" t="s">
        <v>1182</v>
      </c>
      <c r="X173" s="46" t="s">
        <v>1096</v>
      </c>
      <c r="Y173" s="79"/>
      <c r="Z173" s="79"/>
      <c r="AA173" s="79" t="s">
        <v>808</v>
      </c>
      <c r="AB173" s="79"/>
    </row>
    <row r="174" spans="1:28" ht="15" x14ac:dyDescent="0.2">
      <c r="A174" s="79"/>
      <c r="B174" s="54" t="s">
        <v>48</v>
      </c>
      <c r="C174" s="79" t="s">
        <v>317</v>
      </c>
      <c r="D174" s="54" t="s">
        <v>715</v>
      </c>
      <c r="E174" s="54" t="s">
        <v>48</v>
      </c>
      <c r="F174" s="79" t="s">
        <v>961</v>
      </c>
      <c r="G174" s="79" t="s">
        <v>821</v>
      </c>
      <c r="H174" s="79" t="s">
        <v>1182</v>
      </c>
      <c r="I174" s="92" t="s">
        <v>1182</v>
      </c>
      <c r="J174" s="79"/>
      <c r="K174" s="79" t="s">
        <v>153</v>
      </c>
      <c r="L174" s="79">
        <v>7.4300000000000005E-2</v>
      </c>
      <c r="M174" s="92">
        <v>44496.645199421298</v>
      </c>
      <c r="N174" s="79"/>
      <c r="O174" s="79" t="s">
        <v>307</v>
      </c>
      <c r="P174" s="79" t="s">
        <v>318</v>
      </c>
      <c r="Q174" s="79"/>
      <c r="R174" s="79">
        <v>0.1</v>
      </c>
      <c r="S174" s="79" t="s">
        <v>319</v>
      </c>
      <c r="T174" s="92">
        <v>44496.645231481481</v>
      </c>
      <c r="U174" s="79" t="s">
        <v>1182</v>
      </c>
      <c r="V174" s="92">
        <v>44496.645231481481</v>
      </c>
      <c r="W174" s="79" t="s">
        <v>1182</v>
      </c>
      <c r="X174" s="46" t="s">
        <v>1096</v>
      </c>
      <c r="Y174" s="79"/>
      <c r="Z174" s="79"/>
      <c r="AA174" s="79" t="s">
        <v>808</v>
      </c>
      <c r="AB174" s="79"/>
    </row>
    <row r="175" spans="1:28" ht="15" x14ac:dyDescent="0.2">
      <c r="A175" s="79"/>
      <c r="B175" s="54" t="s">
        <v>48</v>
      </c>
      <c r="C175" s="79" t="s">
        <v>317</v>
      </c>
      <c r="D175" s="54" t="s">
        <v>716</v>
      </c>
      <c r="E175" s="54" t="s">
        <v>48</v>
      </c>
      <c r="F175" s="79" t="s">
        <v>962</v>
      </c>
      <c r="G175" s="79" t="s">
        <v>821</v>
      </c>
      <c r="H175" s="79" t="s">
        <v>1182</v>
      </c>
      <c r="I175" s="92" t="s">
        <v>1182</v>
      </c>
      <c r="J175" s="79"/>
      <c r="K175" s="79" t="s">
        <v>153</v>
      </c>
      <c r="L175" s="79">
        <v>7.46E-2</v>
      </c>
      <c r="M175" s="92">
        <v>44496.64529177083</v>
      </c>
      <c r="N175" s="79"/>
      <c r="O175" s="79" t="s">
        <v>307</v>
      </c>
      <c r="P175" s="79" t="s">
        <v>318</v>
      </c>
      <c r="Q175" s="79"/>
      <c r="R175" s="79">
        <v>0.1</v>
      </c>
      <c r="S175" s="79" t="s">
        <v>319</v>
      </c>
      <c r="T175" s="92">
        <v>44496.645312499997</v>
      </c>
      <c r="U175" s="79" t="s">
        <v>1182</v>
      </c>
      <c r="V175" s="92">
        <v>44496.645312499997</v>
      </c>
      <c r="W175" s="79" t="s">
        <v>1182</v>
      </c>
      <c r="X175" s="46" t="s">
        <v>1096</v>
      </c>
      <c r="Y175" s="79"/>
      <c r="Z175" s="79"/>
      <c r="AA175" s="79" t="s">
        <v>808</v>
      </c>
      <c r="AB175" s="79"/>
    </row>
    <row r="176" spans="1:28" ht="15" x14ac:dyDescent="0.2">
      <c r="A176" s="80"/>
      <c r="B176" s="57" t="s">
        <v>34</v>
      </c>
      <c r="C176" s="80" t="s">
        <v>317</v>
      </c>
      <c r="D176" s="57" t="s">
        <v>717</v>
      </c>
      <c r="E176" s="57" t="s">
        <v>34</v>
      </c>
      <c r="F176" s="80" t="s">
        <v>963</v>
      </c>
      <c r="G176" s="80" t="s">
        <v>806</v>
      </c>
      <c r="H176" s="80" t="s">
        <v>1182</v>
      </c>
      <c r="I176" s="93" t="s">
        <v>1182</v>
      </c>
      <c r="J176" s="80"/>
      <c r="K176" s="80" t="s">
        <v>153</v>
      </c>
      <c r="L176" s="80">
        <v>0.98850000000000005</v>
      </c>
      <c r="M176" s="93">
        <v>44496.643394444443</v>
      </c>
      <c r="N176" s="80"/>
      <c r="O176" s="80" t="s">
        <v>307</v>
      </c>
      <c r="P176" s="80" t="s">
        <v>318</v>
      </c>
      <c r="Q176" s="80"/>
      <c r="R176" s="80">
        <v>0.98</v>
      </c>
      <c r="S176" s="80" t="s">
        <v>655</v>
      </c>
      <c r="T176" s="93">
        <v>44496.643553240741</v>
      </c>
      <c r="U176" s="80" t="s">
        <v>1182</v>
      </c>
      <c r="V176" s="93">
        <v>44496.643553240741</v>
      </c>
      <c r="W176" s="80" t="s">
        <v>1182</v>
      </c>
      <c r="X176" s="46" t="s">
        <v>1096</v>
      </c>
      <c r="Y176" s="80"/>
      <c r="Z176" s="80"/>
      <c r="AA176" s="80" t="s">
        <v>808</v>
      </c>
      <c r="AB176" s="80"/>
    </row>
    <row r="177" spans="1:28" ht="15" x14ac:dyDescent="0.2">
      <c r="A177" s="80"/>
      <c r="B177" s="57" t="s">
        <v>34</v>
      </c>
      <c r="C177" s="80" t="s">
        <v>317</v>
      </c>
      <c r="D177" s="57" t="s">
        <v>718</v>
      </c>
      <c r="E177" s="57" t="s">
        <v>34</v>
      </c>
      <c r="F177" s="80" t="s">
        <v>964</v>
      </c>
      <c r="G177" s="80" t="s">
        <v>806</v>
      </c>
      <c r="H177" s="80" t="s">
        <v>1182</v>
      </c>
      <c r="I177" s="93" t="s">
        <v>1182</v>
      </c>
      <c r="J177" s="80"/>
      <c r="K177" s="80" t="s">
        <v>153</v>
      </c>
      <c r="L177" s="80">
        <v>0.98129999999999995</v>
      </c>
      <c r="M177" s="93">
        <v>44496.643694155093</v>
      </c>
      <c r="N177" s="80"/>
      <c r="O177" s="80" t="s">
        <v>307</v>
      </c>
      <c r="P177" s="80" t="s">
        <v>318</v>
      </c>
      <c r="Q177" s="80"/>
      <c r="R177" s="80">
        <v>0.98</v>
      </c>
      <c r="S177" s="80" t="s">
        <v>655</v>
      </c>
      <c r="T177" s="93">
        <v>44496.643750000003</v>
      </c>
      <c r="U177" s="80" t="s">
        <v>1182</v>
      </c>
      <c r="V177" s="93">
        <v>44496.643750000003</v>
      </c>
      <c r="W177" s="80" t="s">
        <v>1182</v>
      </c>
      <c r="X177" s="46" t="s">
        <v>1096</v>
      </c>
      <c r="Y177" s="80"/>
      <c r="Z177" s="80"/>
      <c r="AA177" s="80" t="s">
        <v>808</v>
      </c>
      <c r="AB177" s="80"/>
    </row>
    <row r="178" spans="1:28" ht="15" x14ac:dyDescent="0.2">
      <c r="A178" s="80"/>
      <c r="B178" s="57" t="s">
        <v>34</v>
      </c>
      <c r="C178" s="80" t="s">
        <v>317</v>
      </c>
      <c r="D178" s="57" t="s">
        <v>719</v>
      </c>
      <c r="E178" s="57" t="s">
        <v>34</v>
      </c>
      <c r="F178" s="80" t="s">
        <v>965</v>
      </c>
      <c r="G178" s="80" t="s">
        <v>811</v>
      </c>
      <c r="H178" s="80" t="s">
        <v>1182</v>
      </c>
      <c r="I178" s="93" t="s">
        <v>1182</v>
      </c>
      <c r="J178" s="80"/>
      <c r="K178" s="80" t="s">
        <v>153</v>
      </c>
      <c r="L178" s="80">
        <v>0.9536</v>
      </c>
      <c r="M178" s="93">
        <v>44496.64378677083</v>
      </c>
      <c r="N178" s="80"/>
      <c r="O178" s="80" t="s">
        <v>307</v>
      </c>
      <c r="P178" s="80" t="s">
        <v>318</v>
      </c>
      <c r="Q178" s="80"/>
      <c r="R178" s="80">
        <v>0.95</v>
      </c>
      <c r="S178" s="80" t="s">
        <v>655</v>
      </c>
      <c r="T178" s="93">
        <v>44496.643865740742</v>
      </c>
      <c r="U178" s="80" t="s">
        <v>1182</v>
      </c>
      <c r="V178" s="93">
        <v>44496.643865740742</v>
      </c>
      <c r="W178" s="80" t="s">
        <v>1182</v>
      </c>
      <c r="X178" s="46" t="s">
        <v>1096</v>
      </c>
      <c r="Y178" s="80"/>
      <c r="Z178" s="80"/>
      <c r="AA178" s="80" t="s">
        <v>808</v>
      </c>
      <c r="AB178" s="80"/>
    </row>
    <row r="179" spans="1:28" ht="15" x14ac:dyDescent="0.2">
      <c r="A179" s="80"/>
      <c r="B179" s="57" t="s">
        <v>34</v>
      </c>
      <c r="C179" s="80" t="s">
        <v>317</v>
      </c>
      <c r="D179" s="57" t="s">
        <v>720</v>
      </c>
      <c r="E179" s="57" t="s">
        <v>34</v>
      </c>
      <c r="F179" s="80" t="s">
        <v>966</v>
      </c>
      <c r="G179" s="80" t="s">
        <v>811</v>
      </c>
      <c r="H179" s="80" t="s">
        <v>1182</v>
      </c>
      <c r="I179" s="93" t="s">
        <v>1182</v>
      </c>
      <c r="J179" s="80"/>
      <c r="K179" s="80" t="s">
        <v>153</v>
      </c>
      <c r="L179" s="80">
        <v>0.96179999999999999</v>
      </c>
      <c r="M179" s="93">
        <v>44496.643972187499</v>
      </c>
      <c r="N179" s="80"/>
      <c r="O179" s="80" t="s">
        <v>307</v>
      </c>
      <c r="P179" s="80" t="s">
        <v>318</v>
      </c>
      <c r="Q179" s="80"/>
      <c r="R179" s="80">
        <v>0.95</v>
      </c>
      <c r="S179" s="80" t="s">
        <v>655</v>
      </c>
      <c r="T179" s="93">
        <v>44496.644166666665</v>
      </c>
      <c r="U179" s="80" t="s">
        <v>1182</v>
      </c>
      <c r="V179" s="93">
        <v>44496.644166666665</v>
      </c>
      <c r="W179" s="80" t="s">
        <v>1182</v>
      </c>
      <c r="X179" s="46" t="s">
        <v>1096</v>
      </c>
      <c r="Y179" s="80"/>
      <c r="Z179" s="80"/>
      <c r="AA179" s="80" t="s">
        <v>808</v>
      </c>
      <c r="AB179" s="80"/>
    </row>
    <row r="180" spans="1:28" ht="15" x14ac:dyDescent="0.2">
      <c r="A180" s="80"/>
      <c r="B180" s="57" t="s">
        <v>34</v>
      </c>
      <c r="C180" s="80" t="s">
        <v>317</v>
      </c>
      <c r="D180" s="57" t="s">
        <v>721</v>
      </c>
      <c r="E180" s="57" t="s">
        <v>34</v>
      </c>
      <c r="F180" s="80" t="s">
        <v>967</v>
      </c>
      <c r="G180" s="80" t="s">
        <v>811</v>
      </c>
      <c r="H180" s="80" t="s">
        <v>1182</v>
      </c>
      <c r="I180" s="93" t="s">
        <v>1182</v>
      </c>
      <c r="J180" s="80"/>
      <c r="K180" s="80" t="s">
        <v>153</v>
      </c>
      <c r="L180" s="80">
        <v>0.95120000000000005</v>
      </c>
      <c r="M180" s="93">
        <v>44496.644389212961</v>
      </c>
      <c r="N180" s="80"/>
      <c r="O180" s="80" t="s">
        <v>307</v>
      </c>
      <c r="P180" s="80" t="s">
        <v>318</v>
      </c>
      <c r="Q180" s="80"/>
      <c r="R180" s="80">
        <v>0.95</v>
      </c>
      <c r="S180" s="80" t="s">
        <v>655</v>
      </c>
      <c r="T180" s="93">
        <v>44496.644432870373</v>
      </c>
      <c r="U180" s="80" t="s">
        <v>1182</v>
      </c>
      <c r="V180" s="93">
        <v>44496.644432870373</v>
      </c>
      <c r="W180" s="80" t="s">
        <v>1182</v>
      </c>
      <c r="X180" s="46" t="s">
        <v>1096</v>
      </c>
      <c r="Y180" s="80"/>
      <c r="Z180" s="80"/>
      <c r="AA180" s="80" t="s">
        <v>808</v>
      </c>
      <c r="AB180" s="80"/>
    </row>
    <row r="181" spans="1:28" ht="15" x14ac:dyDescent="0.2">
      <c r="A181" s="80"/>
      <c r="B181" s="57" t="s">
        <v>34</v>
      </c>
      <c r="C181" s="80" t="s">
        <v>317</v>
      </c>
      <c r="D181" s="57" t="s">
        <v>722</v>
      </c>
      <c r="E181" s="57" t="s">
        <v>34</v>
      </c>
      <c r="F181" s="80" t="s">
        <v>968</v>
      </c>
      <c r="G181" s="80" t="s">
        <v>811</v>
      </c>
      <c r="H181" s="80" t="s">
        <v>1182</v>
      </c>
      <c r="I181" s="93" t="s">
        <v>1182</v>
      </c>
      <c r="J181" s="80"/>
      <c r="K181" s="80" t="s">
        <v>153</v>
      </c>
      <c r="L181" s="80">
        <v>0.98170000000000002</v>
      </c>
      <c r="M181" s="93">
        <v>44496.64455060185</v>
      </c>
      <c r="N181" s="80"/>
      <c r="O181" s="80" t="s">
        <v>307</v>
      </c>
      <c r="P181" s="80" t="s">
        <v>318</v>
      </c>
      <c r="Q181" s="80"/>
      <c r="R181" s="80">
        <v>0.95</v>
      </c>
      <c r="S181" s="80" t="s">
        <v>655</v>
      </c>
      <c r="T181" s="93">
        <v>44496.644571759258</v>
      </c>
      <c r="U181" s="80" t="s">
        <v>1182</v>
      </c>
      <c r="V181" s="93">
        <v>44496.644571759258</v>
      </c>
      <c r="W181" s="80" t="s">
        <v>1182</v>
      </c>
      <c r="X181" s="46" t="s">
        <v>1096</v>
      </c>
      <c r="Y181" s="80"/>
      <c r="Z181" s="80"/>
      <c r="AA181" s="80" t="s">
        <v>808</v>
      </c>
      <c r="AB181" s="80"/>
    </row>
    <row r="182" spans="1:28" ht="15" x14ac:dyDescent="0.2">
      <c r="A182" s="80"/>
      <c r="B182" s="57" t="s">
        <v>34</v>
      </c>
      <c r="C182" s="80" t="s">
        <v>317</v>
      </c>
      <c r="D182" s="57" t="s">
        <v>723</v>
      </c>
      <c r="E182" s="57" t="s">
        <v>34</v>
      </c>
      <c r="F182" s="80" t="s">
        <v>969</v>
      </c>
      <c r="G182" s="80" t="s">
        <v>811</v>
      </c>
      <c r="H182" s="80" t="s">
        <v>1182</v>
      </c>
      <c r="I182" s="93" t="s">
        <v>1182</v>
      </c>
      <c r="J182" s="80"/>
      <c r="K182" s="80" t="s">
        <v>153</v>
      </c>
      <c r="L182" s="80">
        <v>0.9506</v>
      </c>
      <c r="M182" s="93">
        <v>44496.644675682874</v>
      </c>
      <c r="N182" s="80"/>
      <c r="O182" s="80" t="s">
        <v>307</v>
      </c>
      <c r="P182" s="80" t="s">
        <v>318</v>
      </c>
      <c r="Q182" s="80"/>
      <c r="R182" s="80">
        <v>0.95</v>
      </c>
      <c r="S182" s="80" t="s">
        <v>655</v>
      </c>
      <c r="T182" s="93">
        <v>44496.644699074073</v>
      </c>
      <c r="U182" s="80" t="s">
        <v>1182</v>
      </c>
      <c r="V182" s="93">
        <v>44496.644699074073</v>
      </c>
      <c r="W182" s="80" t="s">
        <v>1182</v>
      </c>
      <c r="X182" s="46" t="s">
        <v>1096</v>
      </c>
      <c r="Y182" s="80"/>
      <c r="Z182" s="80"/>
      <c r="AA182" s="80" t="s">
        <v>808</v>
      </c>
      <c r="AB182" s="80"/>
    </row>
    <row r="183" spans="1:28" ht="15" x14ac:dyDescent="0.2">
      <c r="A183" s="80"/>
      <c r="B183" s="57" t="s">
        <v>34</v>
      </c>
      <c r="C183" s="80" t="s">
        <v>317</v>
      </c>
      <c r="D183" s="57" t="s">
        <v>724</v>
      </c>
      <c r="E183" s="57" t="s">
        <v>34</v>
      </c>
      <c r="F183" s="80" t="s">
        <v>970</v>
      </c>
      <c r="G183" s="80" t="s">
        <v>811</v>
      </c>
      <c r="H183" s="80" t="s">
        <v>1182</v>
      </c>
      <c r="I183" s="93" t="s">
        <v>1182</v>
      </c>
      <c r="J183" s="80"/>
      <c r="K183" s="80" t="s">
        <v>153</v>
      </c>
      <c r="L183" s="80">
        <v>0.96619999999999995</v>
      </c>
      <c r="M183" s="93">
        <v>44496.644744907404</v>
      </c>
      <c r="N183" s="80"/>
      <c r="O183" s="80" t="s">
        <v>307</v>
      </c>
      <c r="P183" s="80" t="s">
        <v>318</v>
      </c>
      <c r="Q183" s="80"/>
      <c r="R183" s="80">
        <v>0.95</v>
      </c>
      <c r="S183" s="80" t="s">
        <v>655</v>
      </c>
      <c r="T183" s="93">
        <v>44496.644768518519</v>
      </c>
      <c r="U183" s="80" t="s">
        <v>1182</v>
      </c>
      <c r="V183" s="93">
        <v>44496.644768518519</v>
      </c>
      <c r="W183" s="80" t="s">
        <v>1182</v>
      </c>
      <c r="X183" s="46" t="s">
        <v>1096</v>
      </c>
      <c r="Y183" s="80"/>
      <c r="Z183" s="80"/>
      <c r="AA183" s="80" t="s">
        <v>808</v>
      </c>
      <c r="AB183" s="80"/>
    </row>
    <row r="184" spans="1:28" ht="15" x14ac:dyDescent="0.2">
      <c r="A184" s="80"/>
      <c r="B184" s="57" t="s">
        <v>34</v>
      </c>
      <c r="C184" s="80" t="s">
        <v>317</v>
      </c>
      <c r="D184" s="57" t="s">
        <v>725</v>
      </c>
      <c r="E184" s="57" t="s">
        <v>34</v>
      </c>
      <c r="F184" s="80" t="s">
        <v>971</v>
      </c>
      <c r="G184" s="80" t="s">
        <v>811</v>
      </c>
      <c r="H184" s="80" t="s">
        <v>1182</v>
      </c>
      <c r="I184" s="93" t="s">
        <v>1182</v>
      </c>
      <c r="J184" s="80"/>
      <c r="K184" s="80" t="s">
        <v>153</v>
      </c>
      <c r="L184" s="80">
        <v>0.97289999999999999</v>
      </c>
      <c r="M184" s="93">
        <v>44496.644883773151</v>
      </c>
      <c r="N184" s="80"/>
      <c r="O184" s="80" t="s">
        <v>307</v>
      </c>
      <c r="P184" s="80" t="s">
        <v>318</v>
      </c>
      <c r="Q184" s="80"/>
      <c r="R184" s="80">
        <v>0.95</v>
      </c>
      <c r="S184" s="80" t="s">
        <v>655</v>
      </c>
      <c r="T184" s="93">
        <v>44496.644918981481</v>
      </c>
      <c r="U184" s="80" t="s">
        <v>1182</v>
      </c>
      <c r="V184" s="93">
        <v>44496.644918981481</v>
      </c>
      <c r="W184" s="80" t="s">
        <v>1182</v>
      </c>
      <c r="X184" s="46" t="s">
        <v>1096</v>
      </c>
      <c r="Y184" s="80"/>
      <c r="Z184" s="80"/>
      <c r="AA184" s="80" t="s">
        <v>808</v>
      </c>
      <c r="AB184" s="80"/>
    </row>
    <row r="185" spans="1:28" ht="15" x14ac:dyDescent="0.2">
      <c r="A185" s="80"/>
      <c r="B185" s="57" t="s">
        <v>34</v>
      </c>
      <c r="C185" s="80" t="s">
        <v>317</v>
      </c>
      <c r="D185" s="57" t="s">
        <v>726</v>
      </c>
      <c r="E185" s="57" t="s">
        <v>34</v>
      </c>
      <c r="F185" s="80" t="s">
        <v>972</v>
      </c>
      <c r="G185" s="80" t="s">
        <v>811</v>
      </c>
      <c r="H185" s="80" t="s">
        <v>1182</v>
      </c>
      <c r="I185" s="93" t="s">
        <v>1182</v>
      </c>
      <c r="J185" s="80"/>
      <c r="K185" s="80" t="s">
        <v>153</v>
      </c>
      <c r="L185" s="80">
        <v>0.96760000000000002</v>
      </c>
      <c r="M185" s="93">
        <v>44496.644950057867</v>
      </c>
      <c r="N185" s="80"/>
      <c r="O185" s="80" t="s">
        <v>307</v>
      </c>
      <c r="P185" s="80" t="s">
        <v>318</v>
      </c>
      <c r="Q185" s="80"/>
      <c r="R185" s="80">
        <v>0.95</v>
      </c>
      <c r="S185" s="80" t="s">
        <v>655</v>
      </c>
      <c r="T185" s="93">
        <v>44496.644965277781</v>
      </c>
      <c r="U185" s="80" t="s">
        <v>1182</v>
      </c>
      <c r="V185" s="93">
        <v>44496.644965277781</v>
      </c>
      <c r="W185" s="80" t="s">
        <v>1182</v>
      </c>
      <c r="X185" s="46" t="s">
        <v>1096</v>
      </c>
      <c r="Y185" s="80"/>
      <c r="Z185" s="80"/>
      <c r="AA185" s="80" t="s">
        <v>808</v>
      </c>
      <c r="AB185" s="80"/>
    </row>
    <row r="186" spans="1:28" ht="15" x14ac:dyDescent="0.2">
      <c r="A186" s="80"/>
      <c r="B186" s="57" t="s">
        <v>34</v>
      </c>
      <c r="C186" s="80" t="s">
        <v>317</v>
      </c>
      <c r="D186" s="57" t="s">
        <v>727</v>
      </c>
      <c r="E186" s="57" t="s">
        <v>34</v>
      </c>
      <c r="F186" s="80" t="s">
        <v>973</v>
      </c>
      <c r="G186" s="80" t="s">
        <v>811</v>
      </c>
      <c r="H186" s="80" t="s">
        <v>1182</v>
      </c>
      <c r="I186" s="93" t="s">
        <v>1182</v>
      </c>
      <c r="J186" s="80"/>
      <c r="K186" s="80" t="s">
        <v>153</v>
      </c>
      <c r="L186" s="80">
        <v>0.9476</v>
      </c>
      <c r="M186" s="93">
        <v>44496.645002731479</v>
      </c>
      <c r="N186" s="80"/>
      <c r="O186" s="80" t="s">
        <v>307</v>
      </c>
      <c r="P186" s="80" t="s">
        <v>318</v>
      </c>
      <c r="Q186" s="80"/>
      <c r="R186" s="80">
        <v>0.95</v>
      </c>
      <c r="S186" s="80" t="s">
        <v>655</v>
      </c>
      <c r="T186" s="93">
        <v>44496.64502314815</v>
      </c>
      <c r="U186" s="80" t="s">
        <v>1182</v>
      </c>
      <c r="V186" s="93">
        <v>44496.64502314815</v>
      </c>
      <c r="W186" s="80" t="s">
        <v>1182</v>
      </c>
      <c r="X186" s="46" t="s">
        <v>1096</v>
      </c>
      <c r="Y186" s="80"/>
      <c r="Z186" s="80"/>
      <c r="AA186" s="80" t="s">
        <v>808</v>
      </c>
      <c r="AB186" s="80"/>
    </row>
    <row r="187" spans="1:28" ht="15" x14ac:dyDescent="0.2">
      <c r="A187" s="80"/>
      <c r="B187" s="57" t="s">
        <v>34</v>
      </c>
      <c r="C187" s="80" t="s">
        <v>317</v>
      </c>
      <c r="D187" s="57" t="s">
        <v>728</v>
      </c>
      <c r="E187" s="57" t="s">
        <v>34</v>
      </c>
      <c r="F187" s="80" t="s">
        <v>974</v>
      </c>
      <c r="G187" s="80" t="s">
        <v>821</v>
      </c>
      <c r="H187" s="80" t="s">
        <v>1182</v>
      </c>
      <c r="I187" s="93" t="s">
        <v>1182</v>
      </c>
      <c r="J187" s="80"/>
      <c r="K187" s="80" t="s">
        <v>153</v>
      </c>
      <c r="L187" s="80">
        <v>7.8700000000000006E-2</v>
      </c>
      <c r="M187" s="93">
        <v>44496.645051226849</v>
      </c>
      <c r="N187" s="80"/>
      <c r="O187" s="80" t="s">
        <v>307</v>
      </c>
      <c r="P187" s="80" t="s">
        <v>318</v>
      </c>
      <c r="Q187" s="80"/>
      <c r="R187" s="80">
        <v>0.1</v>
      </c>
      <c r="S187" s="80" t="s">
        <v>319</v>
      </c>
      <c r="T187" s="93">
        <v>44496.64508101852</v>
      </c>
      <c r="U187" s="80" t="s">
        <v>1182</v>
      </c>
      <c r="V187" s="93">
        <v>44496.64508101852</v>
      </c>
      <c r="W187" s="80" t="s">
        <v>1182</v>
      </c>
      <c r="X187" s="46" t="s">
        <v>1096</v>
      </c>
      <c r="Y187" s="80"/>
      <c r="Z187" s="80"/>
      <c r="AA187" s="80" t="s">
        <v>808</v>
      </c>
      <c r="AB187" s="80"/>
    </row>
    <row r="188" spans="1:28" ht="15" x14ac:dyDescent="0.2">
      <c r="A188" s="80"/>
      <c r="B188" s="57" t="s">
        <v>34</v>
      </c>
      <c r="C188" s="80" t="s">
        <v>317</v>
      </c>
      <c r="D188" s="57" t="s">
        <v>729</v>
      </c>
      <c r="E188" s="57" t="s">
        <v>34</v>
      </c>
      <c r="F188" s="80" t="s">
        <v>975</v>
      </c>
      <c r="G188" s="80" t="s">
        <v>821</v>
      </c>
      <c r="H188" s="80" t="s">
        <v>1182</v>
      </c>
      <c r="I188" s="93" t="s">
        <v>1182</v>
      </c>
      <c r="J188" s="80"/>
      <c r="K188" s="80" t="s">
        <v>153</v>
      </c>
      <c r="L188" s="80">
        <v>7.4300000000000005E-2</v>
      </c>
      <c r="M188" s="93">
        <v>44496.645199421298</v>
      </c>
      <c r="N188" s="80"/>
      <c r="O188" s="80" t="s">
        <v>307</v>
      </c>
      <c r="P188" s="80" t="s">
        <v>318</v>
      </c>
      <c r="Q188" s="80"/>
      <c r="R188" s="80">
        <v>0.1</v>
      </c>
      <c r="S188" s="80" t="s">
        <v>319</v>
      </c>
      <c r="T188" s="93">
        <v>44496.645231481481</v>
      </c>
      <c r="U188" s="80" t="s">
        <v>1182</v>
      </c>
      <c r="V188" s="93">
        <v>44496.645231481481</v>
      </c>
      <c r="W188" s="80" t="s">
        <v>1182</v>
      </c>
      <c r="X188" s="46" t="s">
        <v>1096</v>
      </c>
      <c r="Y188" s="80"/>
      <c r="Z188" s="80"/>
      <c r="AA188" s="80" t="s">
        <v>808</v>
      </c>
      <c r="AB188" s="80"/>
    </row>
    <row r="189" spans="1:28" ht="15" x14ac:dyDescent="0.2">
      <c r="A189" s="80"/>
      <c r="B189" s="57" t="s">
        <v>34</v>
      </c>
      <c r="C189" s="80" t="s">
        <v>317</v>
      </c>
      <c r="D189" s="57" t="s">
        <v>730</v>
      </c>
      <c r="E189" s="57" t="s">
        <v>34</v>
      </c>
      <c r="F189" s="80" t="s">
        <v>976</v>
      </c>
      <c r="G189" s="80" t="s">
        <v>821</v>
      </c>
      <c r="H189" s="80" t="s">
        <v>1182</v>
      </c>
      <c r="I189" s="93" t="s">
        <v>1182</v>
      </c>
      <c r="J189" s="80"/>
      <c r="K189" s="80" t="s">
        <v>153</v>
      </c>
      <c r="L189" s="80">
        <v>7.46E-2</v>
      </c>
      <c r="M189" s="93">
        <v>44496.64529177083</v>
      </c>
      <c r="N189" s="80"/>
      <c r="O189" s="80" t="s">
        <v>307</v>
      </c>
      <c r="P189" s="80" t="s">
        <v>318</v>
      </c>
      <c r="Q189" s="80"/>
      <c r="R189" s="80">
        <v>0.1</v>
      </c>
      <c r="S189" s="80" t="s">
        <v>319</v>
      </c>
      <c r="T189" s="93">
        <v>44496.645312499997</v>
      </c>
      <c r="U189" s="80" t="s">
        <v>1182</v>
      </c>
      <c r="V189" s="93">
        <v>44496.645312499997</v>
      </c>
      <c r="W189" s="80" t="s">
        <v>1182</v>
      </c>
      <c r="X189" s="46" t="s">
        <v>1096</v>
      </c>
      <c r="Y189" s="80"/>
      <c r="Z189" s="80"/>
      <c r="AA189" s="80" t="s">
        <v>808</v>
      </c>
      <c r="AB189" s="80"/>
    </row>
    <row r="190" spans="1:28" ht="15" x14ac:dyDescent="0.2">
      <c r="A190" s="81"/>
      <c r="B190" s="60" t="s">
        <v>15</v>
      </c>
      <c r="C190" s="81" t="s">
        <v>317</v>
      </c>
      <c r="D190" s="60" t="s">
        <v>731</v>
      </c>
      <c r="E190" s="60" t="s">
        <v>15</v>
      </c>
      <c r="F190" s="81" t="s">
        <v>977</v>
      </c>
      <c r="G190" s="81" t="s">
        <v>806</v>
      </c>
      <c r="H190" s="81" t="s">
        <v>1182</v>
      </c>
      <c r="I190" s="94" t="s">
        <v>1182</v>
      </c>
      <c r="J190" s="81"/>
      <c r="K190" s="81" t="s">
        <v>153</v>
      </c>
      <c r="L190" s="81">
        <v>0.98850000000000005</v>
      </c>
      <c r="M190" s="94">
        <v>44496.643394444443</v>
      </c>
      <c r="N190" s="81"/>
      <c r="O190" s="81" t="s">
        <v>307</v>
      </c>
      <c r="P190" s="81" t="s">
        <v>318</v>
      </c>
      <c r="Q190" s="81"/>
      <c r="R190" s="81">
        <v>0.98</v>
      </c>
      <c r="S190" s="81" t="s">
        <v>655</v>
      </c>
      <c r="T190" s="94">
        <v>44496.643553240741</v>
      </c>
      <c r="U190" s="81" t="s">
        <v>1182</v>
      </c>
      <c r="V190" s="94">
        <v>44496.643553240741</v>
      </c>
      <c r="W190" s="81" t="s">
        <v>1182</v>
      </c>
      <c r="X190" s="46" t="s">
        <v>1096</v>
      </c>
      <c r="Y190" s="81"/>
      <c r="Z190" s="81"/>
      <c r="AA190" s="81" t="s">
        <v>808</v>
      </c>
      <c r="AB190" s="81"/>
    </row>
    <row r="191" spans="1:28" ht="15" x14ac:dyDescent="0.2">
      <c r="A191" s="81"/>
      <c r="B191" s="60" t="s">
        <v>15</v>
      </c>
      <c r="C191" s="81" t="s">
        <v>317</v>
      </c>
      <c r="D191" s="60" t="s">
        <v>732</v>
      </c>
      <c r="E191" s="60" t="s">
        <v>15</v>
      </c>
      <c r="F191" s="81" t="s">
        <v>978</v>
      </c>
      <c r="G191" s="81" t="s">
        <v>806</v>
      </c>
      <c r="H191" s="81" t="s">
        <v>1182</v>
      </c>
      <c r="I191" s="94" t="s">
        <v>1182</v>
      </c>
      <c r="J191" s="81"/>
      <c r="K191" s="81" t="s">
        <v>153</v>
      </c>
      <c r="L191" s="81">
        <v>0.98129999999999995</v>
      </c>
      <c r="M191" s="94">
        <v>44496.643694155093</v>
      </c>
      <c r="N191" s="81"/>
      <c r="O191" s="81" t="s">
        <v>307</v>
      </c>
      <c r="P191" s="81" t="s">
        <v>318</v>
      </c>
      <c r="Q191" s="81"/>
      <c r="R191" s="81">
        <v>0.98</v>
      </c>
      <c r="S191" s="81" t="s">
        <v>655</v>
      </c>
      <c r="T191" s="94">
        <v>44496.643750000003</v>
      </c>
      <c r="U191" s="81" t="s">
        <v>1182</v>
      </c>
      <c r="V191" s="94">
        <v>44496.643750000003</v>
      </c>
      <c r="W191" s="81" t="s">
        <v>1182</v>
      </c>
      <c r="X191" s="46" t="s">
        <v>1096</v>
      </c>
      <c r="Y191" s="81"/>
      <c r="Z191" s="81"/>
      <c r="AA191" s="81" t="s">
        <v>808</v>
      </c>
      <c r="AB191" s="81"/>
    </row>
    <row r="192" spans="1:28" ht="15" x14ac:dyDescent="0.2">
      <c r="A192" s="81"/>
      <c r="B192" s="60" t="s">
        <v>15</v>
      </c>
      <c r="C192" s="81" t="s">
        <v>317</v>
      </c>
      <c r="D192" s="60" t="s">
        <v>733</v>
      </c>
      <c r="E192" s="60" t="s">
        <v>15</v>
      </c>
      <c r="F192" s="81" t="s">
        <v>979</v>
      </c>
      <c r="G192" s="81" t="s">
        <v>811</v>
      </c>
      <c r="H192" s="81" t="s">
        <v>1182</v>
      </c>
      <c r="I192" s="94" t="s">
        <v>1182</v>
      </c>
      <c r="J192" s="81"/>
      <c r="K192" s="81" t="s">
        <v>153</v>
      </c>
      <c r="L192" s="81">
        <v>0.9536</v>
      </c>
      <c r="M192" s="94">
        <v>44496.64378677083</v>
      </c>
      <c r="N192" s="81"/>
      <c r="O192" s="81" t="s">
        <v>307</v>
      </c>
      <c r="P192" s="81" t="s">
        <v>318</v>
      </c>
      <c r="Q192" s="81"/>
      <c r="R192" s="81">
        <v>0.95</v>
      </c>
      <c r="S192" s="81" t="s">
        <v>655</v>
      </c>
      <c r="T192" s="94">
        <v>44496.643865740742</v>
      </c>
      <c r="U192" s="81" t="s">
        <v>1182</v>
      </c>
      <c r="V192" s="94">
        <v>44496.643865740742</v>
      </c>
      <c r="W192" s="81" t="s">
        <v>1182</v>
      </c>
      <c r="X192" s="46" t="s">
        <v>1096</v>
      </c>
      <c r="Y192" s="81"/>
      <c r="Z192" s="81"/>
      <c r="AA192" s="81" t="s">
        <v>808</v>
      </c>
      <c r="AB192" s="81"/>
    </row>
    <row r="193" spans="1:28" ht="15" x14ac:dyDescent="0.2">
      <c r="A193" s="81"/>
      <c r="B193" s="60" t="s">
        <v>15</v>
      </c>
      <c r="C193" s="81" t="s">
        <v>317</v>
      </c>
      <c r="D193" s="60" t="s">
        <v>734</v>
      </c>
      <c r="E193" s="60" t="s">
        <v>15</v>
      </c>
      <c r="F193" s="81" t="s">
        <v>980</v>
      </c>
      <c r="G193" s="81" t="s">
        <v>811</v>
      </c>
      <c r="H193" s="81" t="s">
        <v>1182</v>
      </c>
      <c r="I193" s="94" t="s">
        <v>1182</v>
      </c>
      <c r="J193" s="81"/>
      <c r="K193" s="81" t="s">
        <v>153</v>
      </c>
      <c r="L193" s="81">
        <v>0.96179999999999999</v>
      </c>
      <c r="M193" s="94">
        <v>44496.643972187499</v>
      </c>
      <c r="N193" s="81"/>
      <c r="O193" s="81" t="s">
        <v>307</v>
      </c>
      <c r="P193" s="81" t="s">
        <v>318</v>
      </c>
      <c r="Q193" s="81"/>
      <c r="R193" s="81">
        <v>0.95</v>
      </c>
      <c r="S193" s="81" t="s">
        <v>655</v>
      </c>
      <c r="T193" s="94">
        <v>44496.644166666665</v>
      </c>
      <c r="U193" s="81" t="s">
        <v>1182</v>
      </c>
      <c r="V193" s="94">
        <v>44496.644166666665</v>
      </c>
      <c r="W193" s="81" t="s">
        <v>1182</v>
      </c>
      <c r="X193" s="46" t="s">
        <v>1096</v>
      </c>
      <c r="Y193" s="81"/>
      <c r="Z193" s="81"/>
      <c r="AA193" s="81" t="s">
        <v>808</v>
      </c>
      <c r="AB193" s="81"/>
    </row>
    <row r="194" spans="1:28" ht="15" x14ac:dyDescent="0.2">
      <c r="A194" s="81"/>
      <c r="B194" s="60" t="s">
        <v>15</v>
      </c>
      <c r="C194" s="81" t="s">
        <v>317</v>
      </c>
      <c r="D194" s="60" t="s">
        <v>735</v>
      </c>
      <c r="E194" s="60" t="s">
        <v>15</v>
      </c>
      <c r="F194" s="81" t="s">
        <v>981</v>
      </c>
      <c r="G194" s="81" t="s">
        <v>811</v>
      </c>
      <c r="H194" s="81" t="s">
        <v>1182</v>
      </c>
      <c r="I194" s="94" t="s">
        <v>1182</v>
      </c>
      <c r="J194" s="81"/>
      <c r="K194" s="81" t="s">
        <v>153</v>
      </c>
      <c r="L194" s="81">
        <v>0.95120000000000005</v>
      </c>
      <c r="M194" s="94">
        <v>44496.644389212961</v>
      </c>
      <c r="N194" s="81"/>
      <c r="O194" s="81" t="s">
        <v>307</v>
      </c>
      <c r="P194" s="81" t="s">
        <v>318</v>
      </c>
      <c r="Q194" s="81"/>
      <c r="R194" s="81">
        <v>0.95</v>
      </c>
      <c r="S194" s="81" t="s">
        <v>655</v>
      </c>
      <c r="T194" s="94">
        <v>44496.644432870373</v>
      </c>
      <c r="U194" s="81" t="s">
        <v>1182</v>
      </c>
      <c r="V194" s="94">
        <v>44496.644432870373</v>
      </c>
      <c r="W194" s="81" t="s">
        <v>1182</v>
      </c>
      <c r="X194" s="46" t="s">
        <v>1096</v>
      </c>
      <c r="Y194" s="81"/>
      <c r="Z194" s="81"/>
      <c r="AA194" s="81" t="s">
        <v>808</v>
      </c>
      <c r="AB194" s="81"/>
    </row>
    <row r="195" spans="1:28" ht="15" x14ac:dyDescent="0.2">
      <c r="A195" s="81"/>
      <c r="B195" s="60" t="s">
        <v>15</v>
      </c>
      <c r="C195" s="81" t="s">
        <v>317</v>
      </c>
      <c r="D195" s="60" t="s">
        <v>736</v>
      </c>
      <c r="E195" s="60" t="s">
        <v>15</v>
      </c>
      <c r="F195" s="81" t="s">
        <v>982</v>
      </c>
      <c r="G195" s="81" t="s">
        <v>811</v>
      </c>
      <c r="H195" s="81" t="s">
        <v>1182</v>
      </c>
      <c r="I195" s="94" t="s">
        <v>1182</v>
      </c>
      <c r="J195" s="81"/>
      <c r="K195" s="81" t="s">
        <v>153</v>
      </c>
      <c r="L195" s="81">
        <v>0.98170000000000002</v>
      </c>
      <c r="M195" s="94">
        <v>44496.64455060185</v>
      </c>
      <c r="N195" s="81"/>
      <c r="O195" s="81" t="s">
        <v>307</v>
      </c>
      <c r="P195" s="81" t="s">
        <v>318</v>
      </c>
      <c r="Q195" s="81"/>
      <c r="R195" s="81">
        <v>0.95</v>
      </c>
      <c r="S195" s="81" t="s">
        <v>655</v>
      </c>
      <c r="T195" s="94">
        <v>44496.644571759258</v>
      </c>
      <c r="U195" s="81" t="s">
        <v>1182</v>
      </c>
      <c r="V195" s="94">
        <v>44496.644571759258</v>
      </c>
      <c r="W195" s="81" t="s">
        <v>1182</v>
      </c>
      <c r="X195" s="46" t="s">
        <v>1096</v>
      </c>
      <c r="Y195" s="81"/>
      <c r="Z195" s="81"/>
      <c r="AA195" s="81" t="s">
        <v>808</v>
      </c>
      <c r="AB195" s="81"/>
    </row>
    <row r="196" spans="1:28" ht="15" x14ac:dyDescent="0.2">
      <c r="A196" s="81"/>
      <c r="B196" s="60" t="s">
        <v>15</v>
      </c>
      <c r="C196" s="81" t="s">
        <v>317</v>
      </c>
      <c r="D196" s="60" t="s">
        <v>737</v>
      </c>
      <c r="E196" s="60" t="s">
        <v>15</v>
      </c>
      <c r="F196" s="81" t="s">
        <v>983</v>
      </c>
      <c r="G196" s="81" t="s">
        <v>811</v>
      </c>
      <c r="H196" s="81" t="s">
        <v>1182</v>
      </c>
      <c r="I196" s="94" t="s">
        <v>1182</v>
      </c>
      <c r="J196" s="81"/>
      <c r="K196" s="81" t="s">
        <v>153</v>
      </c>
      <c r="L196" s="81">
        <v>0.9506</v>
      </c>
      <c r="M196" s="94">
        <v>44496.644675682874</v>
      </c>
      <c r="N196" s="81"/>
      <c r="O196" s="81" t="s">
        <v>307</v>
      </c>
      <c r="P196" s="81" t="s">
        <v>318</v>
      </c>
      <c r="Q196" s="81"/>
      <c r="R196" s="81">
        <v>0.95</v>
      </c>
      <c r="S196" s="81" t="s">
        <v>655</v>
      </c>
      <c r="T196" s="94">
        <v>44496.644699074073</v>
      </c>
      <c r="U196" s="81" t="s">
        <v>1182</v>
      </c>
      <c r="V196" s="94">
        <v>44496.644699074073</v>
      </c>
      <c r="W196" s="81" t="s">
        <v>1182</v>
      </c>
      <c r="X196" s="46" t="s">
        <v>1096</v>
      </c>
      <c r="Y196" s="81"/>
      <c r="Z196" s="81"/>
      <c r="AA196" s="81" t="s">
        <v>808</v>
      </c>
      <c r="AB196" s="81"/>
    </row>
    <row r="197" spans="1:28" ht="15" x14ac:dyDescent="0.2">
      <c r="A197" s="81"/>
      <c r="B197" s="60" t="s">
        <v>15</v>
      </c>
      <c r="C197" s="81" t="s">
        <v>317</v>
      </c>
      <c r="D197" s="60" t="s">
        <v>738</v>
      </c>
      <c r="E197" s="60" t="s">
        <v>15</v>
      </c>
      <c r="F197" s="81" t="s">
        <v>984</v>
      </c>
      <c r="G197" s="81" t="s">
        <v>811</v>
      </c>
      <c r="H197" s="81" t="s">
        <v>1182</v>
      </c>
      <c r="I197" s="94" t="s">
        <v>1182</v>
      </c>
      <c r="J197" s="81"/>
      <c r="K197" s="81" t="s">
        <v>153</v>
      </c>
      <c r="L197" s="81">
        <v>0.96619999999999995</v>
      </c>
      <c r="M197" s="94">
        <v>44496.644744907404</v>
      </c>
      <c r="N197" s="81"/>
      <c r="O197" s="81" t="s">
        <v>307</v>
      </c>
      <c r="P197" s="81" t="s">
        <v>318</v>
      </c>
      <c r="Q197" s="81"/>
      <c r="R197" s="81">
        <v>0.95</v>
      </c>
      <c r="S197" s="81" t="s">
        <v>655</v>
      </c>
      <c r="T197" s="94">
        <v>44496.644768518519</v>
      </c>
      <c r="U197" s="81" t="s">
        <v>1182</v>
      </c>
      <c r="V197" s="94">
        <v>44496.644768518519</v>
      </c>
      <c r="W197" s="81" t="s">
        <v>1182</v>
      </c>
      <c r="X197" s="46" t="s">
        <v>1096</v>
      </c>
      <c r="Y197" s="81"/>
      <c r="Z197" s="81"/>
      <c r="AA197" s="81" t="s">
        <v>808</v>
      </c>
      <c r="AB197" s="81"/>
    </row>
    <row r="198" spans="1:28" ht="15" x14ac:dyDescent="0.2">
      <c r="A198" s="81"/>
      <c r="B198" s="60" t="s">
        <v>15</v>
      </c>
      <c r="C198" s="81" t="s">
        <v>317</v>
      </c>
      <c r="D198" s="60" t="s">
        <v>739</v>
      </c>
      <c r="E198" s="60" t="s">
        <v>15</v>
      </c>
      <c r="F198" s="81" t="s">
        <v>985</v>
      </c>
      <c r="G198" s="81" t="s">
        <v>811</v>
      </c>
      <c r="H198" s="81" t="s">
        <v>1182</v>
      </c>
      <c r="I198" s="94" t="s">
        <v>1182</v>
      </c>
      <c r="J198" s="81"/>
      <c r="K198" s="81" t="s">
        <v>153</v>
      </c>
      <c r="L198" s="81">
        <v>0.97289999999999999</v>
      </c>
      <c r="M198" s="94">
        <v>44496.644883773151</v>
      </c>
      <c r="N198" s="81"/>
      <c r="O198" s="81" t="s">
        <v>307</v>
      </c>
      <c r="P198" s="81" t="s">
        <v>318</v>
      </c>
      <c r="Q198" s="81"/>
      <c r="R198" s="81">
        <v>0.95</v>
      </c>
      <c r="S198" s="81" t="s">
        <v>655</v>
      </c>
      <c r="T198" s="94">
        <v>44496.644918981481</v>
      </c>
      <c r="U198" s="81" t="s">
        <v>1182</v>
      </c>
      <c r="V198" s="94">
        <v>44496.644918981481</v>
      </c>
      <c r="W198" s="81" t="s">
        <v>1182</v>
      </c>
      <c r="X198" s="46" t="s">
        <v>1096</v>
      </c>
      <c r="Y198" s="81"/>
      <c r="Z198" s="81"/>
      <c r="AA198" s="81" t="s">
        <v>808</v>
      </c>
      <c r="AB198" s="81"/>
    </row>
    <row r="199" spans="1:28" ht="15" x14ac:dyDescent="0.2">
      <c r="A199" s="81"/>
      <c r="B199" s="60" t="s">
        <v>15</v>
      </c>
      <c r="C199" s="81" t="s">
        <v>317</v>
      </c>
      <c r="D199" s="60" t="s">
        <v>740</v>
      </c>
      <c r="E199" s="60" t="s">
        <v>15</v>
      </c>
      <c r="F199" s="81" t="s">
        <v>986</v>
      </c>
      <c r="G199" s="81" t="s">
        <v>811</v>
      </c>
      <c r="H199" s="81" t="s">
        <v>1182</v>
      </c>
      <c r="I199" s="94" t="s">
        <v>1182</v>
      </c>
      <c r="J199" s="81"/>
      <c r="K199" s="81" t="s">
        <v>153</v>
      </c>
      <c r="L199" s="81">
        <v>0.96760000000000002</v>
      </c>
      <c r="M199" s="94">
        <v>44496.644950057867</v>
      </c>
      <c r="N199" s="81"/>
      <c r="O199" s="81" t="s">
        <v>307</v>
      </c>
      <c r="P199" s="81" t="s">
        <v>318</v>
      </c>
      <c r="Q199" s="81"/>
      <c r="R199" s="81">
        <v>0.95</v>
      </c>
      <c r="S199" s="81" t="s">
        <v>655</v>
      </c>
      <c r="T199" s="94">
        <v>44496.644965277781</v>
      </c>
      <c r="U199" s="81" t="s">
        <v>1182</v>
      </c>
      <c r="V199" s="94">
        <v>44496.644965277781</v>
      </c>
      <c r="W199" s="81" t="s">
        <v>1182</v>
      </c>
      <c r="X199" s="46" t="s">
        <v>1096</v>
      </c>
      <c r="Y199" s="81"/>
      <c r="Z199" s="81"/>
      <c r="AA199" s="81" t="s">
        <v>808</v>
      </c>
      <c r="AB199" s="81"/>
    </row>
    <row r="200" spans="1:28" ht="15" x14ac:dyDescent="0.2">
      <c r="A200" s="81"/>
      <c r="B200" s="60" t="s">
        <v>15</v>
      </c>
      <c r="C200" s="81" t="s">
        <v>317</v>
      </c>
      <c r="D200" s="60" t="s">
        <v>741</v>
      </c>
      <c r="E200" s="60" t="s">
        <v>15</v>
      </c>
      <c r="F200" s="81" t="s">
        <v>987</v>
      </c>
      <c r="G200" s="81" t="s">
        <v>811</v>
      </c>
      <c r="H200" s="81" t="s">
        <v>1182</v>
      </c>
      <c r="I200" s="94" t="s">
        <v>1182</v>
      </c>
      <c r="J200" s="81"/>
      <c r="K200" s="81" t="s">
        <v>153</v>
      </c>
      <c r="L200" s="81">
        <v>0.9476</v>
      </c>
      <c r="M200" s="94">
        <v>44496.645002731479</v>
      </c>
      <c r="N200" s="81"/>
      <c r="O200" s="81" t="s">
        <v>307</v>
      </c>
      <c r="P200" s="81" t="s">
        <v>318</v>
      </c>
      <c r="Q200" s="81"/>
      <c r="R200" s="81">
        <v>0.95</v>
      </c>
      <c r="S200" s="81" t="s">
        <v>655</v>
      </c>
      <c r="T200" s="94">
        <v>44496.64502314815</v>
      </c>
      <c r="U200" s="81" t="s">
        <v>1182</v>
      </c>
      <c r="V200" s="94">
        <v>44496.64502314815</v>
      </c>
      <c r="W200" s="81" t="s">
        <v>1182</v>
      </c>
      <c r="X200" s="46" t="s">
        <v>1096</v>
      </c>
      <c r="Y200" s="81"/>
      <c r="Z200" s="81"/>
      <c r="AA200" s="81" t="s">
        <v>808</v>
      </c>
      <c r="AB200" s="81"/>
    </row>
    <row r="201" spans="1:28" ht="15" x14ac:dyDescent="0.2">
      <c r="A201" s="81"/>
      <c r="B201" s="60" t="s">
        <v>15</v>
      </c>
      <c r="C201" s="81" t="s">
        <v>317</v>
      </c>
      <c r="D201" s="60" t="s">
        <v>742</v>
      </c>
      <c r="E201" s="60" t="s">
        <v>15</v>
      </c>
      <c r="F201" s="81" t="s">
        <v>988</v>
      </c>
      <c r="G201" s="81" t="s">
        <v>821</v>
      </c>
      <c r="H201" s="81" t="s">
        <v>1182</v>
      </c>
      <c r="I201" s="94" t="s">
        <v>1182</v>
      </c>
      <c r="J201" s="81"/>
      <c r="K201" s="81" t="s">
        <v>153</v>
      </c>
      <c r="L201" s="81">
        <v>7.8700000000000006E-2</v>
      </c>
      <c r="M201" s="94">
        <v>44496.645051226849</v>
      </c>
      <c r="N201" s="81"/>
      <c r="O201" s="81" t="s">
        <v>307</v>
      </c>
      <c r="P201" s="81" t="s">
        <v>318</v>
      </c>
      <c r="Q201" s="81"/>
      <c r="R201" s="81">
        <v>0.1</v>
      </c>
      <c r="S201" s="81" t="s">
        <v>319</v>
      </c>
      <c r="T201" s="94">
        <v>44496.64508101852</v>
      </c>
      <c r="U201" s="81" t="s">
        <v>1182</v>
      </c>
      <c r="V201" s="94">
        <v>44496.64508101852</v>
      </c>
      <c r="W201" s="81" t="s">
        <v>1182</v>
      </c>
      <c r="X201" s="46" t="s">
        <v>1096</v>
      </c>
      <c r="Y201" s="81"/>
      <c r="Z201" s="81"/>
      <c r="AA201" s="81" t="s">
        <v>808</v>
      </c>
      <c r="AB201" s="81"/>
    </row>
    <row r="202" spans="1:28" ht="15" x14ac:dyDescent="0.2">
      <c r="A202" s="81"/>
      <c r="B202" s="60" t="s">
        <v>15</v>
      </c>
      <c r="C202" s="81" t="s">
        <v>317</v>
      </c>
      <c r="D202" s="60" t="s">
        <v>743</v>
      </c>
      <c r="E202" s="60" t="s">
        <v>15</v>
      </c>
      <c r="F202" s="81" t="s">
        <v>989</v>
      </c>
      <c r="G202" s="81" t="s">
        <v>821</v>
      </c>
      <c r="H202" s="81" t="s">
        <v>1182</v>
      </c>
      <c r="I202" s="94" t="s">
        <v>1182</v>
      </c>
      <c r="J202" s="81"/>
      <c r="K202" s="81" t="s">
        <v>153</v>
      </c>
      <c r="L202" s="81">
        <v>7.4300000000000005E-2</v>
      </c>
      <c r="M202" s="94">
        <v>44496.645199421298</v>
      </c>
      <c r="N202" s="81"/>
      <c r="O202" s="81" t="s">
        <v>307</v>
      </c>
      <c r="P202" s="81" t="s">
        <v>318</v>
      </c>
      <c r="Q202" s="81"/>
      <c r="R202" s="81">
        <v>0.1</v>
      </c>
      <c r="S202" s="81" t="s">
        <v>319</v>
      </c>
      <c r="T202" s="94">
        <v>44496.645231481481</v>
      </c>
      <c r="U202" s="81" t="s">
        <v>1182</v>
      </c>
      <c r="V202" s="94">
        <v>44496.645231481481</v>
      </c>
      <c r="W202" s="81" t="s">
        <v>1182</v>
      </c>
      <c r="X202" s="46" t="s">
        <v>1096</v>
      </c>
      <c r="Y202" s="81"/>
      <c r="Z202" s="81"/>
      <c r="AA202" s="81" t="s">
        <v>808</v>
      </c>
      <c r="AB202" s="81"/>
    </row>
    <row r="203" spans="1:28" ht="15" x14ac:dyDescent="0.2">
      <c r="A203" s="81"/>
      <c r="B203" s="60" t="s">
        <v>15</v>
      </c>
      <c r="C203" s="81" t="s">
        <v>317</v>
      </c>
      <c r="D203" s="60" t="s">
        <v>744</v>
      </c>
      <c r="E203" s="60" t="s">
        <v>15</v>
      </c>
      <c r="F203" s="81" t="s">
        <v>990</v>
      </c>
      <c r="G203" s="81" t="s">
        <v>821</v>
      </c>
      <c r="H203" s="81" t="s">
        <v>1182</v>
      </c>
      <c r="I203" s="94" t="s">
        <v>1182</v>
      </c>
      <c r="J203" s="81"/>
      <c r="K203" s="81" t="s">
        <v>153</v>
      </c>
      <c r="L203" s="81">
        <v>7.46E-2</v>
      </c>
      <c r="M203" s="94">
        <v>44496.64529177083</v>
      </c>
      <c r="N203" s="81"/>
      <c r="O203" s="81" t="s">
        <v>307</v>
      </c>
      <c r="P203" s="81" t="s">
        <v>318</v>
      </c>
      <c r="Q203" s="81"/>
      <c r="R203" s="81">
        <v>0.1</v>
      </c>
      <c r="S203" s="81" t="s">
        <v>319</v>
      </c>
      <c r="T203" s="94">
        <v>44496.645312499997</v>
      </c>
      <c r="U203" s="81" t="s">
        <v>1182</v>
      </c>
      <c r="V203" s="94">
        <v>44496.645312499997</v>
      </c>
      <c r="W203" s="81" t="s">
        <v>1182</v>
      </c>
      <c r="X203" s="46" t="s">
        <v>1096</v>
      </c>
      <c r="Y203" s="81"/>
      <c r="Z203" s="81"/>
      <c r="AA203" s="81" t="s">
        <v>808</v>
      </c>
      <c r="AB203" s="81"/>
    </row>
    <row r="204" spans="1:28" ht="15" x14ac:dyDescent="0.2">
      <c r="A204" s="82"/>
      <c r="B204" s="48" t="s">
        <v>530</v>
      </c>
      <c r="C204" s="82" t="s">
        <v>317</v>
      </c>
      <c r="D204" s="48" t="s">
        <v>745</v>
      </c>
      <c r="E204" s="48" t="s">
        <v>530</v>
      </c>
      <c r="F204" s="82" t="s">
        <v>991</v>
      </c>
      <c r="G204" s="82" t="s">
        <v>806</v>
      </c>
      <c r="H204" s="82" t="s">
        <v>1182</v>
      </c>
      <c r="I204" s="95" t="s">
        <v>1182</v>
      </c>
      <c r="J204" s="82"/>
      <c r="K204" s="82" t="s">
        <v>153</v>
      </c>
      <c r="L204" s="82">
        <v>0.98850000000000005</v>
      </c>
      <c r="M204" s="95">
        <v>44496.643394444443</v>
      </c>
      <c r="N204" s="82"/>
      <c r="O204" s="82" t="s">
        <v>307</v>
      </c>
      <c r="P204" s="82" t="s">
        <v>318</v>
      </c>
      <c r="Q204" s="82"/>
      <c r="R204" s="82">
        <v>0.98</v>
      </c>
      <c r="S204" s="82" t="s">
        <v>655</v>
      </c>
      <c r="T204" s="95">
        <v>44496.643553240741</v>
      </c>
      <c r="U204" s="82" t="s">
        <v>1182</v>
      </c>
      <c r="V204" s="95">
        <v>44496.643553240741</v>
      </c>
      <c r="W204" s="82" t="s">
        <v>1182</v>
      </c>
      <c r="X204" s="46" t="s">
        <v>1096</v>
      </c>
      <c r="Y204" s="82"/>
      <c r="Z204" s="82"/>
      <c r="AA204" s="82" t="s">
        <v>808</v>
      </c>
      <c r="AB204" s="82"/>
    </row>
    <row r="205" spans="1:28" ht="15" x14ac:dyDescent="0.2">
      <c r="A205" s="82"/>
      <c r="B205" s="49" t="s">
        <v>530</v>
      </c>
      <c r="C205" s="82" t="s">
        <v>317</v>
      </c>
      <c r="D205" s="48" t="s">
        <v>746</v>
      </c>
      <c r="E205" s="49" t="s">
        <v>530</v>
      </c>
      <c r="F205" s="82" t="s">
        <v>992</v>
      </c>
      <c r="G205" s="82" t="s">
        <v>806</v>
      </c>
      <c r="H205" s="82" t="s">
        <v>1182</v>
      </c>
      <c r="I205" s="95" t="s">
        <v>1182</v>
      </c>
      <c r="J205" s="82"/>
      <c r="K205" s="82" t="s">
        <v>153</v>
      </c>
      <c r="L205" s="82">
        <v>0.98129999999999995</v>
      </c>
      <c r="M205" s="95">
        <v>44496.643694155093</v>
      </c>
      <c r="N205" s="82"/>
      <c r="O205" s="82" t="s">
        <v>307</v>
      </c>
      <c r="P205" s="82" t="s">
        <v>318</v>
      </c>
      <c r="Q205" s="82"/>
      <c r="R205" s="82">
        <v>0.98</v>
      </c>
      <c r="S205" s="82" t="s">
        <v>655</v>
      </c>
      <c r="T205" s="95">
        <v>44496.643750000003</v>
      </c>
      <c r="U205" s="82" t="s">
        <v>1182</v>
      </c>
      <c r="V205" s="95">
        <v>44496.643750000003</v>
      </c>
      <c r="W205" s="82" t="s">
        <v>1182</v>
      </c>
      <c r="X205" s="46" t="s">
        <v>1096</v>
      </c>
      <c r="Y205" s="82"/>
      <c r="Z205" s="82"/>
      <c r="AA205" s="82" t="s">
        <v>808</v>
      </c>
      <c r="AB205" s="82"/>
    </row>
    <row r="206" spans="1:28" ht="15" x14ac:dyDescent="0.2">
      <c r="A206" s="82"/>
      <c r="B206" s="49" t="s">
        <v>530</v>
      </c>
      <c r="C206" s="82" t="s">
        <v>317</v>
      </c>
      <c r="D206" s="48" t="s">
        <v>747</v>
      </c>
      <c r="E206" s="49" t="s">
        <v>530</v>
      </c>
      <c r="F206" s="82" t="s">
        <v>993</v>
      </c>
      <c r="G206" s="82" t="s">
        <v>811</v>
      </c>
      <c r="H206" s="82" t="s">
        <v>1182</v>
      </c>
      <c r="I206" s="95" t="s">
        <v>1182</v>
      </c>
      <c r="J206" s="82"/>
      <c r="K206" s="82" t="s">
        <v>153</v>
      </c>
      <c r="L206" s="82">
        <v>0.9536</v>
      </c>
      <c r="M206" s="95">
        <v>44496.64378677083</v>
      </c>
      <c r="N206" s="82"/>
      <c r="O206" s="82" t="s">
        <v>307</v>
      </c>
      <c r="P206" s="82" t="s">
        <v>318</v>
      </c>
      <c r="Q206" s="82"/>
      <c r="R206" s="82">
        <v>0.95</v>
      </c>
      <c r="S206" s="82" t="s">
        <v>655</v>
      </c>
      <c r="T206" s="95">
        <v>44496.643865740742</v>
      </c>
      <c r="U206" s="82" t="s">
        <v>1182</v>
      </c>
      <c r="V206" s="95">
        <v>44496.643865740742</v>
      </c>
      <c r="W206" s="82" t="s">
        <v>1182</v>
      </c>
      <c r="X206" s="46" t="s">
        <v>1096</v>
      </c>
      <c r="Y206" s="82"/>
      <c r="Z206" s="82"/>
      <c r="AA206" s="82" t="s">
        <v>808</v>
      </c>
      <c r="AB206" s="82"/>
    </row>
    <row r="207" spans="1:28" ht="15" x14ac:dyDescent="0.2">
      <c r="A207" s="82"/>
      <c r="B207" s="49" t="s">
        <v>530</v>
      </c>
      <c r="C207" s="82" t="s">
        <v>317</v>
      </c>
      <c r="D207" s="48" t="s">
        <v>748</v>
      </c>
      <c r="E207" s="49" t="s">
        <v>530</v>
      </c>
      <c r="F207" s="82" t="s">
        <v>994</v>
      </c>
      <c r="G207" s="82" t="s">
        <v>811</v>
      </c>
      <c r="H207" s="82" t="s">
        <v>1182</v>
      </c>
      <c r="I207" s="95" t="s">
        <v>1182</v>
      </c>
      <c r="J207" s="82"/>
      <c r="K207" s="82" t="s">
        <v>153</v>
      </c>
      <c r="L207" s="82">
        <v>0.96179999999999999</v>
      </c>
      <c r="M207" s="95">
        <v>44496.643972187499</v>
      </c>
      <c r="N207" s="82"/>
      <c r="O207" s="82" t="s">
        <v>307</v>
      </c>
      <c r="P207" s="82" t="s">
        <v>318</v>
      </c>
      <c r="Q207" s="82"/>
      <c r="R207" s="82">
        <v>0.95</v>
      </c>
      <c r="S207" s="82" t="s">
        <v>655</v>
      </c>
      <c r="T207" s="95">
        <v>44496.644166666665</v>
      </c>
      <c r="U207" s="82" t="s">
        <v>1182</v>
      </c>
      <c r="V207" s="95">
        <v>44496.644166666665</v>
      </c>
      <c r="W207" s="82" t="s">
        <v>1182</v>
      </c>
      <c r="X207" s="46" t="s">
        <v>1096</v>
      </c>
      <c r="Y207" s="82"/>
      <c r="Z207" s="82"/>
      <c r="AA207" s="82" t="s">
        <v>808</v>
      </c>
      <c r="AB207" s="82"/>
    </row>
    <row r="208" spans="1:28" ht="15" x14ac:dyDescent="0.2">
      <c r="A208" s="82"/>
      <c r="B208" s="49" t="s">
        <v>530</v>
      </c>
      <c r="C208" s="82" t="s">
        <v>317</v>
      </c>
      <c r="D208" s="48" t="s">
        <v>749</v>
      </c>
      <c r="E208" s="49" t="s">
        <v>530</v>
      </c>
      <c r="F208" s="82" t="s">
        <v>995</v>
      </c>
      <c r="G208" s="82" t="s">
        <v>811</v>
      </c>
      <c r="H208" s="82" t="s">
        <v>1182</v>
      </c>
      <c r="I208" s="95" t="s">
        <v>1182</v>
      </c>
      <c r="J208" s="82"/>
      <c r="K208" s="82" t="s">
        <v>153</v>
      </c>
      <c r="L208" s="82">
        <v>0.95120000000000005</v>
      </c>
      <c r="M208" s="95">
        <v>44496.644389212961</v>
      </c>
      <c r="N208" s="82"/>
      <c r="O208" s="82" t="s">
        <v>307</v>
      </c>
      <c r="P208" s="82" t="s">
        <v>318</v>
      </c>
      <c r="Q208" s="82"/>
      <c r="R208" s="82">
        <v>0.95</v>
      </c>
      <c r="S208" s="82" t="s">
        <v>655</v>
      </c>
      <c r="T208" s="95">
        <v>44496.644432870373</v>
      </c>
      <c r="U208" s="82" t="s">
        <v>1182</v>
      </c>
      <c r="V208" s="95">
        <v>44496.644432870373</v>
      </c>
      <c r="W208" s="82" t="s">
        <v>1182</v>
      </c>
      <c r="X208" s="46" t="s">
        <v>1096</v>
      </c>
      <c r="Y208" s="82"/>
      <c r="Z208" s="82"/>
      <c r="AA208" s="82" t="s">
        <v>808</v>
      </c>
      <c r="AB208" s="82"/>
    </row>
    <row r="209" spans="1:28" ht="15" x14ac:dyDescent="0.2">
      <c r="A209" s="82"/>
      <c r="B209" s="49" t="s">
        <v>530</v>
      </c>
      <c r="C209" s="82" t="s">
        <v>317</v>
      </c>
      <c r="D209" s="48" t="s">
        <v>750</v>
      </c>
      <c r="E209" s="49" t="s">
        <v>530</v>
      </c>
      <c r="F209" s="82" t="s">
        <v>996</v>
      </c>
      <c r="G209" s="82" t="s">
        <v>811</v>
      </c>
      <c r="H209" s="82" t="s">
        <v>1182</v>
      </c>
      <c r="I209" s="95" t="s">
        <v>1182</v>
      </c>
      <c r="J209" s="82"/>
      <c r="K209" s="82" t="s">
        <v>153</v>
      </c>
      <c r="L209" s="82">
        <v>0.98170000000000002</v>
      </c>
      <c r="M209" s="95">
        <v>44496.64455060185</v>
      </c>
      <c r="N209" s="82"/>
      <c r="O209" s="82" t="s">
        <v>307</v>
      </c>
      <c r="P209" s="82" t="s">
        <v>318</v>
      </c>
      <c r="Q209" s="82"/>
      <c r="R209" s="82">
        <v>0.95</v>
      </c>
      <c r="S209" s="82" t="s">
        <v>655</v>
      </c>
      <c r="T209" s="95">
        <v>44496.644571759258</v>
      </c>
      <c r="U209" s="82" t="s">
        <v>1182</v>
      </c>
      <c r="V209" s="95">
        <v>44496.644571759258</v>
      </c>
      <c r="W209" s="82" t="s">
        <v>1182</v>
      </c>
      <c r="X209" s="46" t="s">
        <v>1096</v>
      </c>
      <c r="Y209" s="82"/>
      <c r="Z209" s="82"/>
      <c r="AA209" s="82" t="s">
        <v>808</v>
      </c>
      <c r="AB209" s="82"/>
    </row>
    <row r="210" spans="1:28" ht="15" x14ac:dyDescent="0.2">
      <c r="A210" s="82"/>
      <c r="B210" s="49" t="s">
        <v>530</v>
      </c>
      <c r="C210" s="82" t="s">
        <v>317</v>
      </c>
      <c r="D210" s="48" t="s">
        <v>751</v>
      </c>
      <c r="E210" s="49" t="s">
        <v>530</v>
      </c>
      <c r="F210" s="82" t="s">
        <v>997</v>
      </c>
      <c r="G210" s="82" t="s">
        <v>811</v>
      </c>
      <c r="H210" s="82" t="s">
        <v>1182</v>
      </c>
      <c r="I210" s="95" t="s">
        <v>1182</v>
      </c>
      <c r="J210" s="82"/>
      <c r="K210" s="82" t="s">
        <v>153</v>
      </c>
      <c r="L210" s="82">
        <v>0.9506</v>
      </c>
      <c r="M210" s="95">
        <v>44496.644675682874</v>
      </c>
      <c r="N210" s="82"/>
      <c r="O210" s="82" t="s">
        <v>307</v>
      </c>
      <c r="P210" s="82" t="s">
        <v>318</v>
      </c>
      <c r="Q210" s="82"/>
      <c r="R210" s="82">
        <v>0.95</v>
      </c>
      <c r="S210" s="82" t="s">
        <v>655</v>
      </c>
      <c r="T210" s="95">
        <v>44496.644699074073</v>
      </c>
      <c r="U210" s="82" t="s">
        <v>1182</v>
      </c>
      <c r="V210" s="95">
        <v>44496.644699074073</v>
      </c>
      <c r="W210" s="82" t="s">
        <v>1182</v>
      </c>
      <c r="X210" s="46" t="s">
        <v>1096</v>
      </c>
      <c r="Y210" s="82"/>
      <c r="Z210" s="82"/>
      <c r="AA210" s="82" t="s">
        <v>808</v>
      </c>
      <c r="AB210" s="82"/>
    </row>
    <row r="211" spans="1:28" ht="15" x14ac:dyDescent="0.2">
      <c r="A211" s="82"/>
      <c r="B211" s="49" t="s">
        <v>530</v>
      </c>
      <c r="C211" s="82" t="s">
        <v>317</v>
      </c>
      <c r="D211" s="48" t="s">
        <v>752</v>
      </c>
      <c r="E211" s="49" t="s">
        <v>530</v>
      </c>
      <c r="F211" s="82" t="s">
        <v>998</v>
      </c>
      <c r="G211" s="82" t="s">
        <v>811</v>
      </c>
      <c r="H211" s="82" t="s">
        <v>1182</v>
      </c>
      <c r="I211" s="95" t="s">
        <v>1182</v>
      </c>
      <c r="J211" s="82"/>
      <c r="K211" s="82" t="s">
        <v>153</v>
      </c>
      <c r="L211" s="82">
        <v>0.96619999999999995</v>
      </c>
      <c r="M211" s="95">
        <v>44496.644744907404</v>
      </c>
      <c r="N211" s="82"/>
      <c r="O211" s="82" t="s">
        <v>307</v>
      </c>
      <c r="P211" s="82" t="s">
        <v>318</v>
      </c>
      <c r="Q211" s="82"/>
      <c r="R211" s="82">
        <v>0.95</v>
      </c>
      <c r="S211" s="82" t="s">
        <v>655</v>
      </c>
      <c r="T211" s="95">
        <v>44496.644768518519</v>
      </c>
      <c r="U211" s="82" t="s">
        <v>1182</v>
      </c>
      <c r="V211" s="95">
        <v>44496.644768518519</v>
      </c>
      <c r="W211" s="82" t="s">
        <v>1182</v>
      </c>
      <c r="X211" s="46" t="s">
        <v>1096</v>
      </c>
      <c r="Y211" s="82"/>
      <c r="Z211" s="82"/>
      <c r="AA211" s="82" t="s">
        <v>808</v>
      </c>
      <c r="AB211" s="82"/>
    </row>
    <row r="212" spans="1:28" ht="15" x14ac:dyDescent="0.2">
      <c r="A212" s="82"/>
      <c r="B212" s="49" t="s">
        <v>530</v>
      </c>
      <c r="C212" s="82" t="s">
        <v>317</v>
      </c>
      <c r="D212" s="48" t="s">
        <v>753</v>
      </c>
      <c r="E212" s="49" t="s">
        <v>530</v>
      </c>
      <c r="F212" s="82" t="s">
        <v>999</v>
      </c>
      <c r="G212" s="82" t="s">
        <v>811</v>
      </c>
      <c r="H212" s="82" t="s">
        <v>1182</v>
      </c>
      <c r="I212" s="95" t="s">
        <v>1182</v>
      </c>
      <c r="J212" s="82"/>
      <c r="K212" s="82" t="s">
        <v>153</v>
      </c>
      <c r="L212" s="82">
        <v>0.97289999999999999</v>
      </c>
      <c r="M212" s="95">
        <v>44496.644883773151</v>
      </c>
      <c r="N212" s="82"/>
      <c r="O212" s="82" t="s">
        <v>307</v>
      </c>
      <c r="P212" s="82" t="s">
        <v>318</v>
      </c>
      <c r="Q212" s="82"/>
      <c r="R212" s="82">
        <v>0.95</v>
      </c>
      <c r="S212" s="82" t="s">
        <v>655</v>
      </c>
      <c r="T212" s="95">
        <v>44496.644918981481</v>
      </c>
      <c r="U212" s="82" t="s">
        <v>1182</v>
      </c>
      <c r="V212" s="95">
        <v>44496.644918981481</v>
      </c>
      <c r="W212" s="82" t="s">
        <v>1182</v>
      </c>
      <c r="X212" s="46" t="s">
        <v>1096</v>
      </c>
      <c r="Y212" s="82"/>
      <c r="Z212" s="82"/>
      <c r="AA212" s="82" t="s">
        <v>808</v>
      </c>
      <c r="AB212" s="82"/>
    </row>
    <row r="213" spans="1:28" ht="15" x14ac:dyDescent="0.2">
      <c r="A213" s="82"/>
      <c r="B213" s="49" t="s">
        <v>530</v>
      </c>
      <c r="C213" s="82" t="s">
        <v>317</v>
      </c>
      <c r="D213" s="48" t="s">
        <v>754</v>
      </c>
      <c r="E213" s="49" t="s">
        <v>530</v>
      </c>
      <c r="F213" s="82" t="s">
        <v>1000</v>
      </c>
      <c r="G213" s="82" t="s">
        <v>811</v>
      </c>
      <c r="H213" s="82" t="s">
        <v>1182</v>
      </c>
      <c r="I213" s="95" t="s">
        <v>1182</v>
      </c>
      <c r="J213" s="82"/>
      <c r="K213" s="82" t="s">
        <v>153</v>
      </c>
      <c r="L213" s="82">
        <v>0.96760000000000002</v>
      </c>
      <c r="M213" s="95">
        <v>44496.644950057867</v>
      </c>
      <c r="N213" s="82"/>
      <c r="O213" s="82" t="s">
        <v>307</v>
      </c>
      <c r="P213" s="82" t="s">
        <v>318</v>
      </c>
      <c r="Q213" s="82"/>
      <c r="R213" s="82">
        <v>0.95</v>
      </c>
      <c r="S213" s="82" t="s">
        <v>655</v>
      </c>
      <c r="T213" s="95">
        <v>44496.644965277781</v>
      </c>
      <c r="U213" s="82" t="s">
        <v>1182</v>
      </c>
      <c r="V213" s="95">
        <v>44496.644965277781</v>
      </c>
      <c r="W213" s="82" t="s">
        <v>1182</v>
      </c>
      <c r="X213" s="46" t="s">
        <v>1096</v>
      </c>
      <c r="Y213" s="82"/>
      <c r="Z213" s="82"/>
      <c r="AA213" s="82" t="s">
        <v>808</v>
      </c>
      <c r="AB213" s="82"/>
    </row>
    <row r="214" spans="1:28" ht="15" x14ac:dyDescent="0.2">
      <c r="A214" s="82"/>
      <c r="B214" s="49" t="s">
        <v>530</v>
      </c>
      <c r="C214" s="82" t="s">
        <v>317</v>
      </c>
      <c r="D214" s="48" t="s">
        <v>755</v>
      </c>
      <c r="E214" s="49" t="s">
        <v>530</v>
      </c>
      <c r="F214" s="82" t="s">
        <v>1001</v>
      </c>
      <c r="G214" s="82" t="s">
        <v>811</v>
      </c>
      <c r="H214" s="82" t="s">
        <v>1182</v>
      </c>
      <c r="I214" s="95" t="s">
        <v>1182</v>
      </c>
      <c r="J214" s="82"/>
      <c r="K214" s="82" t="s">
        <v>153</v>
      </c>
      <c r="L214" s="82">
        <v>0.9476</v>
      </c>
      <c r="M214" s="95">
        <v>44496.645002731479</v>
      </c>
      <c r="N214" s="82"/>
      <c r="O214" s="82" t="s">
        <v>307</v>
      </c>
      <c r="P214" s="82" t="s">
        <v>318</v>
      </c>
      <c r="Q214" s="82"/>
      <c r="R214" s="82">
        <v>0.95</v>
      </c>
      <c r="S214" s="82" t="s">
        <v>655</v>
      </c>
      <c r="T214" s="95">
        <v>44496.64502314815</v>
      </c>
      <c r="U214" s="82" t="s">
        <v>1182</v>
      </c>
      <c r="V214" s="95">
        <v>44496.64502314815</v>
      </c>
      <c r="W214" s="82" t="s">
        <v>1182</v>
      </c>
      <c r="X214" s="46" t="s">
        <v>1096</v>
      </c>
      <c r="Y214" s="82"/>
      <c r="Z214" s="82"/>
      <c r="AA214" s="82" t="s">
        <v>808</v>
      </c>
      <c r="AB214" s="82"/>
    </row>
    <row r="215" spans="1:28" ht="15" x14ac:dyDescent="0.2">
      <c r="A215" s="82"/>
      <c r="B215" s="49" t="s">
        <v>530</v>
      </c>
      <c r="C215" s="82" t="s">
        <v>317</v>
      </c>
      <c r="D215" s="48" t="s">
        <v>756</v>
      </c>
      <c r="E215" s="49" t="s">
        <v>530</v>
      </c>
      <c r="F215" s="82" t="s">
        <v>1002</v>
      </c>
      <c r="G215" s="82" t="s">
        <v>821</v>
      </c>
      <c r="H215" s="82" t="s">
        <v>1182</v>
      </c>
      <c r="I215" s="95" t="s">
        <v>1182</v>
      </c>
      <c r="J215" s="82"/>
      <c r="K215" s="82" t="s">
        <v>153</v>
      </c>
      <c r="L215" s="82">
        <v>7.8700000000000006E-2</v>
      </c>
      <c r="M215" s="95">
        <v>44496.645051226849</v>
      </c>
      <c r="N215" s="82"/>
      <c r="O215" s="82" t="s">
        <v>307</v>
      </c>
      <c r="P215" s="82" t="s">
        <v>318</v>
      </c>
      <c r="Q215" s="82"/>
      <c r="R215" s="82">
        <v>0.1</v>
      </c>
      <c r="S215" s="82" t="s">
        <v>319</v>
      </c>
      <c r="T215" s="95">
        <v>44496.64508101852</v>
      </c>
      <c r="U215" s="82" t="s">
        <v>1182</v>
      </c>
      <c r="V215" s="95">
        <v>44496.64508101852</v>
      </c>
      <c r="W215" s="82" t="s">
        <v>1182</v>
      </c>
      <c r="X215" s="46" t="s">
        <v>1096</v>
      </c>
      <c r="Y215" s="82"/>
      <c r="Z215" s="82"/>
      <c r="AA215" s="82" t="s">
        <v>808</v>
      </c>
      <c r="AB215" s="82"/>
    </row>
    <row r="216" spans="1:28" ht="15" x14ac:dyDescent="0.2">
      <c r="A216" s="82"/>
      <c r="B216" s="49" t="s">
        <v>530</v>
      </c>
      <c r="C216" s="82" t="s">
        <v>317</v>
      </c>
      <c r="D216" s="48" t="s">
        <v>757</v>
      </c>
      <c r="E216" s="49" t="s">
        <v>530</v>
      </c>
      <c r="F216" s="82" t="s">
        <v>1003</v>
      </c>
      <c r="G216" s="82" t="s">
        <v>821</v>
      </c>
      <c r="H216" s="82" t="s">
        <v>1182</v>
      </c>
      <c r="I216" s="95" t="s">
        <v>1182</v>
      </c>
      <c r="J216" s="82"/>
      <c r="K216" s="82" t="s">
        <v>153</v>
      </c>
      <c r="L216" s="82">
        <v>7.4300000000000005E-2</v>
      </c>
      <c r="M216" s="95">
        <v>44496.645199421298</v>
      </c>
      <c r="N216" s="82"/>
      <c r="O216" s="82" t="s">
        <v>307</v>
      </c>
      <c r="P216" s="82" t="s">
        <v>318</v>
      </c>
      <c r="Q216" s="82"/>
      <c r="R216" s="82">
        <v>0.1</v>
      </c>
      <c r="S216" s="82" t="s">
        <v>319</v>
      </c>
      <c r="T216" s="95">
        <v>44496.645231481481</v>
      </c>
      <c r="U216" s="82" t="s">
        <v>1182</v>
      </c>
      <c r="V216" s="95">
        <v>44496.645231481481</v>
      </c>
      <c r="W216" s="82" t="s">
        <v>1182</v>
      </c>
      <c r="X216" s="46" t="s">
        <v>1096</v>
      </c>
      <c r="Y216" s="82"/>
      <c r="Z216" s="82"/>
      <c r="AA216" s="82" t="s">
        <v>808</v>
      </c>
      <c r="AB216" s="82"/>
    </row>
    <row r="217" spans="1:28" ht="15" x14ac:dyDescent="0.2">
      <c r="A217" s="82"/>
      <c r="B217" s="49" t="s">
        <v>530</v>
      </c>
      <c r="C217" s="82" t="s">
        <v>317</v>
      </c>
      <c r="D217" s="48" t="s">
        <v>758</v>
      </c>
      <c r="E217" s="49" t="s">
        <v>530</v>
      </c>
      <c r="F217" s="82" t="s">
        <v>1004</v>
      </c>
      <c r="G217" s="82" t="s">
        <v>821</v>
      </c>
      <c r="H217" s="82" t="s">
        <v>1182</v>
      </c>
      <c r="I217" s="95" t="s">
        <v>1182</v>
      </c>
      <c r="J217" s="82"/>
      <c r="K217" s="82" t="s">
        <v>153</v>
      </c>
      <c r="L217" s="82">
        <v>7.46E-2</v>
      </c>
      <c r="M217" s="95">
        <v>44496.64529177083</v>
      </c>
      <c r="N217" s="82"/>
      <c r="O217" s="82" t="s">
        <v>307</v>
      </c>
      <c r="P217" s="82" t="s">
        <v>318</v>
      </c>
      <c r="Q217" s="82"/>
      <c r="R217" s="82">
        <v>0.1</v>
      </c>
      <c r="S217" s="82" t="s">
        <v>319</v>
      </c>
      <c r="T217" s="95">
        <v>44496.645312499997</v>
      </c>
      <c r="U217" s="82" t="s">
        <v>1182</v>
      </c>
      <c r="V217" s="95">
        <v>44496.645312499997</v>
      </c>
      <c r="W217" s="82" t="s">
        <v>1182</v>
      </c>
      <c r="X217" s="46" t="s">
        <v>1096</v>
      </c>
      <c r="Y217" s="82"/>
      <c r="Z217" s="82"/>
      <c r="AA217" s="82" t="s">
        <v>808</v>
      </c>
      <c r="AB217" s="82"/>
    </row>
    <row r="218" spans="1:28" ht="15" x14ac:dyDescent="0.2">
      <c r="A218" s="83"/>
      <c r="B218" s="46" t="s">
        <v>57</v>
      </c>
      <c r="C218" s="83" t="s">
        <v>317</v>
      </c>
      <c r="D218" s="45" t="s">
        <v>759</v>
      </c>
      <c r="E218" s="46" t="s">
        <v>57</v>
      </c>
      <c r="F218" s="83" t="s">
        <v>1005</v>
      </c>
      <c r="G218" s="83" t="s">
        <v>806</v>
      </c>
      <c r="H218" s="83" t="s">
        <v>1182</v>
      </c>
      <c r="I218" s="96" t="s">
        <v>1182</v>
      </c>
      <c r="J218" s="83"/>
      <c r="K218" s="83" t="s">
        <v>153</v>
      </c>
      <c r="L218" s="83">
        <v>0.98850000000000005</v>
      </c>
      <c r="M218" s="96">
        <v>44496.643394444443</v>
      </c>
      <c r="N218" s="83"/>
      <c r="O218" s="83" t="s">
        <v>307</v>
      </c>
      <c r="P218" s="83" t="s">
        <v>318</v>
      </c>
      <c r="Q218" s="83"/>
      <c r="R218" s="83">
        <v>0.98</v>
      </c>
      <c r="S218" s="83" t="s">
        <v>655</v>
      </c>
      <c r="T218" s="96">
        <v>44496.643553240741</v>
      </c>
      <c r="U218" s="83" t="s">
        <v>1182</v>
      </c>
      <c r="V218" s="96">
        <v>44496.643553240741</v>
      </c>
      <c r="W218" s="83" t="s">
        <v>1182</v>
      </c>
      <c r="X218" s="46" t="s">
        <v>1096</v>
      </c>
      <c r="Y218" s="83"/>
      <c r="Z218" s="83"/>
      <c r="AA218" s="83" t="s">
        <v>808</v>
      </c>
      <c r="AB218" s="83"/>
    </row>
    <row r="219" spans="1:28" ht="15" x14ac:dyDescent="0.2">
      <c r="A219" s="83"/>
      <c r="B219" s="46" t="s">
        <v>57</v>
      </c>
      <c r="C219" s="83" t="s">
        <v>317</v>
      </c>
      <c r="D219" s="45" t="s">
        <v>760</v>
      </c>
      <c r="E219" s="46" t="s">
        <v>57</v>
      </c>
      <c r="F219" s="83" t="s">
        <v>1006</v>
      </c>
      <c r="G219" s="83" t="s">
        <v>806</v>
      </c>
      <c r="H219" s="83" t="s">
        <v>1182</v>
      </c>
      <c r="I219" s="96" t="s">
        <v>1182</v>
      </c>
      <c r="J219" s="83"/>
      <c r="K219" s="83" t="s">
        <v>153</v>
      </c>
      <c r="L219" s="83">
        <v>0.98129999999999995</v>
      </c>
      <c r="M219" s="96">
        <v>44496.643694155093</v>
      </c>
      <c r="N219" s="83"/>
      <c r="O219" s="83" t="s">
        <v>307</v>
      </c>
      <c r="P219" s="83" t="s">
        <v>318</v>
      </c>
      <c r="Q219" s="83"/>
      <c r="R219" s="83">
        <v>0.98</v>
      </c>
      <c r="S219" s="83" t="s">
        <v>655</v>
      </c>
      <c r="T219" s="96">
        <v>44496.643750000003</v>
      </c>
      <c r="U219" s="83" t="s">
        <v>1182</v>
      </c>
      <c r="V219" s="96">
        <v>44496.643750000003</v>
      </c>
      <c r="W219" s="83" t="s">
        <v>1182</v>
      </c>
      <c r="X219" s="46" t="s">
        <v>1096</v>
      </c>
      <c r="Y219" s="83"/>
      <c r="Z219" s="83"/>
      <c r="AA219" s="83" t="s">
        <v>808</v>
      </c>
      <c r="AB219" s="83"/>
    </row>
    <row r="220" spans="1:28" ht="15" x14ac:dyDescent="0.2">
      <c r="A220" s="83"/>
      <c r="B220" s="46" t="s">
        <v>57</v>
      </c>
      <c r="C220" s="83" t="s">
        <v>317</v>
      </c>
      <c r="D220" s="45" t="s">
        <v>761</v>
      </c>
      <c r="E220" s="46" t="s">
        <v>57</v>
      </c>
      <c r="F220" s="83" t="s">
        <v>1007</v>
      </c>
      <c r="G220" s="83" t="s">
        <v>811</v>
      </c>
      <c r="H220" s="83" t="s">
        <v>1182</v>
      </c>
      <c r="I220" s="96" t="s">
        <v>1182</v>
      </c>
      <c r="J220" s="83"/>
      <c r="K220" s="83" t="s">
        <v>153</v>
      </c>
      <c r="L220" s="83">
        <v>0.9536</v>
      </c>
      <c r="M220" s="96">
        <v>44496.64378677083</v>
      </c>
      <c r="N220" s="83"/>
      <c r="O220" s="83" t="s">
        <v>307</v>
      </c>
      <c r="P220" s="83" t="s">
        <v>318</v>
      </c>
      <c r="Q220" s="83"/>
      <c r="R220" s="83">
        <v>0.95</v>
      </c>
      <c r="S220" s="83" t="s">
        <v>655</v>
      </c>
      <c r="T220" s="96">
        <v>44496.643865740742</v>
      </c>
      <c r="U220" s="83" t="s">
        <v>1182</v>
      </c>
      <c r="V220" s="96">
        <v>44496.643865740742</v>
      </c>
      <c r="W220" s="83" t="s">
        <v>1182</v>
      </c>
      <c r="X220" s="46" t="s">
        <v>1096</v>
      </c>
      <c r="Y220" s="83"/>
      <c r="Z220" s="83"/>
      <c r="AA220" s="83" t="s">
        <v>808</v>
      </c>
      <c r="AB220" s="83"/>
    </row>
    <row r="221" spans="1:28" ht="15" x14ac:dyDescent="0.2">
      <c r="A221" s="83"/>
      <c r="B221" s="46" t="s">
        <v>57</v>
      </c>
      <c r="C221" s="83" t="s">
        <v>317</v>
      </c>
      <c r="D221" s="45" t="s">
        <v>762</v>
      </c>
      <c r="E221" s="46" t="s">
        <v>57</v>
      </c>
      <c r="F221" s="83" t="s">
        <v>1008</v>
      </c>
      <c r="G221" s="83" t="s">
        <v>811</v>
      </c>
      <c r="H221" s="83" t="s">
        <v>1182</v>
      </c>
      <c r="I221" s="96" t="s">
        <v>1182</v>
      </c>
      <c r="J221" s="83"/>
      <c r="K221" s="83" t="s">
        <v>153</v>
      </c>
      <c r="L221" s="83">
        <v>0.96179999999999999</v>
      </c>
      <c r="M221" s="96">
        <v>44496.643972187499</v>
      </c>
      <c r="N221" s="83"/>
      <c r="O221" s="83" t="s">
        <v>307</v>
      </c>
      <c r="P221" s="83" t="s">
        <v>318</v>
      </c>
      <c r="Q221" s="83"/>
      <c r="R221" s="83">
        <v>0.95</v>
      </c>
      <c r="S221" s="83" t="s">
        <v>655</v>
      </c>
      <c r="T221" s="96">
        <v>44496.644166666665</v>
      </c>
      <c r="U221" s="83" t="s">
        <v>1182</v>
      </c>
      <c r="V221" s="96">
        <v>44496.644166666665</v>
      </c>
      <c r="W221" s="83" t="s">
        <v>1182</v>
      </c>
      <c r="X221" s="46" t="s">
        <v>1096</v>
      </c>
      <c r="Y221" s="83"/>
      <c r="Z221" s="83"/>
      <c r="AA221" s="83" t="s">
        <v>808</v>
      </c>
      <c r="AB221" s="83"/>
    </row>
    <row r="222" spans="1:28" ht="15" x14ac:dyDescent="0.2">
      <c r="A222" s="83"/>
      <c r="B222" s="46" t="s">
        <v>57</v>
      </c>
      <c r="C222" s="83" t="s">
        <v>317</v>
      </c>
      <c r="D222" s="45" t="s">
        <v>763</v>
      </c>
      <c r="E222" s="46" t="s">
        <v>57</v>
      </c>
      <c r="F222" s="83" t="s">
        <v>1009</v>
      </c>
      <c r="G222" s="83" t="s">
        <v>811</v>
      </c>
      <c r="H222" s="83" t="s">
        <v>1182</v>
      </c>
      <c r="I222" s="96" t="s">
        <v>1182</v>
      </c>
      <c r="J222" s="83"/>
      <c r="K222" s="83" t="s">
        <v>153</v>
      </c>
      <c r="L222" s="83">
        <v>0.95120000000000005</v>
      </c>
      <c r="M222" s="96">
        <v>44496.644389212961</v>
      </c>
      <c r="N222" s="83"/>
      <c r="O222" s="83" t="s">
        <v>307</v>
      </c>
      <c r="P222" s="83" t="s">
        <v>318</v>
      </c>
      <c r="Q222" s="83"/>
      <c r="R222" s="83">
        <v>0.95</v>
      </c>
      <c r="S222" s="83" t="s">
        <v>655</v>
      </c>
      <c r="T222" s="96">
        <v>44496.644432870373</v>
      </c>
      <c r="U222" s="83" t="s">
        <v>1182</v>
      </c>
      <c r="V222" s="96">
        <v>44496.644432870373</v>
      </c>
      <c r="W222" s="83" t="s">
        <v>1182</v>
      </c>
      <c r="X222" s="46" t="s">
        <v>1096</v>
      </c>
      <c r="Y222" s="83"/>
      <c r="Z222" s="83"/>
      <c r="AA222" s="83" t="s">
        <v>808</v>
      </c>
      <c r="AB222" s="83"/>
    </row>
    <row r="223" spans="1:28" ht="15" x14ac:dyDescent="0.2">
      <c r="A223" s="83"/>
      <c r="B223" s="46" t="s">
        <v>57</v>
      </c>
      <c r="C223" s="83" t="s">
        <v>317</v>
      </c>
      <c r="D223" s="45" t="s">
        <v>764</v>
      </c>
      <c r="E223" s="46" t="s">
        <v>57</v>
      </c>
      <c r="F223" s="83" t="s">
        <v>1010</v>
      </c>
      <c r="G223" s="83" t="s">
        <v>811</v>
      </c>
      <c r="H223" s="83" t="s">
        <v>1182</v>
      </c>
      <c r="I223" s="96" t="s">
        <v>1182</v>
      </c>
      <c r="J223" s="83"/>
      <c r="K223" s="83" t="s">
        <v>153</v>
      </c>
      <c r="L223" s="83">
        <v>0.98170000000000002</v>
      </c>
      <c r="M223" s="96">
        <v>44496.64455060185</v>
      </c>
      <c r="N223" s="83"/>
      <c r="O223" s="83" t="s">
        <v>307</v>
      </c>
      <c r="P223" s="83" t="s">
        <v>318</v>
      </c>
      <c r="Q223" s="83"/>
      <c r="R223" s="83">
        <v>0.95</v>
      </c>
      <c r="S223" s="83" t="s">
        <v>655</v>
      </c>
      <c r="T223" s="96">
        <v>44496.644571759258</v>
      </c>
      <c r="U223" s="83" t="s">
        <v>1182</v>
      </c>
      <c r="V223" s="96">
        <v>44496.644571759258</v>
      </c>
      <c r="W223" s="83" t="s">
        <v>1182</v>
      </c>
      <c r="X223" s="46" t="s">
        <v>1096</v>
      </c>
      <c r="Y223" s="83"/>
      <c r="Z223" s="83"/>
      <c r="AA223" s="83" t="s">
        <v>808</v>
      </c>
      <c r="AB223" s="83"/>
    </row>
    <row r="224" spans="1:28" ht="15" x14ac:dyDescent="0.2">
      <c r="A224" s="83"/>
      <c r="B224" s="46" t="s">
        <v>57</v>
      </c>
      <c r="C224" s="83" t="s">
        <v>317</v>
      </c>
      <c r="D224" s="45" t="s">
        <v>765</v>
      </c>
      <c r="E224" s="46" t="s">
        <v>57</v>
      </c>
      <c r="F224" s="83" t="s">
        <v>1011</v>
      </c>
      <c r="G224" s="83" t="s">
        <v>811</v>
      </c>
      <c r="H224" s="83" t="s">
        <v>1182</v>
      </c>
      <c r="I224" s="96" t="s">
        <v>1182</v>
      </c>
      <c r="J224" s="83"/>
      <c r="K224" s="83" t="s">
        <v>153</v>
      </c>
      <c r="L224" s="83">
        <v>0.9506</v>
      </c>
      <c r="M224" s="96">
        <v>44496.644675682874</v>
      </c>
      <c r="N224" s="83"/>
      <c r="O224" s="83" t="s">
        <v>307</v>
      </c>
      <c r="P224" s="83" t="s">
        <v>318</v>
      </c>
      <c r="Q224" s="83"/>
      <c r="R224" s="83">
        <v>0.95</v>
      </c>
      <c r="S224" s="83" t="s">
        <v>655</v>
      </c>
      <c r="T224" s="96">
        <v>44496.644699074073</v>
      </c>
      <c r="U224" s="83" t="s">
        <v>1182</v>
      </c>
      <c r="V224" s="96">
        <v>44496.644699074073</v>
      </c>
      <c r="W224" s="83" t="s">
        <v>1182</v>
      </c>
      <c r="X224" s="46" t="s">
        <v>1096</v>
      </c>
      <c r="Y224" s="83"/>
      <c r="Z224" s="83"/>
      <c r="AA224" s="83" t="s">
        <v>808</v>
      </c>
      <c r="AB224" s="83"/>
    </row>
    <row r="225" spans="1:28" ht="15" x14ac:dyDescent="0.2">
      <c r="A225" s="83"/>
      <c r="B225" s="46" t="s">
        <v>57</v>
      </c>
      <c r="C225" s="83" t="s">
        <v>317</v>
      </c>
      <c r="D225" s="45" t="s">
        <v>766</v>
      </c>
      <c r="E225" s="46" t="s">
        <v>57</v>
      </c>
      <c r="F225" s="83" t="s">
        <v>1012</v>
      </c>
      <c r="G225" s="83" t="s">
        <v>811</v>
      </c>
      <c r="H225" s="83" t="s">
        <v>1182</v>
      </c>
      <c r="I225" s="96" t="s">
        <v>1182</v>
      </c>
      <c r="J225" s="83"/>
      <c r="K225" s="83" t="s">
        <v>153</v>
      </c>
      <c r="L225" s="83">
        <v>0.96619999999999995</v>
      </c>
      <c r="M225" s="96">
        <v>44496.644744907404</v>
      </c>
      <c r="N225" s="83"/>
      <c r="O225" s="83" t="s">
        <v>307</v>
      </c>
      <c r="P225" s="83" t="s">
        <v>318</v>
      </c>
      <c r="Q225" s="83"/>
      <c r="R225" s="83">
        <v>0.95</v>
      </c>
      <c r="S225" s="83" t="s">
        <v>655</v>
      </c>
      <c r="T225" s="96">
        <v>44496.644768518519</v>
      </c>
      <c r="U225" s="83" t="s">
        <v>1182</v>
      </c>
      <c r="V225" s="96">
        <v>44496.644768518519</v>
      </c>
      <c r="W225" s="83" t="s">
        <v>1182</v>
      </c>
      <c r="X225" s="46" t="s">
        <v>1096</v>
      </c>
      <c r="Y225" s="83"/>
      <c r="Z225" s="83"/>
      <c r="AA225" s="83" t="s">
        <v>808</v>
      </c>
      <c r="AB225" s="83"/>
    </row>
    <row r="226" spans="1:28" ht="15" x14ac:dyDescent="0.2">
      <c r="A226" s="83"/>
      <c r="B226" s="46" t="s">
        <v>57</v>
      </c>
      <c r="C226" s="83" t="s">
        <v>317</v>
      </c>
      <c r="D226" s="45" t="s">
        <v>767</v>
      </c>
      <c r="E226" s="46" t="s">
        <v>57</v>
      </c>
      <c r="F226" s="83" t="s">
        <v>1013</v>
      </c>
      <c r="G226" s="83" t="s">
        <v>811</v>
      </c>
      <c r="H226" s="83" t="s">
        <v>1182</v>
      </c>
      <c r="I226" s="96" t="s">
        <v>1182</v>
      </c>
      <c r="J226" s="83"/>
      <c r="K226" s="83" t="s">
        <v>153</v>
      </c>
      <c r="L226" s="83">
        <v>0.97289999999999999</v>
      </c>
      <c r="M226" s="96">
        <v>44496.644883773151</v>
      </c>
      <c r="N226" s="83"/>
      <c r="O226" s="83" t="s">
        <v>307</v>
      </c>
      <c r="P226" s="83" t="s">
        <v>318</v>
      </c>
      <c r="Q226" s="83"/>
      <c r="R226" s="83">
        <v>0.95</v>
      </c>
      <c r="S226" s="83" t="s">
        <v>655</v>
      </c>
      <c r="T226" s="96">
        <v>44496.644918981481</v>
      </c>
      <c r="U226" s="83" t="s">
        <v>1182</v>
      </c>
      <c r="V226" s="96">
        <v>44496.644918981481</v>
      </c>
      <c r="W226" s="83" t="s">
        <v>1182</v>
      </c>
      <c r="X226" s="46" t="s">
        <v>1096</v>
      </c>
      <c r="Y226" s="83"/>
      <c r="Z226" s="83"/>
      <c r="AA226" s="83" t="s">
        <v>808</v>
      </c>
      <c r="AB226" s="83"/>
    </row>
    <row r="227" spans="1:28" ht="15" x14ac:dyDescent="0.2">
      <c r="A227" s="83"/>
      <c r="B227" s="46" t="s">
        <v>57</v>
      </c>
      <c r="C227" s="83" t="s">
        <v>317</v>
      </c>
      <c r="D227" s="45" t="s">
        <v>768</v>
      </c>
      <c r="E227" s="46" t="s">
        <v>57</v>
      </c>
      <c r="F227" s="83" t="s">
        <v>1014</v>
      </c>
      <c r="G227" s="83" t="s">
        <v>811</v>
      </c>
      <c r="H227" s="83" t="s">
        <v>1182</v>
      </c>
      <c r="I227" s="96" t="s">
        <v>1182</v>
      </c>
      <c r="J227" s="83"/>
      <c r="K227" s="83" t="s">
        <v>153</v>
      </c>
      <c r="L227" s="83">
        <v>0.96760000000000002</v>
      </c>
      <c r="M227" s="96">
        <v>44496.644950057867</v>
      </c>
      <c r="N227" s="83"/>
      <c r="O227" s="83" t="s">
        <v>307</v>
      </c>
      <c r="P227" s="83" t="s">
        <v>318</v>
      </c>
      <c r="Q227" s="83"/>
      <c r="R227" s="83">
        <v>0.95</v>
      </c>
      <c r="S227" s="83" t="s">
        <v>655</v>
      </c>
      <c r="T227" s="96">
        <v>44496.644965277781</v>
      </c>
      <c r="U227" s="83" t="s">
        <v>1182</v>
      </c>
      <c r="V227" s="96">
        <v>44496.644965277781</v>
      </c>
      <c r="W227" s="83" t="s">
        <v>1182</v>
      </c>
      <c r="X227" s="46" t="s">
        <v>1096</v>
      </c>
      <c r="Y227" s="83"/>
      <c r="Z227" s="83"/>
      <c r="AA227" s="83" t="s">
        <v>808</v>
      </c>
      <c r="AB227" s="83"/>
    </row>
    <row r="228" spans="1:28" ht="15" x14ac:dyDescent="0.2">
      <c r="A228" s="83"/>
      <c r="B228" s="46" t="s">
        <v>57</v>
      </c>
      <c r="C228" s="83" t="s">
        <v>317</v>
      </c>
      <c r="D228" s="45" t="s">
        <v>769</v>
      </c>
      <c r="E228" s="46" t="s">
        <v>57</v>
      </c>
      <c r="F228" s="83" t="s">
        <v>1015</v>
      </c>
      <c r="G228" s="83" t="s">
        <v>811</v>
      </c>
      <c r="H228" s="83" t="s">
        <v>1182</v>
      </c>
      <c r="I228" s="96" t="s">
        <v>1182</v>
      </c>
      <c r="J228" s="83"/>
      <c r="K228" s="83" t="s">
        <v>153</v>
      </c>
      <c r="L228" s="83">
        <v>0.9476</v>
      </c>
      <c r="M228" s="96">
        <v>44496.645002731479</v>
      </c>
      <c r="N228" s="83"/>
      <c r="O228" s="83" t="s">
        <v>307</v>
      </c>
      <c r="P228" s="83" t="s">
        <v>318</v>
      </c>
      <c r="Q228" s="83"/>
      <c r="R228" s="83">
        <v>0.95</v>
      </c>
      <c r="S228" s="83" t="s">
        <v>655</v>
      </c>
      <c r="T228" s="96">
        <v>44496.64502314815</v>
      </c>
      <c r="U228" s="83" t="s">
        <v>1182</v>
      </c>
      <c r="V228" s="96">
        <v>44496.64502314815</v>
      </c>
      <c r="W228" s="83" t="s">
        <v>1182</v>
      </c>
      <c r="X228" s="46" t="s">
        <v>1096</v>
      </c>
      <c r="Y228" s="83"/>
      <c r="Z228" s="83"/>
      <c r="AA228" s="83" t="s">
        <v>808</v>
      </c>
      <c r="AB228" s="83"/>
    </row>
    <row r="229" spans="1:28" ht="15" x14ac:dyDescent="0.2">
      <c r="A229" s="83"/>
      <c r="B229" s="46" t="s">
        <v>57</v>
      </c>
      <c r="C229" s="83" t="s">
        <v>317</v>
      </c>
      <c r="D229" s="45" t="s">
        <v>770</v>
      </c>
      <c r="E229" s="46" t="s">
        <v>57</v>
      </c>
      <c r="F229" s="83" t="s">
        <v>1016</v>
      </c>
      <c r="G229" s="83" t="s">
        <v>821</v>
      </c>
      <c r="H229" s="83" t="s">
        <v>1182</v>
      </c>
      <c r="I229" s="96" t="s">
        <v>1182</v>
      </c>
      <c r="J229" s="83"/>
      <c r="K229" s="83" t="s">
        <v>153</v>
      </c>
      <c r="L229" s="83">
        <v>7.8700000000000006E-2</v>
      </c>
      <c r="M229" s="96">
        <v>44496.645051226849</v>
      </c>
      <c r="N229" s="83"/>
      <c r="O229" s="83" t="s">
        <v>307</v>
      </c>
      <c r="P229" s="83" t="s">
        <v>318</v>
      </c>
      <c r="Q229" s="83"/>
      <c r="R229" s="83">
        <v>0.1</v>
      </c>
      <c r="S229" s="83" t="s">
        <v>319</v>
      </c>
      <c r="T229" s="96">
        <v>44496.64508101852</v>
      </c>
      <c r="U229" s="83" t="s">
        <v>1182</v>
      </c>
      <c r="V229" s="96">
        <v>44496.64508101852</v>
      </c>
      <c r="W229" s="83" t="s">
        <v>1182</v>
      </c>
      <c r="X229" s="46" t="s">
        <v>1096</v>
      </c>
      <c r="Y229" s="83"/>
      <c r="Z229" s="83"/>
      <c r="AA229" s="83" t="s">
        <v>808</v>
      </c>
      <c r="AB229" s="83"/>
    </row>
    <row r="230" spans="1:28" ht="15" x14ac:dyDescent="0.2">
      <c r="A230" s="83"/>
      <c r="B230" s="46" t="s">
        <v>57</v>
      </c>
      <c r="C230" s="83" t="s">
        <v>317</v>
      </c>
      <c r="D230" s="45" t="s">
        <v>771</v>
      </c>
      <c r="E230" s="46" t="s">
        <v>57</v>
      </c>
      <c r="F230" s="83" t="s">
        <v>1017</v>
      </c>
      <c r="G230" s="83" t="s">
        <v>821</v>
      </c>
      <c r="H230" s="83" t="s">
        <v>1182</v>
      </c>
      <c r="I230" s="96" t="s">
        <v>1182</v>
      </c>
      <c r="J230" s="83"/>
      <c r="K230" s="83" t="s">
        <v>153</v>
      </c>
      <c r="L230" s="83">
        <v>7.4300000000000005E-2</v>
      </c>
      <c r="M230" s="96">
        <v>44496.645199421298</v>
      </c>
      <c r="N230" s="83"/>
      <c r="O230" s="83" t="s">
        <v>307</v>
      </c>
      <c r="P230" s="83" t="s">
        <v>318</v>
      </c>
      <c r="Q230" s="83"/>
      <c r="R230" s="83">
        <v>0.1</v>
      </c>
      <c r="S230" s="83" t="s">
        <v>319</v>
      </c>
      <c r="T230" s="96">
        <v>44496.645231481481</v>
      </c>
      <c r="U230" s="83" t="s">
        <v>1182</v>
      </c>
      <c r="V230" s="96">
        <v>44496.645231481481</v>
      </c>
      <c r="W230" s="83" t="s">
        <v>1182</v>
      </c>
      <c r="X230" s="46" t="s">
        <v>1096</v>
      </c>
      <c r="Y230" s="83"/>
      <c r="Z230" s="83"/>
      <c r="AA230" s="83" t="s">
        <v>808</v>
      </c>
      <c r="AB230" s="83"/>
    </row>
    <row r="231" spans="1:28" ht="15" x14ac:dyDescent="0.2">
      <c r="A231" s="83"/>
      <c r="B231" s="46" t="s">
        <v>57</v>
      </c>
      <c r="C231" s="83" t="s">
        <v>317</v>
      </c>
      <c r="D231" s="45" t="s">
        <v>772</v>
      </c>
      <c r="E231" s="46" t="s">
        <v>57</v>
      </c>
      <c r="F231" s="83" t="s">
        <v>1018</v>
      </c>
      <c r="G231" s="83" t="s">
        <v>821</v>
      </c>
      <c r="H231" s="83" t="s">
        <v>1182</v>
      </c>
      <c r="I231" s="96" t="s">
        <v>1182</v>
      </c>
      <c r="J231" s="83"/>
      <c r="K231" s="83" t="s">
        <v>153</v>
      </c>
      <c r="L231" s="83">
        <v>7.46E-2</v>
      </c>
      <c r="M231" s="96">
        <v>44496.64529177083</v>
      </c>
      <c r="N231" s="83"/>
      <c r="O231" s="83" t="s">
        <v>307</v>
      </c>
      <c r="P231" s="83" t="s">
        <v>318</v>
      </c>
      <c r="Q231" s="83"/>
      <c r="R231" s="83">
        <v>0.1</v>
      </c>
      <c r="S231" s="83" t="s">
        <v>319</v>
      </c>
      <c r="T231" s="96">
        <v>44496.645312499997</v>
      </c>
      <c r="U231" s="83" t="s">
        <v>1182</v>
      </c>
      <c r="V231" s="96">
        <v>44496.645312499997</v>
      </c>
      <c r="W231" s="83" t="s">
        <v>1182</v>
      </c>
      <c r="X231" s="46" t="s">
        <v>1096</v>
      </c>
      <c r="Y231" s="83"/>
      <c r="Z231" s="83"/>
      <c r="AA231" s="83" t="s">
        <v>808</v>
      </c>
      <c r="AB231" s="83"/>
    </row>
    <row r="232" spans="1:28" ht="15" x14ac:dyDescent="0.2">
      <c r="A232" s="78"/>
      <c r="B232" s="52" t="s">
        <v>51</v>
      </c>
      <c r="C232" s="78" t="s">
        <v>317</v>
      </c>
      <c r="D232" s="51" t="s">
        <v>773</v>
      </c>
      <c r="E232" s="52" t="s">
        <v>51</v>
      </c>
      <c r="F232" s="78" t="s">
        <v>1019</v>
      </c>
      <c r="G232" s="78" t="s">
        <v>806</v>
      </c>
      <c r="H232" s="78" t="s">
        <v>1182</v>
      </c>
      <c r="I232" s="91" t="s">
        <v>1182</v>
      </c>
      <c r="J232" s="78"/>
      <c r="K232" s="78" t="s">
        <v>153</v>
      </c>
      <c r="L232" s="78">
        <v>0.98850000000000005</v>
      </c>
      <c r="M232" s="91">
        <v>44496.643394444443</v>
      </c>
      <c r="N232" s="78"/>
      <c r="O232" s="78" t="s">
        <v>307</v>
      </c>
      <c r="P232" s="78" t="s">
        <v>318</v>
      </c>
      <c r="Q232" s="78"/>
      <c r="R232" s="78">
        <v>0.98</v>
      </c>
      <c r="S232" s="78" t="s">
        <v>655</v>
      </c>
      <c r="T232" s="91">
        <v>44496.643553240741</v>
      </c>
      <c r="U232" s="78" t="s">
        <v>1182</v>
      </c>
      <c r="V232" s="91">
        <v>44496.643553240741</v>
      </c>
      <c r="W232" s="78" t="s">
        <v>1182</v>
      </c>
      <c r="X232" s="46" t="s">
        <v>1096</v>
      </c>
      <c r="Y232" s="78"/>
      <c r="Z232" s="78"/>
      <c r="AA232" s="78" t="s">
        <v>808</v>
      </c>
      <c r="AB232" s="78"/>
    </row>
    <row r="233" spans="1:28" ht="15" x14ac:dyDescent="0.2">
      <c r="A233" s="78"/>
      <c r="B233" s="52" t="s">
        <v>51</v>
      </c>
      <c r="C233" s="78" t="s">
        <v>317</v>
      </c>
      <c r="D233" s="51" t="s">
        <v>774</v>
      </c>
      <c r="E233" s="52" t="s">
        <v>51</v>
      </c>
      <c r="F233" s="78" t="s">
        <v>1020</v>
      </c>
      <c r="G233" s="78" t="s">
        <v>806</v>
      </c>
      <c r="H233" s="78" t="s">
        <v>1182</v>
      </c>
      <c r="I233" s="91" t="s">
        <v>1182</v>
      </c>
      <c r="J233" s="78"/>
      <c r="K233" s="78" t="s">
        <v>153</v>
      </c>
      <c r="L233" s="78">
        <v>0.98129999999999995</v>
      </c>
      <c r="M233" s="91">
        <v>44496.643694155093</v>
      </c>
      <c r="N233" s="78"/>
      <c r="O233" s="78" t="s">
        <v>307</v>
      </c>
      <c r="P233" s="78" t="s">
        <v>318</v>
      </c>
      <c r="Q233" s="78"/>
      <c r="R233" s="78">
        <v>0.98</v>
      </c>
      <c r="S233" s="78" t="s">
        <v>655</v>
      </c>
      <c r="T233" s="91">
        <v>44496.643750000003</v>
      </c>
      <c r="U233" s="78" t="s">
        <v>1182</v>
      </c>
      <c r="V233" s="91">
        <v>44496.643750000003</v>
      </c>
      <c r="W233" s="78" t="s">
        <v>1182</v>
      </c>
      <c r="X233" s="46" t="s">
        <v>1096</v>
      </c>
      <c r="Y233" s="78"/>
      <c r="Z233" s="78"/>
      <c r="AA233" s="78" t="s">
        <v>808</v>
      </c>
      <c r="AB233" s="78"/>
    </row>
    <row r="234" spans="1:28" ht="15" x14ac:dyDescent="0.2">
      <c r="A234" s="78"/>
      <c r="B234" s="52" t="s">
        <v>51</v>
      </c>
      <c r="C234" s="78" t="s">
        <v>317</v>
      </c>
      <c r="D234" s="51" t="s">
        <v>775</v>
      </c>
      <c r="E234" s="52" t="s">
        <v>51</v>
      </c>
      <c r="F234" s="78" t="s">
        <v>1021</v>
      </c>
      <c r="G234" s="78" t="s">
        <v>811</v>
      </c>
      <c r="H234" s="78" t="s">
        <v>1182</v>
      </c>
      <c r="I234" s="91" t="s">
        <v>1182</v>
      </c>
      <c r="J234" s="78"/>
      <c r="K234" s="78" t="s">
        <v>153</v>
      </c>
      <c r="L234" s="78">
        <v>0.9536</v>
      </c>
      <c r="M234" s="91">
        <v>44496.64378677083</v>
      </c>
      <c r="N234" s="78"/>
      <c r="O234" s="78" t="s">
        <v>307</v>
      </c>
      <c r="P234" s="78" t="s">
        <v>318</v>
      </c>
      <c r="Q234" s="78"/>
      <c r="R234" s="78">
        <v>0.95</v>
      </c>
      <c r="S234" s="78" t="s">
        <v>655</v>
      </c>
      <c r="T234" s="91">
        <v>44496.643865740742</v>
      </c>
      <c r="U234" s="78" t="s">
        <v>1182</v>
      </c>
      <c r="V234" s="91">
        <v>44496.643865740742</v>
      </c>
      <c r="W234" s="78" t="s">
        <v>1182</v>
      </c>
      <c r="X234" s="46" t="s">
        <v>1096</v>
      </c>
      <c r="Y234" s="78"/>
      <c r="Z234" s="78"/>
      <c r="AA234" s="78" t="s">
        <v>808</v>
      </c>
      <c r="AB234" s="78"/>
    </row>
    <row r="235" spans="1:28" ht="15" x14ac:dyDescent="0.2">
      <c r="A235" s="78"/>
      <c r="B235" s="52" t="s">
        <v>51</v>
      </c>
      <c r="C235" s="78" t="s">
        <v>317</v>
      </c>
      <c r="D235" s="51" t="s">
        <v>776</v>
      </c>
      <c r="E235" s="52" t="s">
        <v>51</v>
      </c>
      <c r="F235" s="78" t="s">
        <v>1022</v>
      </c>
      <c r="G235" s="78" t="s">
        <v>811</v>
      </c>
      <c r="H235" s="78" t="s">
        <v>1182</v>
      </c>
      <c r="I235" s="91" t="s">
        <v>1182</v>
      </c>
      <c r="J235" s="78"/>
      <c r="K235" s="78" t="s">
        <v>153</v>
      </c>
      <c r="L235" s="78">
        <v>0.96179999999999999</v>
      </c>
      <c r="M235" s="91">
        <v>44496.643972187499</v>
      </c>
      <c r="N235" s="78"/>
      <c r="O235" s="78" t="s">
        <v>307</v>
      </c>
      <c r="P235" s="78" t="s">
        <v>318</v>
      </c>
      <c r="Q235" s="78"/>
      <c r="R235" s="78">
        <v>0.95</v>
      </c>
      <c r="S235" s="78" t="s">
        <v>655</v>
      </c>
      <c r="T235" s="91">
        <v>44496.644166666665</v>
      </c>
      <c r="U235" s="78" t="s">
        <v>1182</v>
      </c>
      <c r="V235" s="91">
        <v>44496.644166666665</v>
      </c>
      <c r="W235" s="78" t="s">
        <v>1182</v>
      </c>
      <c r="X235" s="46" t="s">
        <v>1096</v>
      </c>
      <c r="Y235" s="78"/>
      <c r="Z235" s="78"/>
      <c r="AA235" s="78" t="s">
        <v>808</v>
      </c>
      <c r="AB235" s="78"/>
    </row>
    <row r="236" spans="1:28" ht="15" x14ac:dyDescent="0.2">
      <c r="A236" s="78"/>
      <c r="B236" s="52" t="s">
        <v>51</v>
      </c>
      <c r="C236" s="78" t="s">
        <v>317</v>
      </c>
      <c r="D236" s="51" t="s">
        <v>777</v>
      </c>
      <c r="E236" s="52" t="s">
        <v>51</v>
      </c>
      <c r="F236" s="78" t="s">
        <v>1023</v>
      </c>
      <c r="G236" s="78" t="s">
        <v>811</v>
      </c>
      <c r="H236" s="78" t="s">
        <v>1182</v>
      </c>
      <c r="I236" s="91" t="s">
        <v>1182</v>
      </c>
      <c r="J236" s="78"/>
      <c r="K236" s="78" t="s">
        <v>153</v>
      </c>
      <c r="L236" s="78">
        <v>0.95120000000000005</v>
      </c>
      <c r="M236" s="91">
        <v>44496.644389212961</v>
      </c>
      <c r="N236" s="78"/>
      <c r="O236" s="78" t="s">
        <v>307</v>
      </c>
      <c r="P236" s="78" t="s">
        <v>318</v>
      </c>
      <c r="Q236" s="78"/>
      <c r="R236" s="78">
        <v>0.95</v>
      </c>
      <c r="S236" s="78" t="s">
        <v>655</v>
      </c>
      <c r="T236" s="91">
        <v>44496.644432870373</v>
      </c>
      <c r="U236" s="78" t="s">
        <v>1182</v>
      </c>
      <c r="V236" s="91">
        <v>44496.644432870373</v>
      </c>
      <c r="W236" s="78" t="s">
        <v>1182</v>
      </c>
      <c r="X236" s="46" t="s">
        <v>1096</v>
      </c>
      <c r="Y236" s="78"/>
      <c r="Z236" s="78"/>
      <c r="AA236" s="78" t="s">
        <v>808</v>
      </c>
      <c r="AB236" s="78"/>
    </row>
    <row r="237" spans="1:28" ht="15" x14ac:dyDescent="0.2">
      <c r="A237" s="78"/>
      <c r="B237" s="52" t="s">
        <v>51</v>
      </c>
      <c r="C237" s="78" t="s">
        <v>317</v>
      </c>
      <c r="D237" s="51" t="s">
        <v>778</v>
      </c>
      <c r="E237" s="52" t="s">
        <v>51</v>
      </c>
      <c r="F237" s="78" t="s">
        <v>1024</v>
      </c>
      <c r="G237" s="78" t="s">
        <v>811</v>
      </c>
      <c r="H237" s="78" t="s">
        <v>1182</v>
      </c>
      <c r="I237" s="91" t="s">
        <v>1182</v>
      </c>
      <c r="J237" s="78"/>
      <c r="K237" s="78" t="s">
        <v>153</v>
      </c>
      <c r="L237" s="78">
        <v>0.98170000000000002</v>
      </c>
      <c r="M237" s="91">
        <v>44496.64455060185</v>
      </c>
      <c r="N237" s="78"/>
      <c r="O237" s="78" t="s">
        <v>307</v>
      </c>
      <c r="P237" s="78" t="s">
        <v>318</v>
      </c>
      <c r="Q237" s="78"/>
      <c r="R237" s="78">
        <v>0.95</v>
      </c>
      <c r="S237" s="78" t="s">
        <v>655</v>
      </c>
      <c r="T237" s="91">
        <v>44496.644571759258</v>
      </c>
      <c r="U237" s="78" t="s">
        <v>1182</v>
      </c>
      <c r="V237" s="91">
        <v>44496.644571759258</v>
      </c>
      <c r="W237" s="78" t="s">
        <v>1182</v>
      </c>
      <c r="X237" s="46" t="s">
        <v>1096</v>
      </c>
      <c r="Y237" s="78"/>
      <c r="Z237" s="78"/>
      <c r="AA237" s="78" t="s">
        <v>808</v>
      </c>
      <c r="AB237" s="78"/>
    </row>
    <row r="238" spans="1:28" ht="15" x14ac:dyDescent="0.2">
      <c r="A238" s="78"/>
      <c r="B238" s="52" t="s">
        <v>51</v>
      </c>
      <c r="C238" s="78" t="s">
        <v>317</v>
      </c>
      <c r="D238" s="51" t="s">
        <v>779</v>
      </c>
      <c r="E238" s="52" t="s">
        <v>51</v>
      </c>
      <c r="F238" s="78" t="s">
        <v>1025</v>
      </c>
      <c r="G238" s="78" t="s">
        <v>811</v>
      </c>
      <c r="H238" s="78" t="s">
        <v>1182</v>
      </c>
      <c r="I238" s="91" t="s">
        <v>1182</v>
      </c>
      <c r="J238" s="78"/>
      <c r="K238" s="78" t="s">
        <v>153</v>
      </c>
      <c r="L238" s="78">
        <v>0.9506</v>
      </c>
      <c r="M238" s="91">
        <v>44496.644675682874</v>
      </c>
      <c r="N238" s="78"/>
      <c r="O238" s="78" t="s">
        <v>307</v>
      </c>
      <c r="P238" s="78" t="s">
        <v>318</v>
      </c>
      <c r="Q238" s="78"/>
      <c r="R238" s="78">
        <v>0.95</v>
      </c>
      <c r="S238" s="78" t="s">
        <v>655</v>
      </c>
      <c r="T238" s="91">
        <v>44496.644699074073</v>
      </c>
      <c r="U238" s="78" t="s">
        <v>1182</v>
      </c>
      <c r="V238" s="91">
        <v>44496.644699074073</v>
      </c>
      <c r="W238" s="78" t="s">
        <v>1182</v>
      </c>
      <c r="X238" s="46" t="s">
        <v>1096</v>
      </c>
      <c r="Y238" s="78"/>
      <c r="Z238" s="78"/>
      <c r="AA238" s="78" t="s">
        <v>808</v>
      </c>
      <c r="AB238" s="78"/>
    </row>
    <row r="239" spans="1:28" ht="15" x14ac:dyDescent="0.2">
      <c r="A239" s="78"/>
      <c r="B239" s="52" t="s">
        <v>51</v>
      </c>
      <c r="C239" s="78" t="s">
        <v>317</v>
      </c>
      <c r="D239" s="51" t="s">
        <v>780</v>
      </c>
      <c r="E239" s="52" t="s">
        <v>51</v>
      </c>
      <c r="F239" s="78" t="s">
        <v>1026</v>
      </c>
      <c r="G239" s="78" t="s">
        <v>811</v>
      </c>
      <c r="H239" s="78" t="s">
        <v>1182</v>
      </c>
      <c r="I239" s="91" t="s">
        <v>1182</v>
      </c>
      <c r="J239" s="78"/>
      <c r="K239" s="78" t="s">
        <v>153</v>
      </c>
      <c r="L239" s="78">
        <v>0.96619999999999995</v>
      </c>
      <c r="M239" s="91">
        <v>44496.644744907404</v>
      </c>
      <c r="N239" s="78"/>
      <c r="O239" s="78" t="s">
        <v>307</v>
      </c>
      <c r="P239" s="78" t="s">
        <v>318</v>
      </c>
      <c r="Q239" s="78"/>
      <c r="R239" s="78">
        <v>0.95</v>
      </c>
      <c r="S239" s="78" t="s">
        <v>655</v>
      </c>
      <c r="T239" s="91">
        <v>44496.644768518519</v>
      </c>
      <c r="U239" s="78" t="s">
        <v>1182</v>
      </c>
      <c r="V239" s="91">
        <v>44496.644768518519</v>
      </c>
      <c r="W239" s="78" t="s">
        <v>1182</v>
      </c>
      <c r="X239" s="46" t="s">
        <v>1096</v>
      </c>
      <c r="Y239" s="78"/>
      <c r="Z239" s="78"/>
      <c r="AA239" s="78" t="s">
        <v>808</v>
      </c>
      <c r="AB239" s="78"/>
    </row>
    <row r="240" spans="1:28" ht="15" x14ac:dyDescent="0.2">
      <c r="A240" s="78"/>
      <c r="B240" s="52" t="s">
        <v>51</v>
      </c>
      <c r="C240" s="78" t="s">
        <v>317</v>
      </c>
      <c r="D240" s="51" t="s">
        <v>781</v>
      </c>
      <c r="E240" s="52" t="s">
        <v>51</v>
      </c>
      <c r="F240" s="78" t="s">
        <v>1027</v>
      </c>
      <c r="G240" s="78" t="s">
        <v>811</v>
      </c>
      <c r="H240" s="78" t="s">
        <v>1182</v>
      </c>
      <c r="I240" s="91" t="s">
        <v>1182</v>
      </c>
      <c r="J240" s="78"/>
      <c r="K240" s="78" t="s">
        <v>153</v>
      </c>
      <c r="L240" s="78">
        <v>0.97289999999999999</v>
      </c>
      <c r="M240" s="91">
        <v>44496.644883773151</v>
      </c>
      <c r="N240" s="78"/>
      <c r="O240" s="78" t="s">
        <v>307</v>
      </c>
      <c r="P240" s="78" t="s">
        <v>318</v>
      </c>
      <c r="Q240" s="78"/>
      <c r="R240" s="78">
        <v>0.95</v>
      </c>
      <c r="S240" s="78" t="s">
        <v>655</v>
      </c>
      <c r="T240" s="91">
        <v>44496.644918981481</v>
      </c>
      <c r="U240" s="78" t="s">
        <v>1182</v>
      </c>
      <c r="V240" s="91">
        <v>44496.644918981481</v>
      </c>
      <c r="W240" s="78" t="s">
        <v>1182</v>
      </c>
      <c r="X240" s="46" t="s">
        <v>1096</v>
      </c>
      <c r="Y240" s="78"/>
      <c r="Z240" s="78"/>
      <c r="AA240" s="78" t="s">
        <v>808</v>
      </c>
      <c r="AB240" s="78"/>
    </row>
    <row r="241" spans="1:28" ht="15" x14ac:dyDescent="0.2">
      <c r="A241" s="78"/>
      <c r="B241" s="52" t="s">
        <v>51</v>
      </c>
      <c r="C241" s="78" t="s">
        <v>317</v>
      </c>
      <c r="D241" s="51" t="s">
        <v>782</v>
      </c>
      <c r="E241" s="52" t="s">
        <v>51</v>
      </c>
      <c r="F241" s="78" t="s">
        <v>1028</v>
      </c>
      <c r="G241" s="78" t="s">
        <v>811</v>
      </c>
      <c r="H241" s="78" t="s">
        <v>1182</v>
      </c>
      <c r="I241" s="91" t="s">
        <v>1182</v>
      </c>
      <c r="J241" s="78"/>
      <c r="K241" s="78" t="s">
        <v>153</v>
      </c>
      <c r="L241" s="78">
        <v>0.96760000000000002</v>
      </c>
      <c r="M241" s="91">
        <v>44496.644950057867</v>
      </c>
      <c r="N241" s="78"/>
      <c r="O241" s="78" t="s">
        <v>307</v>
      </c>
      <c r="P241" s="78" t="s">
        <v>318</v>
      </c>
      <c r="Q241" s="78"/>
      <c r="R241" s="78">
        <v>0.95</v>
      </c>
      <c r="S241" s="78" t="s">
        <v>655</v>
      </c>
      <c r="T241" s="91">
        <v>44496.644965277781</v>
      </c>
      <c r="U241" s="78" t="s">
        <v>1182</v>
      </c>
      <c r="V241" s="91">
        <v>44496.644965277781</v>
      </c>
      <c r="W241" s="78" t="s">
        <v>1182</v>
      </c>
      <c r="X241" s="46" t="s">
        <v>1096</v>
      </c>
      <c r="Y241" s="78"/>
      <c r="Z241" s="78"/>
      <c r="AA241" s="78" t="s">
        <v>808</v>
      </c>
      <c r="AB241" s="78"/>
    </row>
    <row r="242" spans="1:28" ht="15" x14ac:dyDescent="0.2">
      <c r="A242" s="78"/>
      <c r="B242" s="52" t="s">
        <v>51</v>
      </c>
      <c r="C242" s="78" t="s">
        <v>317</v>
      </c>
      <c r="D242" s="51" t="s">
        <v>783</v>
      </c>
      <c r="E242" s="52" t="s">
        <v>51</v>
      </c>
      <c r="F242" s="78" t="s">
        <v>1029</v>
      </c>
      <c r="G242" s="78" t="s">
        <v>811</v>
      </c>
      <c r="H242" s="78" t="s">
        <v>1182</v>
      </c>
      <c r="I242" s="91" t="s">
        <v>1182</v>
      </c>
      <c r="J242" s="78"/>
      <c r="K242" s="78" t="s">
        <v>153</v>
      </c>
      <c r="L242" s="78">
        <v>0.9476</v>
      </c>
      <c r="M242" s="91">
        <v>44496.645002731479</v>
      </c>
      <c r="N242" s="78"/>
      <c r="O242" s="78" t="s">
        <v>307</v>
      </c>
      <c r="P242" s="78" t="s">
        <v>318</v>
      </c>
      <c r="Q242" s="78"/>
      <c r="R242" s="78">
        <v>0.95</v>
      </c>
      <c r="S242" s="78" t="s">
        <v>655</v>
      </c>
      <c r="T242" s="91">
        <v>44496.64502314815</v>
      </c>
      <c r="U242" s="78" t="s">
        <v>1182</v>
      </c>
      <c r="V242" s="91">
        <v>44496.64502314815</v>
      </c>
      <c r="W242" s="78" t="s">
        <v>1182</v>
      </c>
      <c r="X242" s="46" t="s">
        <v>1096</v>
      </c>
      <c r="Y242" s="78"/>
      <c r="Z242" s="78"/>
      <c r="AA242" s="78" t="s">
        <v>808</v>
      </c>
      <c r="AB242" s="78"/>
    </row>
    <row r="243" spans="1:28" ht="15" x14ac:dyDescent="0.2">
      <c r="A243" s="78"/>
      <c r="B243" s="52" t="s">
        <v>51</v>
      </c>
      <c r="C243" s="78" t="s">
        <v>317</v>
      </c>
      <c r="D243" s="51" t="s">
        <v>784</v>
      </c>
      <c r="E243" s="52" t="s">
        <v>51</v>
      </c>
      <c r="F243" s="78" t="s">
        <v>1030</v>
      </c>
      <c r="G243" s="78" t="s">
        <v>821</v>
      </c>
      <c r="H243" s="78" t="s">
        <v>1182</v>
      </c>
      <c r="I243" s="91" t="s">
        <v>1182</v>
      </c>
      <c r="J243" s="78"/>
      <c r="K243" s="78" t="s">
        <v>153</v>
      </c>
      <c r="L243" s="78">
        <v>7.8700000000000006E-2</v>
      </c>
      <c r="M243" s="91">
        <v>44496.645051226849</v>
      </c>
      <c r="N243" s="78"/>
      <c r="O243" s="78" t="s">
        <v>307</v>
      </c>
      <c r="P243" s="78" t="s">
        <v>318</v>
      </c>
      <c r="Q243" s="78"/>
      <c r="R243" s="78">
        <v>0.1</v>
      </c>
      <c r="S243" s="78" t="s">
        <v>319</v>
      </c>
      <c r="T243" s="91">
        <v>44496.64508101852</v>
      </c>
      <c r="U243" s="78" t="s">
        <v>1182</v>
      </c>
      <c r="V243" s="91">
        <v>44496.64508101852</v>
      </c>
      <c r="W243" s="78" t="s">
        <v>1182</v>
      </c>
      <c r="X243" s="46" t="s">
        <v>1096</v>
      </c>
      <c r="Y243" s="78"/>
      <c r="Z243" s="78"/>
      <c r="AA243" s="78" t="s">
        <v>808</v>
      </c>
      <c r="AB243" s="78"/>
    </row>
    <row r="244" spans="1:28" ht="15" x14ac:dyDescent="0.2">
      <c r="A244" s="78"/>
      <c r="B244" s="52" t="s">
        <v>51</v>
      </c>
      <c r="C244" s="78" t="s">
        <v>317</v>
      </c>
      <c r="D244" s="51" t="s">
        <v>785</v>
      </c>
      <c r="E244" s="52" t="s">
        <v>51</v>
      </c>
      <c r="F244" s="78" t="s">
        <v>1031</v>
      </c>
      <c r="G244" s="78" t="s">
        <v>821</v>
      </c>
      <c r="H244" s="78" t="s">
        <v>1182</v>
      </c>
      <c r="I244" s="91" t="s">
        <v>1182</v>
      </c>
      <c r="J244" s="78"/>
      <c r="K244" s="78" t="s">
        <v>153</v>
      </c>
      <c r="L244" s="78">
        <v>7.4300000000000005E-2</v>
      </c>
      <c r="M244" s="91">
        <v>44496.645199421298</v>
      </c>
      <c r="N244" s="78"/>
      <c r="O244" s="78" t="s">
        <v>307</v>
      </c>
      <c r="P244" s="78" t="s">
        <v>318</v>
      </c>
      <c r="Q244" s="78"/>
      <c r="R244" s="78">
        <v>0.1</v>
      </c>
      <c r="S244" s="78" t="s">
        <v>319</v>
      </c>
      <c r="T244" s="91">
        <v>44496.645231481481</v>
      </c>
      <c r="U244" s="78" t="s">
        <v>1182</v>
      </c>
      <c r="V244" s="91">
        <v>44496.645231481481</v>
      </c>
      <c r="W244" s="78" t="s">
        <v>1182</v>
      </c>
      <c r="X244" s="46" t="s">
        <v>1096</v>
      </c>
      <c r="Y244" s="78"/>
      <c r="Z244" s="78"/>
      <c r="AA244" s="78" t="s">
        <v>808</v>
      </c>
      <c r="AB244" s="78"/>
    </row>
    <row r="245" spans="1:28" ht="15" x14ac:dyDescent="0.2">
      <c r="A245" s="78"/>
      <c r="B245" s="52" t="s">
        <v>51</v>
      </c>
      <c r="C245" s="78" t="s">
        <v>317</v>
      </c>
      <c r="D245" s="51" t="s">
        <v>786</v>
      </c>
      <c r="E245" s="52" t="s">
        <v>51</v>
      </c>
      <c r="F245" s="78" t="s">
        <v>1032</v>
      </c>
      <c r="G245" s="78" t="s">
        <v>821</v>
      </c>
      <c r="H245" s="78" t="s">
        <v>1182</v>
      </c>
      <c r="I245" s="91" t="s">
        <v>1182</v>
      </c>
      <c r="J245" s="78"/>
      <c r="K245" s="78" t="s">
        <v>153</v>
      </c>
      <c r="L245" s="78">
        <v>7.46E-2</v>
      </c>
      <c r="M245" s="91">
        <v>44496.64529177083</v>
      </c>
      <c r="N245" s="78"/>
      <c r="O245" s="78" t="s">
        <v>307</v>
      </c>
      <c r="P245" s="78" t="s">
        <v>318</v>
      </c>
      <c r="Q245" s="78"/>
      <c r="R245" s="78">
        <v>0.1</v>
      </c>
      <c r="S245" s="78" t="s">
        <v>319</v>
      </c>
      <c r="T245" s="91">
        <v>44496.645312499997</v>
      </c>
      <c r="U245" s="78" t="s">
        <v>1182</v>
      </c>
      <c r="V245" s="91">
        <v>44496.645312499997</v>
      </c>
      <c r="W245" s="78" t="s">
        <v>1182</v>
      </c>
      <c r="X245" s="46" t="s">
        <v>1096</v>
      </c>
      <c r="Y245" s="78"/>
      <c r="Z245" s="78"/>
      <c r="AA245" s="78" t="s">
        <v>808</v>
      </c>
      <c r="AB245" s="78"/>
    </row>
  </sheetData>
  <phoneticPr fontId="3" type="noConversion"/>
  <hyperlinks>
    <hyperlink ref="AA92" r:id="rId1" xr:uid="{00000000-0004-0000-0700-000000000000}"/>
    <hyperlink ref="AA106" r:id="rId2" xr:uid="{00000000-0004-0000-0700-000001000000}"/>
    <hyperlink ref="AA120" r:id="rId3" xr:uid="{00000000-0004-0000-0700-000002000000}"/>
    <hyperlink ref="AA134" r:id="rId4" xr:uid="{00000000-0004-0000-0700-000003000000}"/>
    <hyperlink ref="AA36" r:id="rId5" xr:uid="{00000000-0004-0000-0700-000004000000}"/>
    <hyperlink ref="AA50" r:id="rId6" xr:uid="{00000000-0004-0000-0700-000005000000}"/>
    <hyperlink ref="AA64" r:id="rId7" xr:uid="{00000000-0004-0000-0700-000006000000}"/>
    <hyperlink ref="AA78" r:id="rId8" xr:uid="{00000000-0004-0000-0700-000007000000}"/>
    <hyperlink ref="AA22" r:id="rId9" xr:uid="{00000000-0004-0000-0700-00000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
  <sheetViews>
    <sheetView topLeftCell="E1" workbookViewId="0">
      <selection activeCell="E2" sqref="A2:XFD17"/>
    </sheetView>
  </sheetViews>
  <sheetFormatPr baseColWidth="10" defaultColWidth="8.83203125" defaultRowHeight="15" x14ac:dyDescent="0.2"/>
  <cols>
    <col min="1" max="1" width="9" customWidth="1"/>
    <col min="2" max="2" width="55.5" bestFit="1" customWidth="1"/>
    <col min="3" max="3" width="19.5" bestFit="1" customWidth="1"/>
    <col min="4" max="4" width="14.5" bestFit="1" customWidth="1"/>
    <col min="5" max="5" width="55.5" bestFit="1" customWidth="1"/>
    <col min="6" max="6" width="19.5" bestFit="1" customWidth="1"/>
    <col min="7" max="7" width="11.1640625" bestFit="1" customWidth="1"/>
    <col min="8" max="8" width="19.5" bestFit="1" customWidth="1"/>
    <col min="9" max="9" width="41" bestFit="1" customWidth="1"/>
    <col min="10" max="10" width="20.5" bestFit="1" customWidth="1"/>
    <col min="11" max="11" width="25" bestFit="1" customWidth="1"/>
    <col min="12" max="12" width="18" bestFit="1" customWidth="1"/>
    <col min="13" max="13" width="46.5" bestFit="1" customWidth="1"/>
    <col min="14" max="14" width="17" bestFit="1" customWidth="1"/>
    <col min="15" max="15" width="23.5" bestFit="1" customWidth="1"/>
    <col min="16" max="16" width="10" customWidth="1"/>
  </cols>
  <sheetData>
    <row r="1" spans="1:15" x14ac:dyDescent="0.2">
      <c r="A1" s="7" t="s">
        <v>1</v>
      </c>
      <c r="B1" s="7" t="s">
        <v>2</v>
      </c>
      <c r="C1" s="7" t="s">
        <v>3</v>
      </c>
      <c r="D1" s="7" t="s">
        <v>4</v>
      </c>
      <c r="E1" s="7" t="s">
        <v>9</v>
      </c>
      <c r="F1" s="7" t="s">
        <v>10</v>
      </c>
      <c r="G1" s="7" t="s">
        <v>11</v>
      </c>
      <c r="H1" s="7" t="s">
        <v>332</v>
      </c>
      <c r="I1" s="7" t="s">
        <v>333</v>
      </c>
      <c r="J1" s="7" t="s">
        <v>334</v>
      </c>
      <c r="K1" s="7" t="s">
        <v>335</v>
      </c>
      <c r="L1" s="7" t="s">
        <v>336</v>
      </c>
      <c r="M1" s="7" t="s">
        <v>337</v>
      </c>
      <c r="N1" s="7" t="s">
        <v>338</v>
      </c>
      <c r="O1" s="7"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Definition</vt:lpstr>
      <vt:lpstr>Business Entities</vt:lpstr>
      <vt:lpstr>Preferences</vt:lpstr>
      <vt:lpstr>Model Use Cases</vt:lpstr>
      <vt:lpstr>Models</vt:lpstr>
      <vt:lpstr>Model Deployments</vt:lpstr>
      <vt:lpstr>Metrics</vt:lpstr>
      <vt:lpstr>Metric Values</vt:lpstr>
      <vt:lpstr>Model Links</vt:lpstr>
      <vt:lpstr>Model Outputs</vt:lpstr>
      <vt:lpstr>Model Inputs</vt:lpstr>
      <vt:lpstr>Model Attestations</vt:lpstr>
      <vt:lpstr>Model Risk Scorecards</vt:lpstr>
      <vt:lpstr>Change Requests</vt:lpstr>
      <vt:lpstr>Reviews</vt:lpstr>
      <vt:lpstr>Challenges</vt:lpstr>
      <vt:lpstr>Committees</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Oldfield</dc:creator>
  <cp:lastModifiedBy>Eric Martens</cp:lastModifiedBy>
  <dcterms:created xsi:type="dcterms:W3CDTF">2009-04-01T23:18:47Z</dcterms:created>
  <dcterms:modified xsi:type="dcterms:W3CDTF">2024-04-24T15:21:48Z</dcterms:modified>
</cp:coreProperties>
</file>