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585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8" i="1" l="1"/>
  <c r="G13" i="1" l="1"/>
  <c r="K12" i="1"/>
  <c r="K13" i="1" s="1"/>
  <c r="G4" i="1"/>
  <c r="G5" i="1"/>
  <c r="G6" i="1"/>
  <c r="G7" i="1"/>
  <c r="G8" i="1"/>
  <c r="G9" i="1"/>
  <c r="G10" i="1"/>
  <c r="G11" i="1"/>
  <c r="G12" i="1"/>
  <c r="G14" i="1"/>
  <c r="G16" i="1"/>
  <c r="G17" i="1"/>
  <c r="G18" i="1"/>
  <c r="G21" i="1"/>
  <c r="G24" i="1"/>
  <c r="G27" i="1"/>
  <c r="E25" i="1" l="1"/>
  <c r="E22" i="1"/>
  <c r="E19" i="1"/>
  <c r="E15" i="1"/>
  <c r="G15" i="1" s="1"/>
  <c r="E26" i="1" l="1"/>
  <c r="G25" i="1"/>
  <c r="E20" i="1"/>
  <c r="G20" i="1" s="1"/>
  <c r="G19" i="1"/>
  <c r="E23" i="1"/>
  <c r="G23" i="1" s="1"/>
  <c r="G22" i="1"/>
  <c r="G26" i="1" l="1"/>
  <c r="E28" i="1"/>
  <c r="G28" i="1" s="1"/>
  <c r="G29" i="1" s="1"/>
</calcChain>
</file>

<file path=xl/sharedStrings.xml><?xml version="1.0" encoding="utf-8"?>
<sst xmlns="http://schemas.openxmlformats.org/spreadsheetml/2006/main" count="55" uniqueCount="51">
  <si>
    <t>Nr. cererii</t>
  </si>
  <si>
    <t>Tipul Cererii***</t>
  </si>
  <si>
    <t>Data estimată de transmitere a Cererii către AM (zz/ll/an)**</t>
  </si>
  <si>
    <t>Valoare eligibilă estimată aferentă cererii</t>
  </si>
  <si>
    <t>(lei)</t>
  </si>
  <si>
    <t>Cerere de prefinantare 1</t>
  </si>
  <si>
    <t>08.11.2016</t>
  </si>
  <si>
    <t>Rambursare intermediara 1 aferenta cererii de prefinantare 1</t>
  </si>
  <si>
    <t>10.01.2017</t>
  </si>
  <si>
    <t>Cerere de prefinantare 2</t>
  </si>
  <si>
    <t>11.01.2017</t>
  </si>
  <si>
    <t>Rambursare intermediara 2 pentru regia aferenta prefinantarii 1</t>
  </si>
  <si>
    <t>07.02.2017</t>
  </si>
  <si>
    <t>Cerere de plata 1 aferenta achizitiei echipamentelor</t>
  </si>
  <si>
    <t>10.04.2017</t>
  </si>
  <si>
    <t>Cerere de prefinantare 3</t>
  </si>
  <si>
    <t>10.07.2017</t>
  </si>
  <si>
    <t>Cerere de prefinantare 4</t>
  </si>
  <si>
    <t>11.07.2017</t>
  </si>
  <si>
    <t>10.10.2017</t>
  </si>
  <si>
    <t>Cerere de prefinantare 5</t>
  </si>
  <si>
    <t>11.10.2017</t>
  </si>
  <si>
    <t>10.01.2018</t>
  </si>
  <si>
    <t>Cerere de prefinantare 6</t>
  </si>
  <si>
    <t>11.01.2018</t>
  </si>
  <si>
    <t>Rambursare finala</t>
  </si>
  <si>
    <t>Cerere de plata 2</t>
  </si>
  <si>
    <t>20.07.2017</t>
  </si>
  <si>
    <t>20.08.2017</t>
  </si>
  <si>
    <t>25.12.2017</t>
  </si>
  <si>
    <t>Rambursare intermediara 3 aferenta prefinantarii 2</t>
  </si>
  <si>
    <t>07.04.2017</t>
  </si>
  <si>
    <t>Rambursare intermediara 4 pentru CAG/regie aferenta prefinantarii 2 si rambursare factura 1 aferenta activitatii 3.1</t>
  </si>
  <si>
    <t>26.04.2017</t>
  </si>
  <si>
    <t xml:space="preserve">Rambursare intermediara 9 aferenta cererii de prefinantare 4 </t>
  </si>
  <si>
    <t>Rambursare intermediara 10 aferenta cheltuielilor de regie pentru prefinantarea 4</t>
  </si>
  <si>
    <t xml:space="preserve">Rambursare intermediara 11 aferenta cererii de prefinantare 5 </t>
  </si>
  <si>
    <t>Rambursare intermediara 12 aferenta cheltuielilor de regie pentru prefinantarea 5</t>
  </si>
  <si>
    <t>Rambursare intermediara 13 aferenta cererii de prefinantare 6</t>
  </si>
  <si>
    <t>Rambursare intermediara 14 aferenta cheltuielilor de regie pentru prefinantarea 6</t>
  </si>
  <si>
    <t>Cerere de prefinantare 7</t>
  </si>
  <si>
    <t>10.04.2018</t>
  </si>
  <si>
    <t>11.04.2018</t>
  </si>
  <si>
    <t>31.06.2018</t>
  </si>
  <si>
    <t>TOTAL</t>
  </si>
  <si>
    <t>Ramb</t>
  </si>
  <si>
    <r>
      <t xml:space="preserve">Rabursare intermediara 6 </t>
    </r>
    <r>
      <rPr>
        <sz val="12"/>
        <color rgb="FF000000"/>
        <rFont val="Times New Roman"/>
        <family val="1"/>
      </rPr>
      <t>aferenta regiei cheltuielilor de echipamente</t>
    </r>
  </si>
  <si>
    <r>
      <rPr>
        <b/>
        <sz val="12"/>
        <color rgb="FF000000"/>
        <rFont val="Times New Roman"/>
        <family val="1"/>
      </rPr>
      <t>Rambursare intermediara 7</t>
    </r>
    <r>
      <rPr>
        <sz val="12"/>
        <color rgb="FF000000"/>
        <rFont val="Times New Roman"/>
        <family val="1"/>
      </rPr>
      <t xml:space="preserve"> aferenta cererii de prefinantare 3</t>
    </r>
  </si>
  <si>
    <r>
      <rPr>
        <b/>
        <sz val="12"/>
        <color rgb="FF000000"/>
        <rFont val="Times New Roman"/>
        <family val="1"/>
      </rPr>
      <t xml:space="preserve">Rambursare intermediara 8 </t>
    </r>
    <r>
      <rPr>
        <sz val="12"/>
        <color rgb="FF000000"/>
        <rFont val="Times New Roman"/>
        <family val="1"/>
      </rPr>
      <t>aferenta cheltuielilor de regie din prefinantarea 3</t>
    </r>
  </si>
  <si>
    <r>
      <rPr>
        <b/>
        <sz val="12"/>
        <color rgb="FF000000"/>
        <rFont val="Times New Roman"/>
        <family val="1"/>
      </rPr>
      <t>Rambursare intermediara 9</t>
    </r>
    <r>
      <rPr>
        <sz val="12"/>
        <color rgb="FF000000"/>
        <rFont val="Times New Roman"/>
        <family val="1"/>
      </rPr>
      <t xml:space="preserve"> (aferenta cererii de plata 2)</t>
    </r>
  </si>
  <si>
    <t xml:space="preserve">Rambursare intermediara 5 aferenta cererii de plata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</si>
</sst>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2" fontId="0" fillId="0" borderId="0" xfId="0" applyNumberFormat="1"/>
    <xf numFmtId="2" fontId="2" fillId="0" borderId="3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justify" vertical="center" wrapText="1"/>
    </xf>
    <xf numFmtId="2" fontId="3" fillId="0" borderId="4" xfId="0" applyNumberFormat="1" applyFont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4" fontId="0" fillId="0" borderId="0" xfId="0" applyNumberFormat="1"/>
    <xf numFmtId="4" fontId="1" fillId="0" borderId="4" xfId="0" applyNumberFormat="1" applyFont="1" applyBorder="1" applyAlignment="1">
      <alignment horizontal="right" vertical="center" wrapText="1"/>
    </xf>
    <xf numFmtId="4" fontId="1" fillId="2" borderId="4" xfId="0" applyNumberFormat="1" applyFont="1" applyFill="1" applyBorder="1" applyAlignment="1">
      <alignment horizontal="right" vertical="center" wrapText="1"/>
    </xf>
    <xf numFmtId="4" fontId="3" fillId="0" borderId="4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4" fontId="4" fillId="0" borderId="4" xfId="0" applyNumberFormat="1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4" fontId="4" fillId="2" borderId="4" xfId="0" applyNumberFormat="1" applyFont="1" applyFill="1" applyBorder="1" applyAlignment="1">
      <alignment horizontal="right" vertical="center" wrapText="1"/>
    </xf>
    <xf numFmtId="0" fontId="6" fillId="0" borderId="9" xfId="0" applyFont="1" applyBorder="1" applyAlignment="1">
      <alignment wrapText="1"/>
    </xf>
    <xf numFmtId="0" fontId="4" fillId="3" borderId="2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4" fontId="3" fillId="3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topLeftCell="A4" workbookViewId="0">
      <selection activeCell="D13" sqref="D13"/>
    </sheetView>
  </sheetViews>
  <sheetFormatPr defaultRowHeight="15" x14ac:dyDescent="0.25"/>
  <cols>
    <col min="2" max="2" width="6.85546875" customWidth="1"/>
    <col min="3" max="3" width="40.85546875" customWidth="1"/>
    <col min="4" max="4" width="12" customWidth="1"/>
    <col min="5" max="5" width="19.140625" style="3" customWidth="1"/>
    <col min="6" max="6" width="9" style="3"/>
    <col min="8" max="8" width="9.7109375" bestFit="1" customWidth="1"/>
  </cols>
  <sheetData>
    <row r="1" spans="2:12" ht="14.65" thickBot="1" x14ac:dyDescent="0.5"/>
    <row r="2" spans="2:12" ht="43.5" thickBot="1" x14ac:dyDescent="0.3">
      <c r="B2" s="34" t="s">
        <v>0</v>
      </c>
      <c r="C2" s="36" t="s">
        <v>1</v>
      </c>
      <c r="D2" s="34" t="s">
        <v>2</v>
      </c>
      <c r="E2" s="4" t="s">
        <v>3</v>
      </c>
    </row>
    <row r="3" spans="2:12" ht="16.5" thickBot="1" x14ac:dyDescent="0.3">
      <c r="B3" s="35"/>
      <c r="C3" s="37"/>
      <c r="D3" s="35"/>
      <c r="E3" s="5" t="s">
        <v>4</v>
      </c>
      <c r="F3" s="3" t="s">
        <v>45</v>
      </c>
    </row>
    <row r="4" spans="2:12" ht="15.4" thickBot="1" x14ac:dyDescent="0.5">
      <c r="B4" s="19">
        <v>1</v>
      </c>
      <c r="C4" s="20" t="s">
        <v>5</v>
      </c>
      <c r="D4" s="21" t="s">
        <v>6</v>
      </c>
      <c r="E4" s="22">
        <v>52696.800000000003</v>
      </c>
      <c r="F4" s="3">
        <v>0</v>
      </c>
      <c r="G4">
        <f t="shared" ref="G4:G27" si="0">E4*F4</f>
        <v>0</v>
      </c>
    </row>
    <row r="5" spans="2:12" ht="30.4" thickBot="1" x14ac:dyDescent="0.5">
      <c r="B5" s="19">
        <v>2</v>
      </c>
      <c r="C5" s="20" t="s">
        <v>13</v>
      </c>
      <c r="D5" s="21" t="s">
        <v>29</v>
      </c>
      <c r="E5" s="22">
        <v>55617.42</v>
      </c>
      <c r="F5" s="3">
        <v>0</v>
      </c>
      <c r="G5">
        <f t="shared" si="0"/>
        <v>0</v>
      </c>
    </row>
    <row r="6" spans="2:12" ht="31.15" thickBot="1" x14ac:dyDescent="0.5">
      <c r="B6" s="19">
        <v>3</v>
      </c>
      <c r="C6" s="7" t="s">
        <v>7</v>
      </c>
      <c r="D6" s="8" t="s">
        <v>8</v>
      </c>
      <c r="E6" s="13">
        <v>52590.6</v>
      </c>
      <c r="F6" s="3">
        <v>1</v>
      </c>
      <c r="G6">
        <f t="shared" si="0"/>
        <v>52590.6</v>
      </c>
    </row>
    <row r="7" spans="2:12" ht="15.4" thickBot="1" x14ac:dyDescent="0.5">
      <c r="B7" s="19">
        <v>4</v>
      </c>
      <c r="C7" s="20" t="s">
        <v>9</v>
      </c>
      <c r="D7" s="21" t="s">
        <v>10</v>
      </c>
      <c r="E7" s="22">
        <v>59590</v>
      </c>
      <c r="F7" s="3">
        <v>0</v>
      </c>
      <c r="G7">
        <f t="shared" si="0"/>
        <v>0</v>
      </c>
    </row>
    <row r="8" spans="2:12" ht="31.15" thickBot="1" x14ac:dyDescent="0.5">
      <c r="B8" s="19">
        <v>5</v>
      </c>
      <c r="C8" s="7" t="s">
        <v>11</v>
      </c>
      <c r="D8" s="8" t="s">
        <v>12</v>
      </c>
      <c r="E8" s="13">
        <v>13147.65</v>
      </c>
      <c r="F8" s="3">
        <v>1</v>
      </c>
      <c r="G8">
        <f t="shared" si="0"/>
        <v>13147.65</v>
      </c>
    </row>
    <row r="9" spans="2:12" ht="30.4" thickBot="1" x14ac:dyDescent="0.5">
      <c r="B9" s="24">
        <v>6</v>
      </c>
      <c r="C9" s="25" t="s">
        <v>30</v>
      </c>
      <c r="D9" s="26" t="s">
        <v>31</v>
      </c>
      <c r="E9" s="27">
        <v>49879.8</v>
      </c>
      <c r="F9" s="3">
        <v>1</v>
      </c>
      <c r="G9">
        <f t="shared" si="0"/>
        <v>49879.8</v>
      </c>
    </row>
    <row r="10" spans="2:12" ht="60.4" thickBot="1" x14ac:dyDescent="0.5">
      <c r="B10" s="24">
        <v>7</v>
      </c>
      <c r="C10" s="25" t="s">
        <v>32</v>
      </c>
      <c r="D10" s="26" t="s">
        <v>31</v>
      </c>
      <c r="E10" s="27">
        <v>18895.95</v>
      </c>
      <c r="F10" s="3">
        <v>1</v>
      </c>
      <c r="G10">
        <f t="shared" si="0"/>
        <v>18895.95</v>
      </c>
      <c r="K10" s="23">
        <v>46737.32</v>
      </c>
      <c r="L10" s="23">
        <v>8880.09</v>
      </c>
    </row>
    <row r="11" spans="2:12" ht="15.4" thickBot="1" x14ac:dyDescent="0.5">
      <c r="B11" s="24">
        <v>8</v>
      </c>
      <c r="C11" s="28" t="s">
        <v>15</v>
      </c>
      <c r="D11" s="29" t="s">
        <v>14</v>
      </c>
      <c r="E11" s="30">
        <v>49861.18</v>
      </c>
      <c r="F11" s="3">
        <v>0</v>
      </c>
      <c r="G11">
        <f t="shared" si="0"/>
        <v>0</v>
      </c>
    </row>
    <row r="12" spans="2:12" ht="30.4" thickBot="1" x14ac:dyDescent="0.5">
      <c r="B12" s="24">
        <v>9</v>
      </c>
      <c r="C12" s="25" t="s">
        <v>50</v>
      </c>
      <c r="D12" s="26" t="s">
        <v>33</v>
      </c>
      <c r="E12" s="27">
        <v>55617.41</v>
      </c>
      <c r="F12" s="3">
        <v>1</v>
      </c>
      <c r="G12">
        <f t="shared" si="0"/>
        <v>55617.41</v>
      </c>
      <c r="K12">
        <f>K10+L10</f>
        <v>55617.41</v>
      </c>
    </row>
    <row r="13" spans="2:12" ht="32.25" thickBot="1" x14ac:dyDescent="0.3">
      <c r="B13" s="19">
        <v>10</v>
      </c>
      <c r="C13" s="9" t="s">
        <v>46</v>
      </c>
      <c r="D13" s="10"/>
      <c r="E13" s="14">
        <v>13904.35</v>
      </c>
      <c r="F13" s="3">
        <v>1</v>
      </c>
      <c r="G13">
        <f t="shared" si="0"/>
        <v>13904.35</v>
      </c>
      <c r="K13">
        <f>K12*0.25</f>
        <v>13904.352500000001</v>
      </c>
    </row>
    <row r="14" spans="2:12" ht="31.15" thickBot="1" x14ac:dyDescent="0.5">
      <c r="B14" s="19">
        <v>11</v>
      </c>
      <c r="C14" s="1" t="s">
        <v>47</v>
      </c>
      <c r="D14" s="2" t="s">
        <v>16</v>
      </c>
      <c r="E14" s="14">
        <v>49861.18</v>
      </c>
      <c r="F14" s="3">
        <v>1</v>
      </c>
      <c r="G14">
        <f t="shared" si="0"/>
        <v>49861.18</v>
      </c>
    </row>
    <row r="15" spans="2:12" ht="31.15" thickBot="1" x14ac:dyDescent="0.5">
      <c r="B15" s="19">
        <v>12</v>
      </c>
      <c r="C15" s="1" t="s">
        <v>48</v>
      </c>
      <c r="D15" s="2" t="s">
        <v>16</v>
      </c>
      <c r="E15" s="14">
        <f>E14*0.25</f>
        <v>12465.295</v>
      </c>
      <c r="F15" s="3">
        <v>1</v>
      </c>
      <c r="G15">
        <f t="shared" si="0"/>
        <v>12465.295</v>
      </c>
    </row>
    <row r="16" spans="2:12" ht="15.4" thickBot="1" x14ac:dyDescent="0.5">
      <c r="B16" s="19">
        <v>13</v>
      </c>
      <c r="C16" s="15" t="s">
        <v>17</v>
      </c>
      <c r="D16" s="16" t="s">
        <v>18</v>
      </c>
      <c r="E16" s="17">
        <v>58941</v>
      </c>
      <c r="F16" s="3">
        <v>0</v>
      </c>
      <c r="G16">
        <f t="shared" si="0"/>
        <v>0</v>
      </c>
    </row>
    <row r="17" spans="2:8" ht="16.5" thickBot="1" x14ac:dyDescent="0.3">
      <c r="B17" s="19">
        <v>14</v>
      </c>
      <c r="C17" s="15" t="s">
        <v>26</v>
      </c>
      <c r="D17" s="16" t="s">
        <v>27</v>
      </c>
      <c r="E17" s="18">
        <v>180000</v>
      </c>
      <c r="F17" s="3">
        <v>0</v>
      </c>
      <c r="G17">
        <f t="shared" si="0"/>
        <v>0</v>
      </c>
    </row>
    <row r="18" spans="2:8" ht="32.25" thickBot="1" x14ac:dyDescent="0.3">
      <c r="B18" s="19">
        <v>15</v>
      </c>
      <c r="C18" s="1" t="s">
        <v>49</v>
      </c>
      <c r="D18" s="2" t="s">
        <v>28</v>
      </c>
      <c r="E18" s="12">
        <v>200000</v>
      </c>
      <c r="F18" s="3">
        <v>1</v>
      </c>
      <c r="G18">
        <f t="shared" si="0"/>
        <v>200000</v>
      </c>
    </row>
    <row r="19" spans="2:8" ht="32.25" thickBot="1" x14ac:dyDescent="0.3">
      <c r="B19" s="19">
        <v>16</v>
      </c>
      <c r="C19" s="1" t="s">
        <v>34</v>
      </c>
      <c r="D19" s="2" t="s">
        <v>19</v>
      </c>
      <c r="E19" s="12">
        <f>E16</f>
        <v>58941</v>
      </c>
      <c r="F19" s="3">
        <v>1</v>
      </c>
      <c r="G19">
        <f t="shared" si="0"/>
        <v>58941</v>
      </c>
    </row>
    <row r="20" spans="2:8" ht="32.25" thickBot="1" x14ac:dyDescent="0.3">
      <c r="B20" s="19">
        <v>17</v>
      </c>
      <c r="C20" s="1" t="s">
        <v>35</v>
      </c>
      <c r="D20" s="2" t="s">
        <v>19</v>
      </c>
      <c r="E20" s="12">
        <f>E19*0.25</f>
        <v>14735.25</v>
      </c>
      <c r="F20" s="3">
        <v>1</v>
      </c>
      <c r="G20">
        <f t="shared" si="0"/>
        <v>14735.25</v>
      </c>
    </row>
    <row r="21" spans="2:8" ht="16.5" thickBot="1" x14ac:dyDescent="0.3">
      <c r="B21" s="19">
        <v>18</v>
      </c>
      <c r="C21" s="15" t="s">
        <v>20</v>
      </c>
      <c r="D21" s="16" t="s">
        <v>21</v>
      </c>
      <c r="E21" s="17">
        <v>58941</v>
      </c>
      <c r="F21" s="3">
        <v>0</v>
      </c>
      <c r="G21">
        <f t="shared" si="0"/>
        <v>0</v>
      </c>
    </row>
    <row r="22" spans="2:8" ht="32.25" thickBot="1" x14ac:dyDescent="0.3">
      <c r="B22" s="19">
        <v>19</v>
      </c>
      <c r="C22" s="1" t="s">
        <v>36</v>
      </c>
      <c r="D22" s="2" t="s">
        <v>22</v>
      </c>
      <c r="E22" s="12">
        <f>E21</f>
        <v>58941</v>
      </c>
      <c r="F22" s="3">
        <v>1</v>
      </c>
      <c r="G22">
        <f t="shared" si="0"/>
        <v>58941</v>
      </c>
    </row>
    <row r="23" spans="2:8" ht="32.25" thickBot="1" x14ac:dyDescent="0.3">
      <c r="B23" s="19">
        <v>20</v>
      </c>
      <c r="C23" s="1" t="s">
        <v>37</v>
      </c>
      <c r="D23" s="2"/>
      <c r="E23" s="12">
        <f>E22*0.25</f>
        <v>14735.25</v>
      </c>
      <c r="F23" s="3">
        <v>1</v>
      </c>
      <c r="G23">
        <f t="shared" si="0"/>
        <v>14735.25</v>
      </c>
    </row>
    <row r="24" spans="2:8" ht="16.5" thickBot="1" x14ac:dyDescent="0.3">
      <c r="B24" s="19">
        <v>21</v>
      </c>
      <c r="C24" s="15" t="s">
        <v>23</v>
      </c>
      <c r="D24" s="16" t="s">
        <v>24</v>
      </c>
      <c r="E24" s="17">
        <v>53719</v>
      </c>
      <c r="F24" s="3">
        <v>0</v>
      </c>
      <c r="G24">
        <f t="shared" si="0"/>
        <v>0</v>
      </c>
    </row>
    <row r="25" spans="2:8" ht="32.25" thickBot="1" x14ac:dyDescent="0.3">
      <c r="B25" s="19">
        <v>22</v>
      </c>
      <c r="C25" s="1" t="s">
        <v>38</v>
      </c>
      <c r="D25" s="2" t="s">
        <v>41</v>
      </c>
      <c r="E25" s="12">
        <f>E24</f>
        <v>53719</v>
      </c>
      <c r="F25" s="3">
        <v>1</v>
      </c>
      <c r="G25">
        <f t="shared" si="0"/>
        <v>53719</v>
      </c>
    </row>
    <row r="26" spans="2:8" ht="32.25" thickBot="1" x14ac:dyDescent="0.3">
      <c r="B26" s="19">
        <v>23</v>
      </c>
      <c r="C26" s="1" t="s">
        <v>39</v>
      </c>
      <c r="D26" s="2" t="s">
        <v>41</v>
      </c>
      <c r="E26" s="12">
        <f>E25*0.25</f>
        <v>13429.75</v>
      </c>
      <c r="F26" s="3">
        <v>1</v>
      </c>
      <c r="G26">
        <f t="shared" si="0"/>
        <v>13429.75</v>
      </c>
    </row>
    <row r="27" spans="2:8" ht="16.5" thickBot="1" x14ac:dyDescent="0.3">
      <c r="B27" s="19">
        <v>24</v>
      </c>
      <c r="C27" s="15" t="s">
        <v>40</v>
      </c>
      <c r="D27" s="16" t="s">
        <v>42</v>
      </c>
      <c r="E27" s="17">
        <v>21477</v>
      </c>
      <c r="F27" s="3">
        <v>0</v>
      </c>
      <c r="G27">
        <f t="shared" si="0"/>
        <v>0</v>
      </c>
    </row>
    <row r="28" spans="2:8" ht="16.5" thickBot="1" x14ac:dyDescent="0.3">
      <c r="B28" s="19">
        <v>25</v>
      </c>
      <c r="C28" s="1" t="s">
        <v>25</v>
      </c>
      <c r="D28" s="2" t="s">
        <v>43</v>
      </c>
      <c r="E28" s="12">
        <f>E29-H28</f>
        <v>117817.51500000001</v>
      </c>
      <c r="F28" s="3">
        <v>1</v>
      </c>
      <c r="G28">
        <f>E28*F28</f>
        <v>117817.51500000001</v>
      </c>
      <c r="H28" s="11">
        <f>SUM(G4:G27)</f>
        <v>680863.48499999999</v>
      </c>
    </row>
    <row r="29" spans="2:8" ht="16.5" thickBot="1" x14ac:dyDescent="0.3">
      <c r="B29" s="31" t="s">
        <v>44</v>
      </c>
      <c r="C29" s="32"/>
      <c r="D29" s="33"/>
      <c r="E29" s="6">
        <v>798681</v>
      </c>
      <c r="G29">
        <f>SUM(G4:G28)</f>
        <v>798681</v>
      </c>
    </row>
  </sheetData>
  <mergeCells count="4">
    <mergeCell ref="B29:D29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B16" sqref="B16"/>
    </sheetView>
  </sheetViews>
  <sheetFormatPr defaultColWidth="30.5703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Marina</cp:lastModifiedBy>
  <dcterms:created xsi:type="dcterms:W3CDTF">2017-02-15T16:03:36Z</dcterms:created>
  <dcterms:modified xsi:type="dcterms:W3CDTF">2017-05-17T06:57:28Z</dcterms:modified>
</cp:coreProperties>
</file>