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12. SALARII\04. SITUATII TAXE\"/>
    </mc:Choice>
  </mc:AlternateContent>
  <bookViews>
    <workbookView xWindow="0" yWindow="0" windowWidth="23040" windowHeight="9383"/>
  </bookViews>
  <sheets>
    <sheet name="CLOUDIFIER_03.2017" sheetId="1" r:id="rId1"/>
  </sheets>
  <calcPr calcId="162913" concurrentCalc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L13" i="1"/>
  <c r="L3" i="1"/>
  <c r="L4" i="1"/>
  <c r="L5" i="1"/>
  <c r="L6" i="1"/>
  <c r="L7" i="1"/>
  <c r="L8" i="1"/>
  <c r="L9" i="1"/>
  <c r="L10" i="1"/>
  <c r="L2" i="1"/>
  <c r="G2" i="1"/>
  <c r="Q3" i="1"/>
  <c r="Q4" i="1"/>
  <c r="Q5" i="1"/>
  <c r="Q6" i="1"/>
  <c r="Q7" i="1"/>
  <c r="Q8" i="1"/>
  <c r="Q9" i="1"/>
  <c r="Q10" i="1"/>
  <c r="Q12" i="1"/>
  <c r="Q13" i="1"/>
  <c r="Q2" i="1"/>
  <c r="I14" i="1"/>
  <c r="I11" i="1"/>
  <c r="J14" i="1"/>
  <c r="J11" i="1"/>
  <c r="P3" i="1"/>
  <c r="P4" i="1"/>
  <c r="P5" i="1"/>
  <c r="P6" i="1"/>
  <c r="P7" i="1"/>
  <c r="P8" i="1"/>
  <c r="P9" i="1"/>
  <c r="P10" i="1"/>
  <c r="P12" i="1"/>
  <c r="P13" i="1"/>
  <c r="P2" i="1"/>
  <c r="K11" i="1"/>
  <c r="K14" i="1"/>
  <c r="O3" i="1"/>
  <c r="O4" i="1"/>
  <c r="O5" i="1"/>
  <c r="O6" i="1"/>
  <c r="O7" i="1"/>
  <c r="O8" i="1"/>
  <c r="O9" i="1"/>
  <c r="O10" i="1"/>
  <c r="O12" i="1"/>
  <c r="O13" i="1"/>
  <c r="O2" i="1"/>
  <c r="H2" i="1"/>
  <c r="D11" i="1"/>
  <c r="E11" i="1"/>
  <c r="D14" i="1"/>
  <c r="E14" i="1"/>
  <c r="F13" i="1"/>
  <c r="F14" i="1"/>
  <c r="C14" i="1"/>
  <c r="C11" i="1"/>
  <c r="G13" i="1"/>
  <c r="G14" i="1"/>
  <c r="G3" i="1"/>
  <c r="H4" i="1"/>
  <c r="G5" i="1"/>
  <c r="G6" i="1"/>
  <c r="G7" i="1"/>
  <c r="H8" i="1"/>
  <c r="H9" i="1"/>
  <c r="G10" i="1"/>
  <c r="G4" i="1"/>
  <c r="G9" i="1"/>
  <c r="G8" i="1"/>
  <c r="H7" i="1"/>
  <c r="H6" i="1"/>
  <c r="H13" i="1"/>
  <c r="H14" i="1"/>
  <c r="H10" i="1"/>
  <c r="H5" i="1"/>
  <c r="H3" i="1"/>
  <c r="G11" i="1"/>
  <c r="H11" i="1"/>
  <c r="F16" i="1"/>
</calcChain>
</file>

<file path=xl/sharedStrings.xml><?xml version="1.0" encoding="utf-8"?>
<sst xmlns="http://schemas.openxmlformats.org/spreadsheetml/2006/main" count="56" uniqueCount="33">
  <si>
    <t>Cont</t>
  </si>
  <si>
    <t>Titlu</t>
  </si>
  <si>
    <t>CONTRIB UNIT LA FD ACCIDENTE/BOLI PROFES</t>
  </si>
  <si>
    <t>CONTRIB SAL LA ASIG SOCIALE</t>
  </si>
  <si>
    <t>CONTRIBUTIA ANGAJATOR ASS</t>
  </si>
  <si>
    <t>CONTRIB UNIT LA FD DE SANATATE - 0.85%</t>
  </si>
  <si>
    <t>CONTRIB UNIT FOND AJUT SOM</t>
  </si>
  <si>
    <t>CONTRIB PERS FOND AJ SOMAJ</t>
  </si>
  <si>
    <t>CONTRIB UNIT LA FD GARANTARE - 0.25%</t>
  </si>
  <si>
    <t>IMPOZITUL PE SALARII</t>
  </si>
  <si>
    <t>TREZORERIA</t>
  </si>
  <si>
    <t>IBAN</t>
  </si>
  <si>
    <t>CONTR.UNIT LA ASIG SOC - 15.8%</t>
  </si>
  <si>
    <t>IMPOZITUL PE VENIT</t>
  </si>
  <si>
    <t xml:space="preserve">BUG.ASIG.SOC.SI FD.SPECIALE </t>
  </si>
  <si>
    <t xml:space="preserve">BUGETUL DE STAT </t>
  </si>
  <si>
    <t>CONTRIB SALAR PT ASIG SOCIALE SANATATE</t>
  </si>
  <si>
    <t>TOTAL TAXE DECEMBRIE</t>
  </si>
  <si>
    <t>TREZORERIE OPERATIVA ILFOV</t>
  </si>
  <si>
    <t>RO36TREZ4215502XXXXXXXXX</t>
  </si>
  <si>
    <t>RO64TREZ42120470101XXXXX</t>
  </si>
  <si>
    <t>TOTAL TAXE NOIEMBRIE</t>
  </si>
  <si>
    <t xml:space="preserve">TOTAL TAXE OCTOMBRIE </t>
  </si>
  <si>
    <t>TOTAL TRIM 01.2017</t>
  </si>
  <si>
    <t>PROIECT 01.2017</t>
  </si>
  <si>
    <t>PROIECT 02.2017</t>
  </si>
  <si>
    <t>PROIECT 03.2017</t>
  </si>
  <si>
    <t>TAXE PROIECT 90% TRIM 1</t>
  </si>
  <si>
    <t>TAXE PROIECT 10% TRIM 1</t>
  </si>
  <si>
    <t>TAXE SALARII IN AFARA PROIECT 01.2017</t>
  </si>
  <si>
    <t>TAXE SALARII IN AFARA PROIECT 02.2017</t>
  </si>
  <si>
    <t>TAXE SALARII IN AFARA PROIECT 03.2017</t>
  </si>
  <si>
    <t>TOTAL TAXE TRIM. 01.2017 PROIECT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</si>
</sst>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11" applyNumberFormat="0" applyAlignment="0" applyProtection="0"/>
    <xf numFmtId="0" fontId="15" fillId="7" borderId="14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11" applyNumberFormat="0" applyAlignment="0" applyProtection="0"/>
    <xf numFmtId="0" fontId="14" fillId="0" borderId="13" applyNumberFormat="0" applyFill="0" applyAlignment="0" applyProtection="0"/>
    <xf numFmtId="0" fontId="10" fillId="4" borderId="0" applyNumberFormat="0" applyBorder="0" applyAlignment="0" applyProtection="0"/>
    <xf numFmtId="0" fontId="3" fillId="8" borderId="15" applyNumberFormat="0" applyFont="0" applyAlignment="0" applyProtection="0"/>
    <xf numFmtId="0" fontId="12" fillId="6" borderId="12" applyNumberFormat="0" applyAlignment="0" applyProtection="0"/>
    <xf numFmtId="0" fontId="4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54">
    <xf numFmtId="0" fontId="0" fillId="0" borderId="0" xfId="0"/>
    <xf numFmtId="0" fontId="20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1" fillId="0" borderId="1" xfId="0" applyFont="1" applyFill="1" applyBorder="1" applyAlignment="1">
      <alignment horizontal="center"/>
    </xf>
    <xf numFmtId="0" fontId="20" fillId="0" borderId="5" xfId="0" applyFont="1" applyFill="1" applyBorder="1"/>
    <xf numFmtId="4" fontId="2" fillId="0" borderId="1" xfId="0" applyNumberFormat="1" applyFont="1" applyFill="1" applyBorder="1" applyAlignment="1">
      <alignment horizontal="center" vertical="top"/>
    </xf>
    <xf numFmtId="0" fontId="20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0" fillId="0" borderId="5" xfId="0" applyFont="1" applyFill="1" applyBorder="1" applyAlignment="1">
      <alignment horizontal="center"/>
    </xf>
    <xf numFmtId="0" fontId="20" fillId="0" borderId="7" xfId="0" applyFont="1" applyFill="1" applyBorder="1"/>
    <xf numFmtId="0" fontId="22" fillId="0" borderId="5" xfId="0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4" fontId="2" fillId="0" borderId="5" xfId="0" applyNumberFormat="1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 vertical="top"/>
    </xf>
    <xf numFmtId="0" fontId="23" fillId="0" borderId="6" xfId="0" applyFont="1" applyFill="1" applyBorder="1" applyAlignment="1">
      <alignment horizontal="center" vertical="top"/>
    </xf>
    <xf numFmtId="0" fontId="24" fillId="0" borderId="1" xfId="0" applyFont="1" applyFill="1" applyBorder="1" applyAlignment="1">
      <alignment horizontal="center" vertical="top"/>
    </xf>
    <xf numFmtId="0" fontId="25" fillId="0" borderId="1" xfId="0" applyFont="1" applyFill="1" applyBorder="1"/>
    <xf numFmtId="0" fontId="25" fillId="0" borderId="7" xfId="0" applyFont="1" applyFill="1" applyBorder="1"/>
    <xf numFmtId="0" fontId="25" fillId="33" borderId="1" xfId="0" applyFont="1" applyFill="1" applyBorder="1"/>
    <xf numFmtId="4" fontId="25" fillId="33" borderId="1" xfId="0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4" fontId="20" fillId="0" borderId="1" xfId="0" applyNumberFormat="1" applyFont="1" applyFill="1" applyBorder="1" applyAlignment="1">
      <alignment vertical="top"/>
    </xf>
    <xf numFmtId="0" fontId="1" fillId="34" borderId="1" xfId="0" applyFont="1" applyFill="1" applyBorder="1" applyAlignment="1">
      <alignment horizontal="center" wrapText="1"/>
    </xf>
    <xf numFmtId="4" fontId="2" fillId="34" borderId="1" xfId="0" applyNumberFormat="1" applyFont="1" applyFill="1" applyBorder="1" applyAlignment="1">
      <alignment horizontal="center" vertical="top"/>
    </xf>
    <xf numFmtId="0" fontId="23" fillId="34" borderId="6" xfId="0" applyFont="1" applyFill="1" applyBorder="1" applyAlignment="1">
      <alignment horizontal="center" vertical="top"/>
    </xf>
    <xf numFmtId="4" fontId="2" fillId="34" borderId="5" xfId="0" applyNumberFormat="1" applyFont="1" applyFill="1" applyBorder="1" applyAlignment="1">
      <alignment horizontal="center" vertical="top"/>
    </xf>
    <xf numFmtId="4" fontId="23" fillId="34" borderId="17" xfId="0" applyNumberFormat="1" applyFont="1" applyFill="1" applyBorder="1" applyAlignment="1">
      <alignment horizontal="center"/>
    </xf>
    <xf numFmtId="0" fontId="1" fillId="0" borderId="18" xfId="42" applyFont="1" applyFill="1" applyBorder="1" applyAlignment="1">
      <alignment horizontal="center" vertical="center"/>
    </xf>
    <xf numFmtId="0" fontId="1" fillId="0" borderId="1" xfId="0" applyFont="1" applyFill="1" applyBorder="1"/>
    <xf numFmtId="0" fontId="23" fillId="34" borderId="20" xfId="0" applyFont="1" applyFill="1" applyBorder="1" applyAlignment="1">
      <alignment horizontal="center" vertical="top"/>
    </xf>
    <xf numFmtId="4" fontId="20" fillId="0" borderId="7" xfId="0" applyNumberFormat="1" applyFont="1" applyFill="1" applyBorder="1" applyAlignment="1">
      <alignment vertical="top"/>
    </xf>
    <xf numFmtId="0" fontId="1" fillId="0" borderId="21" xfId="42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2" xfId="42" applyFont="1" applyFill="1" applyBorder="1" applyAlignment="1">
      <alignment horizontal="center" vertical="center"/>
    </xf>
    <xf numFmtId="0" fontId="1" fillId="0" borderId="5" xfId="0" applyFont="1" applyFill="1" applyBorder="1"/>
    <xf numFmtId="0" fontId="22" fillId="0" borderId="19" xfId="42" applyFont="1" applyFill="1" applyBorder="1" applyAlignment="1">
      <alignment horizontal="center" vertical="center"/>
    </xf>
    <xf numFmtId="0" fontId="22" fillId="0" borderId="4" xfId="0" applyFont="1" applyFill="1" applyBorder="1"/>
    <xf numFmtId="4" fontId="23" fillId="34" borderId="23" xfId="0" applyNumberFormat="1" applyFont="1" applyFill="1" applyBorder="1" applyAlignment="1">
      <alignment horizontal="center"/>
    </xf>
    <xf numFmtId="4" fontId="23" fillId="34" borderId="6" xfId="0" applyNumberFormat="1" applyFont="1" applyFill="1" applyBorder="1" applyAlignment="1">
      <alignment horizontal="center" vertical="top"/>
    </xf>
    <xf numFmtId="4" fontId="2" fillId="34" borderId="24" xfId="0" applyNumberFormat="1" applyFont="1" applyFill="1" applyBorder="1" applyAlignment="1">
      <alignment horizontal="center" vertical="top"/>
    </xf>
    <xf numFmtId="4" fontId="2" fillId="34" borderId="25" xfId="0" applyNumberFormat="1" applyFont="1" applyFill="1" applyBorder="1" applyAlignment="1">
      <alignment horizontal="center" vertical="top"/>
    </xf>
    <xf numFmtId="0" fontId="23" fillId="34" borderId="23" xfId="0" applyFont="1" applyFill="1" applyBorder="1" applyAlignment="1">
      <alignment horizontal="center" vertical="top"/>
    </xf>
    <xf numFmtId="4" fontId="2" fillId="34" borderId="26" xfId="0" applyNumberFormat="1" applyFont="1" applyFill="1" applyBorder="1" applyAlignment="1">
      <alignment horizontal="center" vertical="top"/>
    </xf>
    <xf numFmtId="4" fontId="23" fillId="0" borderId="6" xfId="0" applyNumberFormat="1" applyFont="1" applyFill="1" applyBorder="1" applyAlignment="1">
      <alignment horizontal="center"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TAT12_99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tabSelected="1" workbookViewId="0">
      <selection activeCell="D11" sqref="D11"/>
    </sheetView>
  </sheetViews>
  <sheetFormatPr defaultColWidth="9.1328125" defaultRowHeight="13.15" x14ac:dyDescent="0.4"/>
  <cols>
    <col min="1" max="1" width="7.86328125" style="1" bestFit="1" customWidth="1"/>
    <col min="2" max="2" width="44.53125" style="1" bestFit="1" customWidth="1"/>
    <col min="3" max="3" width="14.6640625" style="1" customWidth="1"/>
    <col min="4" max="4" width="14" style="1" customWidth="1"/>
    <col min="5" max="5" width="12.6640625" style="1" customWidth="1"/>
    <col min="6" max="6" width="12.6640625" style="9" bestFit="1" customWidth="1"/>
    <col min="7" max="7" width="14.33203125" style="9" customWidth="1"/>
    <col min="8" max="8" width="12.6640625" style="9" customWidth="1"/>
    <col min="9" max="12" width="12.6640625" style="9" hidden="1" customWidth="1"/>
    <col min="13" max="13" width="30.53125" style="1" bestFit="1" customWidth="1"/>
    <col min="14" max="14" width="29.46484375" style="1" bestFit="1" customWidth="1"/>
    <col min="15" max="16" width="19.46484375" style="1" hidden="1" customWidth="1"/>
    <col min="17" max="17" width="20.46484375" style="1" hidden="1" customWidth="1"/>
    <col min="18" max="16384" width="9.1328125" style="1"/>
  </cols>
  <sheetData>
    <row r="1" spans="1:17" ht="66.400000000000006" x14ac:dyDescent="0.5">
      <c r="A1" s="2" t="s">
        <v>0</v>
      </c>
      <c r="B1" s="2" t="s">
        <v>1</v>
      </c>
      <c r="C1" s="27" t="s">
        <v>24</v>
      </c>
      <c r="D1" s="27" t="s">
        <v>25</v>
      </c>
      <c r="E1" s="27" t="s">
        <v>26</v>
      </c>
      <c r="F1" s="3" t="s">
        <v>32</v>
      </c>
      <c r="G1" s="32" t="s">
        <v>27</v>
      </c>
      <c r="H1" s="32" t="s">
        <v>28</v>
      </c>
      <c r="I1" s="32" t="s">
        <v>29</v>
      </c>
      <c r="J1" s="32" t="s">
        <v>30</v>
      </c>
      <c r="K1" s="32" t="s">
        <v>31</v>
      </c>
      <c r="L1" s="32"/>
      <c r="M1" s="6" t="s">
        <v>10</v>
      </c>
      <c r="N1" s="6" t="s">
        <v>11</v>
      </c>
      <c r="O1" s="1" t="s">
        <v>17</v>
      </c>
      <c r="P1" s="1" t="s">
        <v>21</v>
      </c>
      <c r="Q1" s="1" t="s">
        <v>22</v>
      </c>
    </row>
    <row r="2" spans="1:17" s="5" customFormat="1" x14ac:dyDescent="0.4">
      <c r="A2" s="4">
        <v>43111</v>
      </c>
      <c r="B2" s="4" t="s">
        <v>12</v>
      </c>
      <c r="C2" s="29">
        <v>2666</v>
      </c>
      <c r="D2" s="29">
        <v>2053</v>
      </c>
      <c r="E2" s="29">
        <v>2415</v>
      </c>
      <c r="F2" s="8">
        <f>SUM(C2:E2)</f>
        <v>7134</v>
      </c>
      <c r="G2" s="33">
        <f>F2*90%</f>
        <v>6420.6</v>
      </c>
      <c r="H2" s="33">
        <f>F2*10%</f>
        <v>713.40000000000009</v>
      </c>
      <c r="I2" s="33"/>
      <c r="J2" s="33"/>
      <c r="K2" s="33"/>
      <c r="L2" s="49">
        <f>I2+J2+K2</f>
        <v>0</v>
      </c>
      <c r="M2" s="37" t="s">
        <v>18</v>
      </c>
      <c r="N2" s="38" t="s">
        <v>19</v>
      </c>
      <c r="O2" s="31">
        <f>K2+E2</f>
        <v>2415</v>
      </c>
      <c r="P2" s="31">
        <f>D2+J2</f>
        <v>2053</v>
      </c>
      <c r="Q2" s="31">
        <f>C2+I2</f>
        <v>2666</v>
      </c>
    </row>
    <row r="3" spans="1:17" s="5" customFormat="1" x14ac:dyDescent="0.4">
      <c r="A3" s="4">
        <v>43112</v>
      </c>
      <c r="B3" s="4" t="s">
        <v>2</v>
      </c>
      <c r="C3" s="29">
        <v>25</v>
      </c>
      <c r="D3" s="29">
        <v>19</v>
      </c>
      <c r="E3" s="29">
        <v>23</v>
      </c>
      <c r="F3" s="8">
        <f t="shared" ref="F3:F10" si="0">SUM(C3:E3)</f>
        <v>67</v>
      </c>
      <c r="G3" s="33">
        <f t="shared" ref="G3:G10" si="1">F3*90%</f>
        <v>60.300000000000004</v>
      </c>
      <c r="H3" s="33">
        <f t="shared" ref="H3:H10" si="2">F3*10%</f>
        <v>6.7</v>
      </c>
      <c r="I3" s="33"/>
      <c r="J3" s="33"/>
      <c r="K3" s="33"/>
      <c r="L3" s="49">
        <f t="shared" ref="L3:L10" si="3">I3+J3+K3</f>
        <v>0</v>
      </c>
      <c r="M3" s="37" t="s">
        <v>18</v>
      </c>
      <c r="N3" s="38" t="s">
        <v>19</v>
      </c>
      <c r="O3" s="31">
        <f t="shared" ref="O3:O13" si="4">K3+E3</f>
        <v>23</v>
      </c>
      <c r="P3" s="31">
        <f t="shared" ref="P3:P13" si="5">D3+J3</f>
        <v>19</v>
      </c>
      <c r="Q3" s="31">
        <f t="shared" ref="Q3:Q13" si="6">C3+I3</f>
        <v>25</v>
      </c>
    </row>
    <row r="4" spans="1:17" s="5" customFormat="1" x14ac:dyDescent="0.4">
      <c r="A4" s="4">
        <v>4312</v>
      </c>
      <c r="B4" s="4" t="s">
        <v>3</v>
      </c>
      <c r="C4" s="29">
        <v>1771</v>
      </c>
      <c r="D4" s="29">
        <v>1364</v>
      </c>
      <c r="E4" s="29">
        <v>1605</v>
      </c>
      <c r="F4" s="8">
        <f t="shared" si="0"/>
        <v>4740</v>
      </c>
      <c r="G4" s="33">
        <f t="shared" si="1"/>
        <v>4266</v>
      </c>
      <c r="H4" s="33">
        <f t="shared" si="2"/>
        <v>474</v>
      </c>
      <c r="I4" s="33"/>
      <c r="J4" s="33"/>
      <c r="K4" s="33"/>
      <c r="L4" s="49">
        <f t="shared" si="3"/>
        <v>0</v>
      </c>
      <c r="M4" s="37" t="s">
        <v>18</v>
      </c>
      <c r="N4" s="38" t="s">
        <v>19</v>
      </c>
      <c r="O4" s="31">
        <f t="shared" si="4"/>
        <v>1605</v>
      </c>
      <c r="P4" s="31">
        <f t="shared" si="5"/>
        <v>1364</v>
      </c>
      <c r="Q4" s="31">
        <f t="shared" si="6"/>
        <v>1771</v>
      </c>
    </row>
    <row r="5" spans="1:17" s="5" customFormat="1" x14ac:dyDescent="0.4">
      <c r="A5" s="4">
        <v>4313</v>
      </c>
      <c r="B5" s="4" t="s">
        <v>4</v>
      </c>
      <c r="C5" s="29">
        <v>877</v>
      </c>
      <c r="D5" s="29">
        <v>676</v>
      </c>
      <c r="E5" s="29">
        <v>795</v>
      </c>
      <c r="F5" s="8">
        <f t="shared" si="0"/>
        <v>2348</v>
      </c>
      <c r="G5" s="33">
        <f t="shared" si="1"/>
        <v>2113.2000000000003</v>
      </c>
      <c r="H5" s="33">
        <f t="shared" si="2"/>
        <v>234.8</v>
      </c>
      <c r="I5" s="33"/>
      <c r="J5" s="33"/>
      <c r="K5" s="33"/>
      <c r="L5" s="49">
        <f t="shared" si="3"/>
        <v>0</v>
      </c>
      <c r="M5" s="37" t="s">
        <v>18</v>
      </c>
      <c r="N5" s="38" t="s">
        <v>19</v>
      </c>
      <c r="O5" s="31">
        <f t="shared" si="4"/>
        <v>795</v>
      </c>
      <c r="P5" s="31">
        <f t="shared" si="5"/>
        <v>676</v>
      </c>
      <c r="Q5" s="31">
        <f t="shared" si="6"/>
        <v>877</v>
      </c>
    </row>
    <row r="6" spans="1:17" s="5" customFormat="1" x14ac:dyDescent="0.4">
      <c r="A6" s="4">
        <v>4314</v>
      </c>
      <c r="B6" s="4" t="s">
        <v>16</v>
      </c>
      <c r="C6" s="29">
        <v>928</v>
      </c>
      <c r="D6" s="29">
        <v>715</v>
      </c>
      <c r="E6" s="29">
        <v>841</v>
      </c>
      <c r="F6" s="8">
        <f t="shared" si="0"/>
        <v>2484</v>
      </c>
      <c r="G6" s="33">
        <f t="shared" si="1"/>
        <v>2235.6</v>
      </c>
      <c r="H6" s="33">
        <f t="shared" si="2"/>
        <v>248.4</v>
      </c>
      <c r="I6" s="33"/>
      <c r="J6" s="33"/>
      <c r="K6" s="33"/>
      <c r="L6" s="49">
        <f t="shared" si="3"/>
        <v>0</v>
      </c>
      <c r="M6" s="37" t="s">
        <v>18</v>
      </c>
      <c r="N6" s="38" t="s">
        <v>19</v>
      </c>
      <c r="O6" s="31">
        <f t="shared" si="4"/>
        <v>841</v>
      </c>
      <c r="P6" s="31">
        <f t="shared" si="5"/>
        <v>715</v>
      </c>
      <c r="Q6" s="31">
        <f t="shared" si="6"/>
        <v>928</v>
      </c>
    </row>
    <row r="7" spans="1:17" s="5" customFormat="1" x14ac:dyDescent="0.4">
      <c r="A7" s="4">
        <v>4315</v>
      </c>
      <c r="B7" s="4" t="s">
        <v>5</v>
      </c>
      <c r="C7" s="29">
        <v>143</v>
      </c>
      <c r="D7" s="29">
        <v>110</v>
      </c>
      <c r="E7" s="29">
        <v>130</v>
      </c>
      <c r="F7" s="8">
        <f t="shared" si="0"/>
        <v>383</v>
      </c>
      <c r="G7" s="33">
        <f t="shared" si="1"/>
        <v>344.7</v>
      </c>
      <c r="H7" s="33">
        <f t="shared" si="2"/>
        <v>38.300000000000004</v>
      </c>
      <c r="I7" s="33"/>
      <c r="J7" s="33"/>
      <c r="K7" s="33"/>
      <c r="L7" s="49">
        <f t="shared" si="3"/>
        <v>0</v>
      </c>
      <c r="M7" s="37" t="s">
        <v>18</v>
      </c>
      <c r="N7" s="38" t="s">
        <v>19</v>
      </c>
      <c r="O7" s="31">
        <f t="shared" si="4"/>
        <v>130</v>
      </c>
      <c r="P7" s="31">
        <f t="shared" si="5"/>
        <v>110</v>
      </c>
      <c r="Q7" s="31">
        <f t="shared" si="6"/>
        <v>143</v>
      </c>
    </row>
    <row r="8" spans="1:17" s="5" customFormat="1" x14ac:dyDescent="0.4">
      <c r="A8" s="4">
        <v>4371</v>
      </c>
      <c r="B8" s="4" t="s">
        <v>6</v>
      </c>
      <c r="C8" s="29">
        <v>84</v>
      </c>
      <c r="D8" s="29">
        <v>65</v>
      </c>
      <c r="E8" s="29">
        <v>76</v>
      </c>
      <c r="F8" s="8">
        <f t="shared" si="0"/>
        <v>225</v>
      </c>
      <c r="G8" s="33">
        <f t="shared" si="1"/>
        <v>202.5</v>
      </c>
      <c r="H8" s="33">
        <f t="shared" si="2"/>
        <v>22.5</v>
      </c>
      <c r="I8" s="33"/>
      <c r="J8" s="33"/>
      <c r="K8" s="33"/>
      <c r="L8" s="49">
        <f t="shared" si="3"/>
        <v>0</v>
      </c>
      <c r="M8" s="37" t="s">
        <v>18</v>
      </c>
      <c r="N8" s="38" t="s">
        <v>19</v>
      </c>
      <c r="O8" s="31">
        <f t="shared" si="4"/>
        <v>76</v>
      </c>
      <c r="P8" s="31">
        <f t="shared" si="5"/>
        <v>65</v>
      </c>
      <c r="Q8" s="31">
        <f t="shared" si="6"/>
        <v>84</v>
      </c>
    </row>
    <row r="9" spans="1:17" s="5" customFormat="1" x14ac:dyDescent="0.4">
      <c r="A9" s="4">
        <v>4372</v>
      </c>
      <c r="B9" s="4" t="s">
        <v>7</v>
      </c>
      <c r="C9" s="29">
        <v>84</v>
      </c>
      <c r="D9" s="29">
        <v>65</v>
      </c>
      <c r="E9" s="29">
        <v>76</v>
      </c>
      <c r="F9" s="8">
        <f t="shared" si="0"/>
        <v>225</v>
      </c>
      <c r="G9" s="33">
        <f t="shared" si="1"/>
        <v>202.5</v>
      </c>
      <c r="H9" s="33">
        <f t="shared" si="2"/>
        <v>22.5</v>
      </c>
      <c r="I9" s="33"/>
      <c r="J9" s="33"/>
      <c r="K9" s="33"/>
      <c r="L9" s="49">
        <f t="shared" si="3"/>
        <v>0</v>
      </c>
      <c r="M9" s="37" t="s">
        <v>18</v>
      </c>
      <c r="N9" s="38" t="s">
        <v>19</v>
      </c>
      <c r="O9" s="31">
        <f t="shared" si="4"/>
        <v>76</v>
      </c>
      <c r="P9" s="31">
        <f t="shared" si="5"/>
        <v>65</v>
      </c>
      <c r="Q9" s="31">
        <f t="shared" si="6"/>
        <v>84</v>
      </c>
    </row>
    <row r="10" spans="1:17" s="5" customFormat="1" ht="13.5" thickBot="1" x14ac:dyDescent="0.45">
      <c r="A10" s="10">
        <v>4373</v>
      </c>
      <c r="B10" s="10" t="s">
        <v>8</v>
      </c>
      <c r="C10" s="30">
        <v>42</v>
      </c>
      <c r="D10" s="30">
        <v>32</v>
      </c>
      <c r="E10" s="30">
        <v>38</v>
      </c>
      <c r="F10" s="8">
        <f t="shared" si="0"/>
        <v>112</v>
      </c>
      <c r="G10" s="33">
        <f t="shared" si="1"/>
        <v>100.8</v>
      </c>
      <c r="H10" s="33">
        <f t="shared" si="2"/>
        <v>11.200000000000001</v>
      </c>
      <c r="I10" s="33"/>
      <c r="J10" s="33"/>
      <c r="K10" s="33"/>
      <c r="L10" s="49">
        <f t="shared" si="3"/>
        <v>0</v>
      </c>
      <c r="M10" s="41" t="s">
        <v>18</v>
      </c>
      <c r="N10" s="42" t="s">
        <v>19</v>
      </c>
      <c r="O10" s="31">
        <f t="shared" si="4"/>
        <v>38</v>
      </c>
      <c r="P10" s="31">
        <f t="shared" si="5"/>
        <v>32</v>
      </c>
      <c r="Q10" s="31">
        <f t="shared" si="6"/>
        <v>42</v>
      </c>
    </row>
    <row r="11" spans="1:17" s="22" customFormat="1" ht="14.65" thickBot="1" x14ac:dyDescent="0.45">
      <c r="A11" s="20"/>
      <c r="B11" s="21" t="s">
        <v>14</v>
      </c>
      <c r="C11" s="21">
        <f>SUM(C2:C10)</f>
        <v>6620</v>
      </c>
      <c r="D11" s="21">
        <f t="shared" ref="D11:E11" si="7">SUM(D2:D10)</f>
        <v>5099</v>
      </c>
      <c r="E11" s="21">
        <f t="shared" si="7"/>
        <v>5999</v>
      </c>
      <c r="F11" s="53">
        <f>SUM(F2:F10)</f>
        <v>17718</v>
      </c>
      <c r="G11" s="34">
        <f t="shared" ref="G11:K11" si="8">SUM(G2:G10)</f>
        <v>15946.200000000003</v>
      </c>
      <c r="H11" s="34">
        <f t="shared" si="8"/>
        <v>1771.8000000000002</v>
      </c>
      <c r="I11" s="48">
        <f>SUM(I2:I10)</f>
        <v>0</v>
      </c>
      <c r="J11" s="34">
        <f t="shared" si="8"/>
        <v>0</v>
      </c>
      <c r="K11" s="39">
        <f t="shared" si="8"/>
        <v>0</v>
      </c>
      <c r="L11" s="51"/>
      <c r="M11" s="45" t="s">
        <v>18</v>
      </c>
      <c r="N11" s="46" t="s">
        <v>19</v>
      </c>
      <c r="O11" s="40"/>
      <c r="P11" s="31"/>
      <c r="Q11" s="31"/>
    </row>
    <row r="12" spans="1:17" s="5" customFormat="1" ht="13.5" customHeight="1" x14ac:dyDescent="0.4">
      <c r="A12" s="11">
        <v>4418</v>
      </c>
      <c r="B12" s="11" t="s">
        <v>13</v>
      </c>
      <c r="C12" s="11"/>
      <c r="D12" s="11"/>
      <c r="E12" s="11"/>
      <c r="F12" s="16">
        <v>0</v>
      </c>
      <c r="G12" s="35"/>
      <c r="H12" s="35"/>
      <c r="I12" s="35"/>
      <c r="J12" s="35"/>
      <c r="K12" s="35"/>
      <c r="L12" s="52"/>
      <c r="M12" s="43" t="s">
        <v>18</v>
      </c>
      <c r="N12" s="44" t="s">
        <v>20</v>
      </c>
      <c r="O12" s="31">
        <f t="shared" si="4"/>
        <v>0</v>
      </c>
      <c r="P12" s="31">
        <f t="shared" si="5"/>
        <v>0</v>
      </c>
      <c r="Q12" s="31">
        <f t="shared" si="6"/>
        <v>0</v>
      </c>
    </row>
    <row r="13" spans="1:17" s="5" customFormat="1" ht="13.5" thickBot="1" x14ac:dyDescent="0.45">
      <c r="A13" s="4">
        <v>444</v>
      </c>
      <c r="B13" s="4" t="s">
        <v>9</v>
      </c>
      <c r="C13" s="28">
        <v>0</v>
      </c>
      <c r="D13" s="28">
        <v>0</v>
      </c>
      <c r="E13" s="28">
        <v>0</v>
      </c>
      <c r="F13" s="8">
        <f>SUM(C13:E13)</f>
        <v>0</v>
      </c>
      <c r="G13" s="33">
        <f>F13*90%</f>
        <v>0</v>
      </c>
      <c r="H13" s="33">
        <f>F13*10%</f>
        <v>0</v>
      </c>
      <c r="I13" s="33"/>
      <c r="J13" s="33"/>
      <c r="K13" s="33"/>
      <c r="L13" s="50">
        <f>I13+J13+K13</f>
        <v>0</v>
      </c>
      <c r="M13" s="41" t="s">
        <v>18</v>
      </c>
      <c r="N13" s="42" t="s">
        <v>20</v>
      </c>
      <c r="O13" s="31">
        <f t="shared" si="4"/>
        <v>0</v>
      </c>
      <c r="P13" s="31">
        <f t="shared" si="5"/>
        <v>0</v>
      </c>
      <c r="Q13" s="31">
        <f t="shared" si="6"/>
        <v>0</v>
      </c>
    </row>
    <row r="14" spans="1:17" s="19" customFormat="1" ht="14.65" thickBot="1" x14ac:dyDescent="0.5">
      <c r="A14" s="17"/>
      <c r="B14" s="18" t="s">
        <v>15</v>
      </c>
      <c r="C14" s="18">
        <f>SUM(C12:C13)</f>
        <v>0</v>
      </c>
      <c r="D14" s="18">
        <f t="shared" ref="D14:F14" si="9">SUM(D12:D13)</f>
        <v>0</v>
      </c>
      <c r="E14" s="18">
        <f t="shared" si="9"/>
        <v>0</v>
      </c>
      <c r="F14" s="18">
        <f t="shared" si="9"/>
        <v>0</v>
      </c>
      <c r="G14" s="36">
        <f>SUM(G12:G13)</f>
        <v>0</v>
      </c>
      <c r="H14" s="36">
        <f>SUM(H12:H13)</f>
        <v>0</v>
      </c>
      <c r="I14" s="36">
        <f>SUM(I13)</f>
        <v>0</v>
      </c>
      <c r="J14" s="36">
        <f>SUM(J12:J13)</f>
        <v>0</v>
      </c>
      <c r="K14" s="47">
        <f>SUM(K12:K13)</f>
        <v>0</v>
      </c>
      <c r="L14" s="47"/>
      <c r="M14" s="45" t="s">
        <v>18</v>
      </c>
      <c r="N14" s="46" t="s">
        <v>20</v>
      </c>
      <c r="O14" s="40"/>
      <c r="P14" s="31"/>
    </row>
    <row r="15" spans="1:17" x14ac:dyDescent="0.4">
      <c r="A15" s="7"/>
      <c r="B15" s="7"/>
      <c r="C15" s="7"/>
      <c r="D15" s="7"/>
      <c r="E15" s="7"/>
      <c r="F15" s="12"/>
      <c r="G15" s="12"/>
      <c r="H15" s="12"/>
      <c r="I15" s="12"/>
      <c r="J15" s="12"/>
      <c r="K15" s="12"/>
      <c r="L15" s="12"/>
      <c r="M15" s="14"/>
      <c r="N15" s="15"/>
      <c r="O15" s="13"/>
    </row>
    <row r="16" spans="1:17" s="23" customFormat="1" ht="15" x14ac:dyDescent="0.4">
      <c r="A16" s="25"/>
      <c r="B16" s="25" t="s">
        <v>23</v>
      </c>
      <c r="C16" s="25"/>
      <c r="D16" s="25"/>
      <c r="E16" s="25"/>
      <c r="F16" s="26">
        <f>SUM(G11:K11)+SUM(G14:K14)</f>
        <v>17718.000000000004</v>
      </c>
      <c r="G16" s="26"/>
      <c r="H16" s="26"/>
      <c r="I16" s="26"/>
      <c r="J16" s="26"/>
      <c r="K16" s="26"/>
      <c r="L16" s="26"/>
      <c r="O16" s="24"/>
    </row>
    <row r="17" spans="15:15" x14ac:dyDescent="0.4">
      <c r="O17" s="13"/>
    </row>
  </sheetData>
  <pageMargins left="0.25" right="0.25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CLOUDIFIER_03.2017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Gheorghe Cecilia</dc:creator>
  <cp:lastModifiedBy>Andrei</cp:lastModifiedBy>
  <cp:lastPrinted>2017-01-09T10:26:39Z</cp:lastPrinted>
  <dcterms:created xsi:type="dcterms:W3CDTF">2013-04-23T10:41:20Z</dcterms:created>
  <dcterms:modified xsi:type="dcterms:W3CDTF">2017-03-29T15:03:53Z</dcterms:modified>
</cp:coreProperties>
</file>