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ropbox\STARTUP 2015\"/>
    </mc:Choice>
  </mc:AlternateContent>
  <bookViews>
    <workbookView xWindow="0" yWindow="0" windowWidth="20475" windowHeight="15360" tabRatio="500" activeTab="2"/>
  </bookViews>
  <sheets>
    <sheet name="Chart1" sheetId="3" r:id="rId1"/>
    <sheet name="Cloudifier" sheetId="1" r:id="rId2"/>
    <sheet name="GoDrive" sheetId="2" r:id="rId3"/>
    <sheet name="Indicatori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4" i="2"/>
  <c r="I15" i="2"/>
  <c r="I13" i="2"/>
  <c r="I12" i="2"/>
  <c r="I8" i="2"/>
  <c r="I7" i="2"/>
  <c r="I4" i="2"/>
  <c r="I3" i="2"/>
  <c r="I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G8" i="2"/>
  <c r="G7" i="2"/>
  <c r="F8" i="2"/>
  <c r="F7" i="2"/>
  <c r="F4" i="2"/>
  <c r="F3" i="2"/>
  <c r="F19" i="2"/>
  <c r="F20" i="2"/>
  <c r="F21" i="2"/>
  <c r="F13" i="2"/>
  <c r="G13" i="2"/>
  <c r="F14" i="2"/>
  <c r="G14" i="2"/>
  <c r="F15" i="2"/>
  <c r="G15" i="2"/>
  <c r="F16" i="2"/>
  <c r="G16" i="2"/>
  <c r="F12" i="2"/>
  <c r="G12" i="2"/>
  <c r="G10" i="2"/>
  <c r="G11" i="2"/>
  <c r="G9" i="2"/>
  <c r="G4" i="2"/>
  <c r="H4" i="2"/>
  <c r="F5" i="2"/>
  <c r="G5" i="2"/>
  <c r="H5" i="2"/>
  <c r="F6" i="2"/>
  <c r="G6" i="2"/>
  <c r="H6" i="2"/>
  <c r="H9" i="2"/>
  <c r="H10" i="2"/>
  <c r="H11" i="2"/>
  <c r="H12" i="2"/>
  <c r="H13" i="2"/>
  <c r="H14" i="2"/>
  <c r="H15" i="2"/>
  <c r="H16" i="2"/>
  <c r="G3" i="2"/>
  <c r="H3" i="2"/>
  <c r="G28" i="2"/>
  <c r="H28" i="2"/>
  <c r="H27" i="2"/>
  <c r="H26" i="2"/>
  <c r="H25" i="2"/>
  <c r="H24" i="2"/>
  <c r="H23" i="2"/>
  <c r="H22" i="2"/>
  <c r="G21" i="2"/>
  <c r="H21" i="2"/>
  <c r="G20" i="2"/>
  <c r="H20" i="2"/>
  <c r="G19" i="2"/>
  <c r="H19" i="2"/>
  <c r="G18" i="2"/>
  <c r="H18" i="2"/>
  <c r="G17" i="2"/>
  <c r="H17" i="2"/>
  <c r="G25" i="1"/>
  <c r="H25" i="1"/>
  <c r="G17" i="1"/>
  <c r="F18" i="1"/>
  <c r="G18" i="1"/>
  <c r="G16" i="1"/>
  <c r="G15" i="1"/>
  <c r="G14" i="1"/>
  <c r="F12" i="1"/>
  <c r="G12" i="1"/>
  <c r="F13" i="1"/>
  <c r="G13" i="1"/>
  <c r="F11" i="1"/>
  <c r="G11" i="1"/>
  <c r="G10" i="1"/>
  <c r="G9" i="1"/>
  <c r="F8" i="1"/>
  <c r="G8" i="1"/>
  <c r="F7" i="1"/>
  <c r="G7" i="1"/>
  <c r="F4" i="1"/>
  <c r="G4" i="1"/>
  <c r="F5" i="1"/>
  <c r="G5" i="1"/>
  <c r="F6" i="1"/>
  <c r="G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3" i="1"/>
  <c r="G3" i="1"/>
  <c r="H3" i="1"/>
</calcChain>
</file>

<file path=xl/sharedStrings.xml><?xml version="1.0" encoding="utf-8"?>
<sst xmlns="http://schemas.openxmlformats.org/spreadsheetml/2006/main" count="289" uniqueCount="144">
  <si>
    <t>Cercetare-dezvoltare</t>
  </si>
  <si>
    <t>Revizuirea state-of-the-art in domeniul Cloud Computing si virtual desktops</t>
  </si>
  <si>
    <t>Proiectarea modelului experimental de desktop virtual incluzand spatiu de lucru individual</t>
  </si>
  <si>
    <t>Analiza modelului avansat euristic de migrare a aplicatiilor in Cloud prin sistem incorporat specializat</t>
  </si>
  <si>
    <t>Proiectarea modelului experimental al motorului sistem incorporat de migrare euristica a aplicatiilor in Cloud</t>
  </si>
  <si>
    <t>Dezvoltarea experimentala cu resurse externe a motorului sistem incorporat euristic de migrare automatizata in Cloud</t>
  </si>
  <si>
    <t>Introducerea in productie a rezultatelor</t>
  </si>
  <si>
    <t>Migrarea modelelor si sistemelor experimentale in mediul de cercetare-dezvoltare in mediu de testare de productie</t>
  </si>
  <si>
    <t>Achizitia licentelor software de baza pentru mediul de productie</t>
  </si>
  <si>
    <t>Achizitia echipamentelor de baza pentru mediul de productie</t>
  </si>
  <si>
    <t>Pregatirea sistemelor de productie prin configurarea echipamentelor si licentelor de baza</t>
  </si>
  <si>
    <t>GoDrive</t>
  </si>
  <si>
    <t>Analiza amanuntita a actualului stadiu al tehnologiei in domeniul autovehiculelor inteligente</t>
  </si>
  <si>
    <t>Proiectarea modelelor arhitecturale a echipamentului sistem incorporat (embedded system) CarBox</t>
  </si>
  <si>
    <t>Dezvoltarea modelului experiemental pentru sistmul incorporat de achizitie si procesare date OBD</t>
  </si>
  <si>
    <t>Dezvoltarea modelului experimental pentru sistemul GoDrive Cloud cu serviciile online aferente si conectarea acestuia la dispozitivul sistem incorporat CarBox</t>
  </si>
  <si>
    <t>Cercetare industriala</t>
  </si>
  <si>
    <t>Dezvoltare experimentala</t>
  </si>
  <si>
    <t>Migrarea de la mediul de testare la productie</t>
  </si>
  <si>
    <t>Pregatirea mediului de productie</t>
  </si>
  <si>
    <t>Categorie</t>
  </si>
  <si>
    <t>Activitate</t>
  </si>
  <si>
    <t>Subactivitate</t>
  </si>
  <si>
    <t>Cercetare</t>
  </si>
  <si>
    <t>Dezvoltare</t>
  </si>
  <si>
    <t>Implementare</t>
  </si>
  <si>
    <t>Testare</t>
  </si>
  <si>
    <t>Punere in functiune</t>
  </si>
  <si>
    <t>Achizitie licente software standard incluzand sisteme de operare de baza pentru echipamente</t>
  </si>
  <si>
    <t>Implementarea sistemului GoDrive Cloud in productie</t>
  </si>
  <si>
    <t>Productia primului lot de sisteme incorporate CarBox</t>
  </si>
  <si>
    <t>Testarea sistemului complet</t>
  </si>
  <si>
    <t>Punerea in functiune oficiala a sistemului</t>
  </si>
  <si>
    <t>Prezentarea oficiala a sistemului in cadrul conferintelor si targurilor</t>
  </si>
  <si>
    <t>Dezvoltara experimentala cu resurse externe a sistemului de tip spatiu de lucru virtual in Cloud</t>
  </si>
  <si>
    <t>Testarea mediului de productie si punerea in functiune a platformei Cloudifier.NET</t>
  </si>
  <si>
    <t xml:space="preserve">Informare şi publicitate privind proiectul </t>
  </si>
  <si>
    <t xml:space="preserve">Management de proiect </t>
  </si>
  <si>
    <t>Audit final al proiectului</t>
  </si>
  <si>
    <t>Audit financiar</t>
  </si>
  <si>
    <t xml:space="preserve">Audit tehnic </t>
  </si>
  <si>
    <t>Pregatirea metodologiei de auditare financiara</t>
  </si>
  <si>
    <t>Auditarea financiara propriu-zisa</t>
  </si>
  <si>
    <t>Pregatirea metodologiei de auditare tehnica</t>
  </si>
  <si>
    <t>Auditarea tehnica propriu-zisa</t>
  </si>
  <si>
    <t>Management</t>
  </si>
  <si>
    <t>Consultanta in domeniul inovarii</t>
  </si>
  <si>
    <t>Pregatirea metodologiei</t>
  </si>
  <si>
    <t>Monitorizare si evaluare</t>
  </si>
  <si>
    <t>Informare/publicitate</t>
  </si>
  <si>
    <t>Publicare anunt inceput</t>
  </si>
  <si>
    <t>Publicare anunt sfarsit</t>
  </si>
  <si>
    <t>Pregatire materiale publicitate/informare</t>
  </si>
  <si>
    <t>Servicii consultanta proprietate intelectuala</t>
  </si>
  <si>
    <t>Servicii studiu de piata</t>
  </si>
  <si>
    <t>Buget total</t>
  </si>
  <si>
    <t>Eligibil</t>
  </si>
  <si>
    <t>Neeligibil</t>
  </si>
  <si>
    <t>Alte cheltuieli NON-activitate</t>
  </si>
  <si>
    <t>Regie</t>
  </si>
  <si>
    <t>CLOUDIFIER</t>
  </si>
  <si>
    <t>TOTAL</t>
  </si>
  <si>
    <t>ELIGIBIL</t>
  </si>
  <si>
    <t>NON ELIG</t>
  </si>
  <si>
    <t>Descriere</t>
  </si>
  <si>
    <t>Rezultat</t>
  </si>
  <si>
    <t>GDCB</t>
  </si>
  <si>
    <t>Tip indicator</t>
  </si>
  <si>
    <t>Valoare la începutul perioadei de implementare a activităților proiectului</t>
  </si>
  <si>
    <t>Valoare la sfârşitul perioadei de implementare a activităților proiectului</t>
  </si>
  <si>
    <t>Achizitie echipamente implementare productie (materii prime si materiale inclusiv componentele electronice pentru primul lot de sisteme incorporate CarBox)</t>
  </si>
  <si>
    <t>Achizitie aplicatii informatice necesare punerii in productie</t>
  </si>
  <si>
    <t>Client experimental</t>
  </si>
  <si>
    <t>Server experimental</t>
  </si>
  <si>
    <t>Proiectare modele</t>
  </si>
  <si>
    <t>Analiza modele</t>
  </si>
  <si>
    <t>Achizitii echipamente</t>
  </si>
  <si>
    <t>Configurare server productie</t>
  </si>
  <si>
    <t>Configurare clienti productie</t>
  </si>
  <si>
    <t>Lansare interna</t>
  </si>
  <si>
    <t>Lansare extrrna</t>
  </si>
  <si>
    <t>Brevetare</t>
  </si>
  <si>
    <t>Pragatire de piata</t>
  </si>
  <si>
    <t>Informare</t>
  </si>
  <si>
    <t>Audit</t>
  </si>
  <si>
    <t>State-of-the-art</t>
  </si>
  <si>
    <t>Analiza modele euristice</t>
  </si>
  <si>
    <t>Arhitectura motor euristic</t>
  </si>
  <si>
    <t>Arhitectura spatiu lucru virtual</t>
  </si>
  <si>
    <t>Programare motor experimental</t>
  </si>
  <si>
    <t>Programare sistem Cloud</t>
  </si>
  <si>
    <t>Achizitie licente si echipamente</t>
  </si>
  <si>
    <t>Configurare</t>
  </si>
  <si>
    <t>Programare productie</t>
  </si>
  <si>
    <t>Brevete si patente</t>
  </si>
  <si>
    <t>Cercetare marketing</t>
  </si>
  <si>
    <t>Audit tehnic</t>
  </si>
  <si>
    <t>1 Raport al SotA</t>
  </si>
  <si>
    <t>1 raport analiza modele matematice si 1 raport use case</t>
  </si>
  <si>
    <t>1 raport de proiectare incluzand modele UML</t>
  </si>
  <si>
    <t>1 raport de proiectare</t>
  </si>
  <si>
    <t>Module cod sursa</t>
  </si>
  <si>
    <t>Licente sisteme operare achizitionate</t>
  </si>
  <si>
    <t>Servere achizitonate si statii de lucru</t>
  </si>
  <si>
    <t>Servere configurate</t>
  </si>
  <si>
    <t>Aplicatii instalate</t>
  </si>
  <si>
    <t>Aplicatii testate si gata de rulaj in productie</t>
  </si>
  <si>
    <t>Proces complet de brevetare-patentare</t>
  </si>
  <si>
    <t>Realizarea studiului final de marketing si plan de exploatare ai diseminare pentru proiect inclusiv diseminare OPEN SOURCE</t>
  </si>
  <si>
    <t>Pregatirea, monitorizarea, implementarea procesului complet de brevetare a GoDrive CarBox precum si publicare OPEN SOURCE</t>
  </si>
  <si>
    <t>Realizarea studiului de piata necesar punerii in productie in mediul final comercial al produsului GoDrive Cloud/CarBox precum si determinarea canalelor de diseminare OPEN SOURCE</t>
  </si>
  <si>
    <t>Brevet obtinut in anul 5 de durabilitate</t>
  </si>
  <si>
    <t>1 studiu de marketing</t>
  </si>
  <si>
    <t>1 strategie diseminare OPEN SOURCE</t>
  </si>
  <si>
    <t>ANUNT</t>
  </si>
  <si>
    <t>raport</t>
  </si>
  <si>
    <t>Raport</t>
  </si>
  <si>
    <t>Raport al stadiului tehnologiei</t>
  </si>
  <si>
    <t>Raport de proiectare arhitecturala</t>
  </si>
  <si>
    <t>Licente OEM</t>
  </si>
  <si>
    <t>LICENTE OEM</t>
  </si>
  <si>
    <t>Sistem programat, instalat, configurat</t>
  </si>
  <si>
    <t>Peste 100 de CarBox comfigurate</t>
  </si>
  <si>
    <t>Sistem testat</t>
  </si>
  <si>
    <t>Sistem lansat in productie</t>
  </si>
  <si>
    <t>Sistem lansat in piata</t>
  </si>
  <si>
    <t>Cerere de brevet aprobata si proiect inregistrat in comunitatea OPEN SOURCE</t>
  </si>
  <si>
    <t>Raport marketing si Raport Strategie Open Source</t>
  </si>
  <si>
    <t>Anunt</t>
  </si>
  <si>
    <t>Materiale</t>
  </si>
  <si>
    <t xml:space="preserve">Servere, statii si componente sisteme incorporat </t>
  </si>
  <si>
    <t xml:space="preserve">Cod sursa experimental impreuna cu prototip aparat sistem incorporat </t>
  </si>
  <si>
    <t>Cloudifier</t>
  </si>
  <si>
    <t>Nr de clienti persoane juridice care au accesat motorul Cloudifier.net de migrare de la aplicatii clasice la aplicatii cloud in vederea trecerii de la model CAPEX la OPEX si a reducerii costurilor</t>
  </si>
  <si>
    <t>Indicator</t>
  </si>
  <si>
    <t>Proiect</t>
  </si>
  <si>
    <t>Nr minim de persoane juridice ce detin parcuri de masini la nivel national care folosesc GoDriver CarBox in vederea eficientizarii flotei si cresterii sigurantei in traficul rutier</t>
  </si>
  <si>
    <t>Nr minim de institutii de invatamant public-privat care folosesc GoDrive CarBox in vederea monitorizarii si cresterii sigurantei in trafic pentru transportul de prescolari si scolari</t>
  </si>
  <si>
    <t>Nr de startup-uri care utilizeaza serviciile low cost ale Cloudifier.net pentru spatiile de lucru virtuale ale angajatilor proprii</t>
  </si>
  <si>
    <t>Nr</t>
  </si>
  <si>
    <t>Testare model experimental</t>
  </si>
  <si>
    <t>Raport al rezultatelor  dezvoltarii experimentale</t>
  </si>
  <si>
    <t>Testarea ciclica a modelului experimental GoDrive Cloud</t>
  </si>
  <si>
    <t>Testarea ciclica a modelului experimental client GoDrive CarBox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</si>
</sst>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0" borderId="6" xfId="0" applyNumberForma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right" vertical="center" wrapText="1"/>
    </xf>
    <xf numFmtId="3" fontId="0" fillId="0" borderId="9" xfId="0" applyNumberForma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3" fontId="5" fillId="0" borderId="16" xfId="0" applyNumberFormat="1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8" xfId="0" applyBorder="1"/>
    <xf numFmtId="0" fontId="6" fillId="2" borderId="10" xfId="0" applyFont="1" applyFill="1" applyBorder="1"/>
    <xf numFmtId="0" fontId="6" fillId="2" borderId="11" xfId="0" applyFont="1" applyFill="1" applyBorder="1"/>
    <xf numFmtId="0" fontId="7" fillId="2" borderId="11" xfId="0" applyFont="1" applyFill="1" applyBorder="1" applyAlignment="1">
      <alignment wrapText="1"/>
    </xf>
    <xf numFmtId="0" fontId="7" fillId="2" borderId="12" xfId="0" applyFont="1" applyFill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2" fillId="0" borderId="0" xfId="2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Alignment="1">
      <alignment wrapText="1"/>
    </xf>
  </cellXfs>
  <cellStyles count="2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Cloudifier!$F$1:$F$2</c:f>
              <c:strCache>
                <c:ptCount val="2"/>
                <c:pt idx="0">
                  <c:v>CLOUDIFIER</c:v>
                </c:pt>
                <c:pt idx="1">
                  <c:v>Buget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Cloudifier!$A$3:$D$25</c:f>
              <c:multiLvlStrCache>
                <c:ptCount val="23"/>
                <c:lvl>
                  <c:pt idx="0">
                    <c:v>Revizuirea state-of-the-art in domeniul Cloud Computing si virtual desktops</c:v>
                  </c:pt>
                  <c:pt idx="1">
                    <c:v>Analiza modelului avansat euristic de migrare a aplicatiilor in Cloud prin sistem incorporat specializat</c:v>
                  </c:pt>
                  <c:pt idx="2">
                    <c:v>Proiectarea modelului experimental al motorului sistem incorporat de migrare euristica a aplicatiilor in Cloud</c:v>
                  </c:pt>
                  <c:pt idx="3">
                    <c:v>Proiectarea modelului experimental de desktop virtual incluzand spatiu de lucru individual</c:v>
                  </c:pt>
                  <c:pt idx="4">
                    <c:v>Dezvoltarea experimentala cu resurse externe a motorului sistem incorporat euristic de migrare automatizata in Cloud</c:v>
                  </c:pt>
                  <c:pt idx="5">
                    <c:v>Dezvoltara experimentala cu resurse externe a sistemului de tip spatiu de lucru virtual in Cloud</c:v>
                  </c:pt>
                  <c:pt idx="6">
                    <c:v>Achizitia licentelor software de baza pentru mediul de productie</c:v>
                  </c:pt>
                  <c:pt idx="7">
                    <c:v>Achizitia echipamentelor de baza pentru mediul de productie</c:v>
                  </c:pt>
                  <c:pt idx="8">
                    <c:v>Pregatirea sistemelor de productie prin configurarea echipamentelor si licentelor de baza</c:v>
                  </c:pt>
                  <c:pt idx="9">
                    <c:v>Migrarea modelelor si sistemelor experimentale in mediul de cercetare-dezvoltare in mediu de testare de productie</c:v>
                  </c:pt>
                  <c:pt idx="10">
                    <c:v>Testarea mediului de productie si punerea in functiune a platformei Cloudifier.NET</c:v>
                  </c:pt>
                  <c:pt idx="11">
                    <c:v>Proces complet de brevetare-patentare</c:v>
                  </c:pt>
                  <c:pt idx="12">
                    <c:v>Realizarea studiului final de marketing si plan de exploatare ai diseminare pentru proiect inclusiv diseminare OPEN SOURCE</c:v>
                  </c:pt>
                  <c:pt idx="13">
                    <c:v>Publicare anunt inceput</c:v>
                  </c:pt>
                  <c:pt idx="14">
                    <c:v>Publicare anunt sfarsit</c:v>
                  </c:pt>
                  <c:pt idx="15">
                    <c:v>Pregatire materiale publicitate/informare</c:v>
                  </c:pt>
                  <c:pt idx="16">
                    <c:v>Pregatirea metodologiei</c:v>
                  </c:pt>
                  <c:pt idx="17">
                    <c:v>Monitorizare si evaluare</c:v>
                  </c:pt>
                  <c:pt idx="18">
                    <c:v>Pregatirea metodologiei de auditare financiara</c:v>
                  </c:pt>
                  <c:pt idx="19">
                    <c:v>Auditarea financiara propriu-zisa</c:v>
                  </c:pt>
                  <c:pt idx="20">
                    <c:v>Pregatirea metodologiei de auditare tehnica</c:v>
                  </c:pt>
                  <c:pt idx="21">
                    <c:v>Auditarea tehnica propriu-zisa</c:v>
                  </c:pt>
                  <c:pt idx="22">
                    <c:v>Regie</c:v>
                  </c:pt>
                </c:lvl>
                <c:lvl>
                  <c:pt idx="0">
                    <c:v>State-of-the-art</c:v>
                  </c:pt>
                  <c:pt idx="1">
                    <c:v>Analiza modele euristice</c:v>
                  </c:pt>
                  <c:pt idx="2">
                    <c:v>Arhitectura motor euristic</c:v>
                  </c:pt>
                  <c:pt idx="3">
                    <c:v>Arhitectura spatiu lucru virtual</c:v>
                  </c:pt>
                  <c:pt idx="4">
                    <c:v>Programare motor experimental</c:v>
                  </c:pt>
                  <c:pt idx="5">
                    <c:v>Programare sistem Cloud</c:v>
                  </c:pt>
                  <c:pt idx="6">
                    <c:v>Achizitie licente si echipamente</c:v>
                  </c:pt>
                  <c:pt idx="7">
                    <c:v>Achizitie licente si echipamente</c:v>
                  </c:pt>
                  <c:pt idx="8">
                    <c:v>Configurare</c:v>
                  </c:pt>
                  <c:pt idx="9">
                    <c:v>Programare productie</c:v>
                  </c:pt>
                  <c:pt idx="10">
                    <c:v>Testare</c:v>
                  </c:pt>
                  <c:pt idx="11">
                    <c:v>Brevete si patente</c:v>
                  </c:pt>
                  <c:pt idx="12">
                    <c:v>Cercetare marketing</c:v>
                  </c:pt>
                  <c:pt idx="13">
                    <c:v>Informare</c:v>
                  </c:pt>
                  <c:pt idx="14">
                    <c:v>Informare</c:v>
                  </c:pt>
                  <c:pt idx="15">
                    <c:v>Informare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</c:v>
                  </c:pt>
                  <c:pt idx="21">
                    <c:v>Audit tehnic</c:v>
                  </c:pt>
                  <c:pt idx="22">
                    <c:v>Regie</c:v>
                  </c:pt>
                </c:lvl>
                <c:lvl>
                  <c:pt idx="0">
                    <c:v>Cercetare industriala</c:v>
                  </c:pt>
                  <c:pt idx="1">
                    <c:v>Cercetare industriala</c:v>
                  </c:pt>
                  <c:pt idx="2">
                    <c:v>Cercetare industriala</c:v>
                  </c:pt>
                  <c:pt idx="3">
                    <c:v>Cercetare industriala</c:v>
                  </c:pt>
                  <c:pt idx="4">
                    <c:v>Dezvoltare experimentala</c:v>
                  </c:pt>
                  <c:pt idx="5">
                    <c:v>Dezvoltare experimentala</c:v>
                  </c:pt>
                  <c:pt idx="6">
                    <c:v>Pregatirea mediului de productie</c:v>
                  </c:pt>
                  <c:pt idx="7">
                    <c:v>Pregatirea mediului de productie</c:v>
                  </c:pt>
                  <c:pt idx="8">
                    <c:v>Pregatirea mediului de productie</c:v>
                  </c:pt>
                  <c:pt idx="9">
                    <c:v>Migrarea de la mediul de testare la productie</c:v>
                  </c:pt>
                  <c:pt idx="10">
                    <c:v>Migrarea de la mediul de testare la productie</c:v>
                  </c:pt>
                  <c:pt idx="11">
                    <c:v>Servicii consultanta proprietate intelectuala</c:v>
                  </c:pt>
                  <c:pt idx="12">
                    <c:v>Servicii studiu de piata</c:v>
                  </c:pt>
                  <c:pt idx="13">
                    <c:v>Informare/publicitate</c:v>
                  </c:pt>
                  <c:pt idx="14">
                    <c:v>Informare/publicitate</c:v>
                  </c:pt>
                  <c:pt idx="15">
                    <c:v>Informare/publicitate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 </c:v>
                  </c:pt>
                  <c:pt idx="21">
                    <c:v>Audit tehnic </c:v>
                  </c:pt>
                  <c:pt idx="22">
                    <c:v>Regie</c:v>
                  </c:pt>
                </c:lvl>
                <c:lvl>
                  <c:pt idx="0">
                    <c:v>Cercetare-dezvoltare</c:v>
                  </c:pt>
                  <c:pt idx="6">
                    <c:v>Introducerea in productie a rezultatelor</c:v>
                  </c:pt>
                  <c:pt idx="11">
                    <c:v>Consultanta in domeniul inovarii</c:v>
                  </c:pt>
                  <c:pt idx="13">
                    <c:v>Informare şi publicitate privind proiectul </c:v>
                  </c:pt>
                  <c:pt idx="16">
                    <c:v>Management de proiect </c:v>
                  </c:pt>
                  <c:pt idx="18">
                    <c:v>Audit final al proiectului</c:v>
                  </c:pt>
                  <c:pt idx="22">
                    <c:v>Alte cheltuieli NON-activitate</c:v>
                  </c:pt>
                </c:lvl>
              </c:multiLvlStrCache>
            </c:multiLvlStrRef>
          </c:cat>
          <c:val>
            <c:numRef>
              <c:f>Cloudifier!$F$3:$F$25</c:f>
              <c:numCache>
                <c:formatCode>#,##0</c:formatCode>
                <c:ptCount val="23"/>
                <c:pt idx="0">
                  <c:v>39375</c:v>
                </c:pt>
                <c:pt idx="1">
                  <c:v>39375</c:v>
                </c:pt>
                <c:pt idx="2">
                  <c:v>39375</c:v>
                </c:pt>
                <c:pt idx="3">
                  <c:v>39375</c:v>
                </c:pt>
                <c:pt idx="4">
                  <c:v>83235</c:v>
                </c:pt>
                <c:pt idx="5">
                  <c:v>83235</c:v>
                </c:pt>
                <c:pt idx="6">
                  <c:v>50220</c:v>
                </c:pt>
                <c:pt idx="7">
                  <c:v>66960</c:v>
                </c:pt>
                <c:pt idx="8">
                  <c:v>105000</c:v>
                </c:pt>
                <c:pt idx="9">
                  <c:v>105000</c:v>
                </c:pt>
                <c:pt idx="10">
                  <c:v>105000</c:v>
                </c:pt>
                <c:pt idx="11">
                  <c:v>108810</c:v>
                </c:pt>
                <c:pt idx="12">
                  <c:v>145080</c:v>
                </c:pt>
                <c:pt idx="13">
                  <c:v>1500</c:v>
                </c:pt>
                <c:pt idx="14">
                  <c:v>1500</c:v>
                </c:pt>
                <c:pt idx="15">
                  <c:v>24900</c:v>
                </c:pt>
                <c:pt idx="16">
                  <c:v>6000</c:v>
                </c:pt>
                <c:pt idx="17">
                  <c:v>6000</c:v>
                </c:pt>
                <c:pt idx="18">
                  <c:v>1000</c:v>
                </c:pt>
                <c:pt idx="19">
                  <c:v>2750</c:v>
                </c:pt>
                <c:pt idx="20">
                  <c:v>1000</c:v>
                </c:pt>
                <c:pt idx="21">
                  <c:v>2750</c:v>
                </c:pt>
                <c:pt idx="22">
                  <c:v>42000</c:v>
                </c:pt>
              </c:numCache>
            </c:numRef>
          </c:val>
        </c:ser>
        <c:ser>
          <c:idx val="1"/>
          <c:order val="1"/>
          <c:tx>
            <c:strRef>
              <c:f>Cloudifier!$G$1:$G$2</c:f>
              <c:strCache>
                <c:ptCount val="2"/>
                <c:pt idx="0">
                  <c:v>CLOUDIFIER</c:v>
                </c:pt>
                <c:pt idx="1">
                  <c:v>Eligibil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Cloudifier!$A$3:$D$25</c:f>
              <c:multiLvlStrCache>
                <c:ptCount val="23"/>
                <c:lvl>
                  <c:pt idx="0">
                    <c:v>Revizuirea state-of-the-art in domeniul Cloud Computing si virtual desktops</c:v>
                  </c:pt>
                  <c:pt idx="1">
                    <c:v>Analiza modelului avansat euristic de migrare a aplicatiilor in Cloud prin sistem incorporat specializat</c:v>
                  </c:pt>
                  <c:pt idx="2">
                    <c:v>Proiectarea modelului experimental al motorului sistem incorporat de migrare euristica a aplicatiilor in Cloud</c:v>
                  </c:pt>
                  <c:pt idx="3">
                    <c:v>Proiectarea modelului experimental de desktop virtual incluzand spatiu de lucru individual</c:v>
                  </c:pt>
                  <c:pt idx="4">
                    <c:v>Dezvoltarea experimentala cu resurse externe a motorului sistem incorporat euristic de migrare automatizata in Cloud</c:v>
                  </c:pt>
                  <c:pt idx="5">
                    <c:v>Dezvoltara experimentala cu resurse externe a sistemului de tip spatiu de lucru virtual in Cloud</c:v>
                  </c:pt>
                  <c:pt idx="6">
                    <c:v>Achizitia licentelor software de baza pentru mediul de productie</c:v>
                  </c:pt>
                  <c:pt idx="7">
                    <c:v>Achizitia echipamentelor de baza pentru mediul de productie</c:v>
                  </c:pt>
                  <c:pt idx="8">
                    <c:v>Pregatirea sistemelor de productie prin configurarea echipamentelor si licentelor de baza</c:v>
                  </c:pt>
                  <c:pt idx="9">
                    <c:v>Migrarea modelelor si sistemelor experimentale in mediul de cercetare-dezvoltare in mediu de testare de productie</c:v>
                  </c:pt>
                  <c:pt idx="10">
                    <c:v>Testarea mediului de productie si punerea in functiune a platformei Cloudifier.NET</c:v>
                  </c:pt>
                  <c:pt idx="11">
                    <c:v>Proces complet de brevetare-patentare</c:v>
                  </c:pt>
                  <c:pt idx="12">
                    <c:v>Realizarea studiului final de marketing si plan de exploatare ai diseminare pentru proiect inclusiv diseminare OPEN SOURCE</c:v>
                  </c:pt>
                  <c:pt idx="13">
                    <c:v>Publicare anunt inceput</c:v>
                  </c:pt>
                  <c:pt idx="14">
                    <c:v>Publicare anunt sfarsit</c:v>
                  </c:pt>
                  <c:pt idx="15">
                    <c:v>Pregatire materiale publicitate/informare</c:v>
                  </c:pt>
                  <c:pt idx="16">
                    <c:v>Pregatirea metodologiei</c:v>
                  </c:pt>
                  <c:pt idx="17">
                    <c:v>Monitorizare si evaluare</c:v>
                  </c:pt>
                  <c:pt idx="18">
                    <c:v>Pregatirea metodologiei de auditare financiara</c:v>
                  </c:pt>
                  <c:pt idx="19">
                    <c:v>Auditarea financiara propriu-zisa</c:v>
                  </c:pt>
                  <c:pt idx="20">
                    <c:v>Pregatirea metodologiei de auditare tehnica</c:v>
                  </c:pt>
                  <c:pt idx="21">
                    <c:v>Auditarea tehnica propriu-zisa</c:v>
                  </c:pt>
                  <c:pt idx="22">
                    <c:v>Regie</c:v>
                  </c:pt>
                </c:lvl>
                <c:lvl>
                  <c:pt idx="0">
                    <c:v>State-of-the-art</c:v>
                  </c:pt>
                  <c:pt idx="1">
                    <c:v>Analiza modele euristice</c:v>
                  </c:pt>
                  <c:pt idx="2">
                    <c:v>Arhitectura motor euristic</c:v>
                  </c:pt>
                  <c:pt idx="3">
                    <c:v>Arhitectura spatiu lucru virtual</c:v>
                  </c:pt>
                  <c:pt idx="4">
                    <c:v>Programare motor experimental</c:v>
                  </c:pt>
                  <c:pt idx="5">
                    <c:v>Programare sistem Cloud</c:v>
                  </c:pt>
                  <c:pt idx="6">
                    <c:v>Achizitie licente si echipamente</c:v>
                  </c:pt>
                  <c:pt idx="7">
                    <c:v>Achizitie licente si echipamente</c:v>
                  </c:pt>
                  <c:pt idx="8">
                    <c:v>Configurare</c:v>
                  </c:pt>
                  <c:pt idx="9">
                    <c:v>Programare productie</c:v>
                  </c:pt>
                  <c:pt idx="10">
                    <c:v>Testare</c:v>
                  </c:pt>
                  <c:pt idx="11">
                    <c:v>Brevete si patente</c:v>
                  </c:pt>
                  <c:pt idx="12">
                    <c:v>Cercetare marketing</c:v>
                  </c:pt>
                  <c:pt idx="13">
                    <c:v>Informare</c:v>
                  </c:pt>
                  <c:pt idx="14">
                    <c:v>Informare</c:v>
                  </c:pt>
                  <c:pt idx="15">
                    <c:v>Informare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</c:v>
                  </c:pt>
                  <c:pt idx="21">
                    <c:v>Audit tehnic</c:v>
                  </c:pt>
                  <c:pt idx="22">
                    <c:v>Regie</c:v>
                  </c:pt>
                </c:lvl>
                <c:lvl>
                  <c:pt idx="0">
                    <c:v>Cercetare industriala</c:v>
                  </c:pt>
                  <c:pt idx="1">
                    <c:v>Cercetare industriala</c:v>
                  </c:pt>
                  <c:pt idx="2">
                    <c:v>Cercetare industriala</c:v>
                  </c:pt>
                  <c:pt idx="3">
                    <c:v>Cercetare industriala</c:v>
                  </c:pt>
                  <c:pt idx="4">
                    <c:v>Dezvoltare experimentala</c:v>
                  </c:pt>
                  <c:pt idx="5">
                    <c:v>Dezvoltare experimentala</c:v>
                  </c:pt>
                  <c:pt idx="6">
                    <c:v>Pregatirea mediului de productie</c:v>
                  </c:pt>
                  <c:pt idx="7">
                    <c:v>Pregatirea mediului de productie</c:v>
                  </c:pt>
                  <c:pt idx="8">
                    <c:v>Pregatirea mediului de productie</c:v>
                  </c:pt>
                  <c:pt idx="9">
                    <c:v>Migrarea de la mediul de testare la productie</c:v>
                  </c:pt>
                  <c:pt idx="10">
                    <c:v>Migrarea de la mediul de testare la productie</c:v>
                  </c:pt>
                  <c:pt idx="11">
                    <c:v>Servicii consultanta proprietate intelectuala</c:v>
                  </c:pt>
                  <c:pt idx="12">
                    <c:v>Servicii studiu de piata</c:v>
                  </c:pt>
                  <c:pt idx="13">
                    <c:v>Informare/publicitate</c:v>
                  </c:pt>
                  <c:pt idx="14">
                    <c:v>Informare/publicitate</c:v>
                  </c:pt>
                  <c:pt idx="15">
                    <c:v>Informare/publicitate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 </c:v>
                  </c:pt>
                  <c:pt idx="21">
                    <c:v>Audit tehnic </c:v>
                  </c:pt>
                  <c:pt idx="22">
                    <c:v>Regie</c:v>
                  </c:pt>
                </c:lvl>
                <c:lvl>
                  <c:pt idx="0">
                    <c:v>Cercetare-dezvoltare</c:v>
                  </c:pt>
                  <c:pt idx="6">
                    <c:v>Introducerea in productie a rezultatelor</c:v>
                  </c:pt>
                  <c:pt idx="11">
                    <c:v>Consultanta in domeniul inovarii</c:v>
                  </c:pt>
                  <c:pt idx="13">
                    <c:v>Informare şi publicitate privind proiectul </c:v>
                  </c:pt>
                  <c:pt idx="16">
                    <c:v>Management de proiect </c:v>
                  </c:pt>
                  <c:pt idx="18">
                    <c:v>Audit final al proiectului</c:v>
                  </c:pt>
                  <c:pt idx="22">
                    <c:v>Alte cheltuieli NON-activitate</c:v>
                  </c:pt>
                </c:lvl>
              </c:multiLvlStrCache>
            </c:multiLvlStrRef>
          </c:cat>
          <c:val>
            <c:numRef>
              <c:f>Cloudifier!$G$3:$G$25</c:f>
              <c:numCache>
                <c:formatCode>#,##0</c:formatCode>
                <c:ptCount val="23"/>
                <c:pt idx="0">
                  <c:v>39375</c:v>
                </c:pt>
                <c:pt idx="1">
                  <c:v>39375</c:v>
                </c:pt>
                <c:pt idx="2">
                  <c:v>39375</c:v>
                </c:pt>
                <c:pt idx="3">
                  <c:v>39375</c:v>
                </c:pt>
                <c:pt idx="4">
                  <c:v>67125</c:v>
                </c:pt>
                <c:pt idx="5">
                  <c:v>67125</c:v>
                </c:pt>
                <c:pt idx="6">
                  <c:v>40500</c:v>
                </c:pt>
                <c:pt idx="7">
                  <c:v>54000</c:v>
                </c:pt>
                <c:pt idx="8">
                  <c:v>105000</c:v>
                </c:pt>
                <c:pt idx="9">
                  <c:v>105000</c:v>
                </c:pt>
                <c:pt idx="10">
                  <c:v>105000</c:v>
                </c:pt>
                <c:pt idx="11">
                  <c:v>87750</c:v>
                </c:pt>
                <c:pt idx="12">
                  <c:v>117000</c:v>
                </c:pt>
                <c:pt idx="13">
                  <c:v>1209.6774193548388</c:v>
                </c:pt>
                <c:pt idx="14">
                  <c:v>1209.6774193548388</c:v>
                </c:pt>
                <c:pt idx="15">
                  <c:v>20080.645161290322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42000</c:v>
                </c:pt>
              </c:numCache>
            </c:numRef>
          </c:val>
        </c:ser>
        <c:ser>
          <c:idx val="2"/>
          <c:order val="2"/>
          <c:tx>
            <c:strRef>
              <c:f>Cloudifier!$H$1:$H$2</c:f>
              <c:strCache>
                <c:ptCount val="2"/>
                <c:pt idx="0">
                  <c:v>CLOUDIFIER</c:v>
                </c:pt>
                <c:pt idx="1">
                  <c:v>Neeligibil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Cloudifier!$A$3:$D$25</c:f>
              <c:multiLvlStrCache>
                <c:ptCount val="23"/>
                <c:lvl>
                  <c:pt idx="0">
                    <c:v>Revizuirea state-of-the-art in domeniul Cloud Computing si virtual desktops</c:v>
                  </c:pt>
                  <c:pt idx="1">
                    <c:v>Analiza modelului avansat euristic de migrare a aplicatiilor in Cloud prin sistem incorporat specializat</c:v>
                  </c:pt>
                  <c:pt idx="2">
                    <c:v>Proiectarea modelului experimental al motorului sistem incorporat de migrare euristica a aplicatiilor in Cloud</c:v>
                  </c:pt>
                  <c:pt idx="3">
                    <c:v>Proiectarea modelului experimental de desktop virtual incluzand spatiu de lucru individual</c:v>
                  </c:pt>
                  <c:pt idx="4">
                    <c:v>Dezvoltarea experimentala cu resurse externe a motorului sistem incorporat euristic de migrare automatizata in Cloud</c:v>
                  </c:pt>
                  <c:pt idx="5">
                    <c:v>Dezvoltara experimentala cu resurse externe a sistemului de tip spatiu de lucru virtual in Cloud</c:v>
                  </c:pt>
                  <c:pt idx="6">
                    <c:v>Achizitia licentelor software de baza pentru mediul de productie</c:v>
                  </c:pt>
                  <c:pt idx="7">
                    <c:v>Achizitia echipamentelor de baza pentru mediul de productie</c:v>
                  </c:pt>
                  <c:pt idx="8">
                    <c:v>Pregatirea sistemelor de productie prin configurarea echipamentelor si licentelor de baza</c:v>
                  </c:pt>
                  <c:pt idx="9">
                    <c:v>Migrarea modelelor si sistemelor experimentale in mediul de cercetare-dezvoltare in mediu de testare de productie</c:v>
                  </c:pt>
                  <c:pt idx="10">
                    <c:v>Testarea mediului de productie si punerea in functiune a platformei Cloudifier.NET</c:v>
                  </c:pt>
                  <c:pt idx="11">
                    <c:v>Proces complet de brevetare-patentare</c:v>
                  </c:pt>
                  <c:pt idx="12">
                    <c:v>Realizarea studiului final de marketing si plan de exploatare ai diseminare pentru proiect inclusiv diseminare OPEN SOURCE</c:v>
                  </c:pt>
                  <c:pt idx="13">
                    <c:v>Publicare anunt inceput</c:v>
                  </c:pt>
                  <c:pt idx="14">
                    <c:v>Publicare anunt sfarsit</c:v>
                  </c:pt>
                  <c:pt idx="15">
                    <c:v>Pregatire materiale publicitate/informare</c:v>
                  </c:pt>
                  <c:pt idx="16">
                    <c:v>Pregatirea metodologiei</c:v>
                  </c:pt>
                  <c:pt idx="17">
                    <c:v>Monitorizare si evaluare</c:v>
                  </c:pt>
                  <c:pt idx="18">
                    <c:v>Pregatirea metodologiei de auditare financiara</c:v>
                  </c:pt>
                  <c:pt idx="19">
                    <c:v>Auditarea financiara propriu-zisa</c:v>
                  </c:pt>
                  <c:pt idx="20">
                    <c:v>Pregatirea metodologiei de auditare tehnica</c:v>
                  </c:pt>
                  <c:pt idx="21">
                    <c:v>Auditarea tehnica propriu-zisa</c:v>
                  </c:pt>
                  <c:pt idx="22">
                    <c:v>Regie</c:v>
                  </c:pt>
                </c:lvl>
                <c:lvl>
                  <c:pt idx="0">
                    <c:v>State-of-the-art</c:v>
                  </c:pt>
                  <c:pt idx="1">
                    <c:v>Analiza modele euristice</c:v>
                  </c:pt>
                  <c:pt idx="2">
                    <c:v>Arhitectura motor euristic</c:v>
                  </c:pt>
                  <c:pt idx="3">
                    <c:v>Arhitectura spatiu lucru virtual</c:v>
                  </c:pt>
                  <c:pt idx="4">
                    <c:v>Programare motor experimental</c:v>
                  </c:pt>
                  <c:pt idx="5">
                    <c:v>Programare sistem Cloud</c:v>
                  </c:pt>
                  <c:pt idx="6">
                    <c:v>Achizitie licente si echipamente</c:v>
                  </c:pt>
                  <c:pt idx="7">
                    <c:v>Achizitie licente si echipamente</c:v>
                  </c:pt>
                  <c:pt idx="8">
                    <c:v>Configurare</c:v>
                  </c:pt>
                  <c:pt idx="9">
                    <c:v>Programare productie</c:v>
                  </c:pt>
                  <c:pt idx="10">
                    <c:v>Testare</c:v>
                  </c:pt>
                  <c:pt idx="11">
                    <c:v>Brevete si patente</c:v>
                  </c:pt>
                  <c:pt idx="12">
                    <c:v>Cercetare marketing</c:v>
                  </c:pt>
                  <c:pt idx="13">
                    <c:v>Informare</c:v>
                  </c:pt>
                  <c:pt idx="14">
                    <c:v>Informare</c:v>
                  </c:pt>
                  <c:pt idx="15">
                    <c:v>Informare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</c:v>
                  </c:pt>
                  <c:pt idx="21">
                    <c:v>Audit tehnic</c:v>
                  </c:pt>
                  <c:pt idx="22">
                    <c:v>Regie</c:v>
                  </c:pt>
                </c:lvl>
                <c:lvl>
                  <c:pt idx="0">
                    <c:v>Cercetare industriala</c:v>
                  </c:pt>
                  <c:pt idx="1">
                    <c:v>Cercetare industriala</c:v>
                  </c:pt>
                  <c:pt idx="2">
                    <c:v>Cercetare industriala</c:v>
                  </c:pt>
                  <c:pt idx="3">
                    <c:v>Cercetare industriala</c:v>
                  </c:pt>
                  <c:pt idx="4">
                    <c:v>Dezvoltare experimentala</c:v>
                  </c:pt>
                  <c:pt idx="5">
                    <c:v>Dezvoltare experimentala</c:v>
                  </c:pt>
                  <c:pt idx="6">
                    <c:v>Pregatirea mediului de productie</c:v>
                  </c:pt>
                  <c:pt idx="7">
                    <c:v>Pregatirea mediului de productie</c:v>
                  </c:pt>
                  <c:pt idx="8">
                    <c:v>Pregatirea mediului de productie</c:v>
                  </c:pt>
                  <c:pt idx="9">
                    <c:v>Migrarea de la mediul de testare la productie</c:v>
                  </c:pt>
                  <c:pt idx="10">
                    <c:v>Migrarea de la mediul de testare la productie</c:v>
                  </c:pt>
                  <c:pt idx="11">
                    <c:v>Servicii consultanta proprietate intelectuala</c:v>
                  </c:pt>
                  <c:pt idx="12">
                    <c:v>Servicii studiu de piata</c:v>
                  </c:pt>
                  <c:pt idx="13">
                    <c:v>Informare/publicitate</c:v>
                  </c:pt>
                  <c:pt idx="14">
                    <c:v>Informare/publicitate</c:v>
                  </c:pt>
                  <c:pt idx="15">
                    <c:v>Informare/publicitate</c:v>
                  </c:pt>
                  <c:pt idx="16">
                    <c:v>Management</c:v>
                  </c:pt>
                  <c:pt idx="17">
                    <c:v>Management</c:v>
                  </c:pt>
                  <c:pt idx="18">
                    <c:v>Audit financiar</c:v>
                  </c:pt>
                  <c:pt idx="19">
                    <c:v>Audit financiar</c:v>
                  </c:pt>
                  <c:pt idx="20">
                    <c:v>Audit tehnic </c:v>
                  </c:pt>
                  <c:pt idx="21">
                    <c:v>Audit tehnic </c:v>
                  </c:pt>
                  <c:pt idx="22">
                    <c:v>Regie</c:v>
                  </c:pt>
                </c:lvl>
                <c:lvl>
                  <c:pt idx="0">
                    <c:v>Cercetare-dezvoltare</c:v>
                  </c:pt>
                  <c:pt idx="6">
                    <c:v>Introducerea in productie a rezultatelor</c:v>
                  </c:pt>
                  <c:pt idx="11">
                    <c:v>Consultanta in domeniul inovarii</c:v>
                  </c:pt>
                  <c:pt idx="13">
                    <c:v>Informare şi publicitate privind proiectul </c:v>
                  </c:pt>
                  <c:pt idx="16">
                    <c:v>Management de proiect </c:v>
                  </c:pt>
                  <c:pt idx="18">
                    <c:v>Audit final al proiectului</c:v>
                  </c:pt>
                  <c:pt idx="22">
                    <c:v>Alte cheltuieli NON-activitate</c:v>
                  </c:pt>
                </c:lvl>
              </c:multiLvlStrCache>
            </c:multiLvlStrRef>
          </c:cat>
          <c:val>
            <c:numRef>
              <c:f>Cloudifier!$H$3:$H$25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16110</c:v>
                </c:pt>
                <c:pt idx="5">
                  <c:v>16110</c:v>
                </c:pt>
                <c:pt idx="6">
                  <c:v>9720</c:v>
                </c:pt>
                <c:pt idx="7">
                  <c:v>12960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21060</c:v>
                </c:pt>
                <c:pt idx="12">
                  <c:v>28080</c:v>
                </c:pt>
                <c:pt idx="13">
                  <c:v>290.32258064516122</c:v>
                </c:pt>
                <c:pt idx="14">
                  <c:v>290.32258064516122</c:v>
                </c:pt>
                <c:pt idx="15">
                  <c:v>4819.354838709678</c:v>
                </c:pt>
                <c:pt idx="16">
                  <c:v>6000</c:v>
                </c:pt>
                <c:pt idx="17">
                  <c:v>6000</c:v>
                </c:pt>
                <c:pt idx="18">
                  <c:v>1000</c:v>
                </c:pt>
                <c:pt idx="19">
                  <c:v>2750</c:v>
                </c:pt>
                <c:pt idx="20">
                  <c:v>1000</c:v>
                </c:pt>
                <c:pt idx="21">
                  <c:v>2750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0000"/>
        <c:axId val="137088368"/>
      </c:barChart>
      <c:catAx>
        <c:axId val="1370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8368"/>
        <c:crosses val="autoZero"/>
        <c:auto val="1"/>
        <c:lblAlgn val="ctr"/>
        <c:lblOffset val="100"/>
        <c:noMultiLvlLbl val="0"/>
      </c:catAx>
      <c:valAx>
        <c:axId val="1370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25"/>
  <sheetViews>
    <sheetView showGridLines="0" topLeftCell="A7" zoomScale="115" zoomScaleNormal="115" zoomScalePageLayoutView="115" workbookViewId="0">
      <selection activeCell="C13" sqref="C13"/>
    </sheetView>
  </sheetViews>
  <sheetFormatPr defaultColWidth="11" defaultRowHeight="15.75" x14ac:dyDescent="0.25"/>
  <cols>
    <col min="1" max="1" width="20.875" style="2" customWidth="1"/>
    <col min="2" max="3" width="23.625" style="2" customWidth="1"/>
    <col min="4" max="4" width="62" style="2" customWidth="1"/>
    <col min="5" max="5" width="20.375" style="2" customWidth="1"/>
    <col min="6" max="6" width="11" style="3"/>
    <col min="7" max="7" width="11.375" style="3" bestFit="1" customWidth="1"/>
    <col min="8" max="8" width="11" style="3"/>
    <col min="9" max="16384" width="11" style="2"/>
  </cols>
  <sheetData>
    <row r="1" spans="1:8" ht="21.75" thickBot="1" x14ac:dyDescent="0.3">
      <c r="A1" s="24" t="s">
        <v>60</v>
      </c>
      <c r="B1" s="25"/>
      <c r="C1" s="25"/>
      <c r="D1" s="25"/>
      <c r="E1" s="25"/>
      <c r="F1" s="25"/>
      <c r="G1" s="25"/>
      <c r="H1" s="26"/>
    </row>
    <row r="2" spans="1:8" x14ac:dyDescent="0.25">
      <c r="A2" s="11" t="s">
        <v>20</v>
      </c>
      <c r="B2" s="12" t="s">
        <v>21</v>
      </c>
      <c r="C2" s="12" t="s">
        <v>22</v>
      </c>
      <c r="D2" s="12" t="s">
        <v>64</v>
      </c>
      <c r="E2" s="12" t="s">
        <v>65</v>
      </c>
      <c r="F2" s="13" t="s">
        <v>55</v>
      </c>
      <c r="G2" s="13" t="s">
        <v>56</v>
      </c>
      <c r="H2" s="14" t="s">
        <v>57</v>
      </c>
    </row>
    <row r="3" spans="1:8" ht="31.5" x14ac:dyDescent="0.25">
      <c r="A3" s="23" t="s">
        <v>0</v>
      </c>
      <c r="B3" s="4" t="s">
        <v>16</v>
      </c>
      <c r="C3" s="4" t="s">
        <v>85</v>
      </c>
      <c r="D3" s="4" t="s">
        <v>1</v>
      </c>
      <c r="E3" s="4" t="s">
        <v>97</v>
      </c>
      <c r="F3" s="5">
        <f>157500/4</f>
        <v>39375</v>
      </c>
      <c r="G3" s="5">
        <f>F3</f>
        <v>39375</v>
      </c>
      <c r="H3" s="6">
        <f>F3-G3</f>
        <v>0</v>
      </c>
    </row>
    <row r="4" spans="1:8" ht="47.25" x14ac:dyDescent="0.25">
      <c r="A4" s="23"/>
      <c r="B4" s="4" t="s">
        <v>16</v>
      </c>
      <c r="C4" s="4" t="s">
        <v>86</v>
      </c>
      <c r="D4" s="4" t="s">
        <v>3</v>
      </c>
      <c r="E4" s="4" t="s">
        <v>98</v>
      </c>
      <c r="F4" s="5">
        <f t="shared" ref="F4:F6" si="0">157500/4</f>
        <v>39375</v>
      </c>
      <c r="G4" s="5">
        <f t="shared" ref="G4:G6" si="1">F4</f>
        <v>39375</v>
      </c>
      <c r="H4" s="6">
        <f t="shared" ref="H4:H25" si="2">F4-G4</f>
        <v>0</v>
      </c>
    </row>
    <row r="5" spans="1:8" ht="31.5" x14ac:dyDescent="0.25">
      <c r="A5" s="23"/>
      <c r="B5" s="4" t="s">
        <v>16</v>
      </c>
      <c r="C5" s="4" t="s">
        <v>87</v>
      </c>
      <c r="D5" s="4" t="s">
        <v>4</v>
      </c>
      <c r="E5" s="4" t="s">
        <v>99</v>
      </c>
      <c r="F5" s="5">
        <f t="shared" si="0"/>
        <v>39375</v>
      </c>
      <c r="G5" s="5">
        <f t="shared" si="1"/>
        <v>39375</v>
      </c>
      <c r="H5" s="6">
        <f t="shared" si="2"/>
        <v>0</v>
      </c>
    </row>
    <row r="6" spans="1:8" ht="31.5" x14ac:dyDescent="0.25">
      <c r="A6" s="23"/>
      <c r="B6" s="4" t="s">
        <v>16</v>
      </c>
      <c r="C6" s="4" t="s">
        <v>88</v>
      </c>
      <c r="D6" s="4" t="s">
        <v>2</v>
      </c>
      <c r="E6" s="4" t="s">
        <v>100</v>
      </c>
      <c r="F6" s="5">
        <f t="shared" si="0"/>
        <v>39375</v>
      </c>
      <c r="G6" s="5">
        <f t="shared" si="1"/>
        <v>39375</v>
      </c>
      <c r="H6" s="6">
        <f t="shared" si="2"/>
        <v>0</v>
      </c>
    </row>
    <row r="7" spans="1:8" ht="31.5" x14ac:dyDescent="0.25">
      <c r="A7" s="23"/>
      <c r="B7" s="4" t="s">
        <v>17</v>
      </c>
      <c r="C7" s="4" t="s">
        <v>89</v>
      </c>
      <c r="D7" s="4" t="s">
        <v>5</v>
      </c>
      <c r="E7" s="4" t="s">
        <v>101</v>
      </c>
      <c r="F7" s="5">
        <f>166470/2</f>
        <v>83235</v>
      </c>
      <c r="G7" s="5">
        <f>F7/1.24</f>
        <v>67125</v>
      </c>
      <c r="H7" s="6">
        <f t="shared" si="2"/>
        <v>16110</v>
      </c>
    </row>
    <row r="8" spans="1:8" ht="31.5" x14ac:dyDescent="0.25">
      <c r="A8" s="23"/>
      <c r="B8" s="4" t="s">
        <v>17</v>
      </c>
      <c r="C8" s="4" t="s">
        <v>90</v>
      </c>
      <c r="D8" s="4" t="s">
        <v>34</v>
      </c>
      <c r="E8" s="4" t="s">
        <v>101</v>
      </c>
      <c r="F8" s="5">
        <f>166470/2</f>
        <v>83235</v>
      </c>
      <c r="G8" s="5">
        <f>F8/1.24</f>
        <v>67125</v>
      </c>
      <c r="H8" s="6">
        <f t="shared" si="2"/>
        <v>16110</v>
      </c>
    </row>
    <row r="9" spans="1:8" ht="31.5" x14ac:dyDescent="0.25">
      <c r="A9" s="23" t="s">
        <v>6</v>
      </c>
      <c r="B9" s="4" t="s">
        <v>19</v>
      </c>
      <c r="C9" s="4" t="s">
        <v>91</v>
      </c>
      <c r="D9" s="4" t="s">
        <v>8</v>
      </c>
      <c r="E9" s="4" t="s">
        <v>102</v>
      </c>
      <c r="F9" s="5">
        <v>50220</v>
      </c>
      <c r="G9" s="5">
        <f>F9/1.24</f>
        <v>40500</v>
      </c>
      <c r="H9" s="6">
        <f t="shared" si="2"/>
        <v>9720</v>
      </c>
    </row>
    <row r="10" spans="1:8" ht="31.5" x14ac:dyDescent="0.25">
      <c r="A10" s="23"/>
      <c r="B10" s="4" t="s">
        <v>19</v>
      </c>
      <c r="C10" s="4" t="s">
        <v>91</v>
      </c>
      <c r="D10" s="4" t="s">
        <v>9</v>
      </c>
      <c r="E10" s="4" t="s">
        <v>103</v>
      </c>
      <c r="F10" s="5">
        <v>66960</v>
      </c>
      <c r="G10" s="5">
        <f>F10/1.24</f>
        <v>54000</v>
      </c>
      <c r="H10" s="6">
        <f t="shared" si="2"/>
        <v>12960</v>
      </c>
    </row>
    <row r="11" spans="1:8" ht="31.5" x14ac:dyDescent="0.25">
      <c r="A11" s="23"/>
      <c r="B11" s="4" t="s">
        <v>19</v>
      </c>
      <c r="C11" s="4" t="s">
        <v>92</v>
      </c>
      <c r="D11" s="4" t="s">
        <v>10</v>
      </c>
      <c r="E11" s="4" t="s">
        <v>104</v>
      </c>
      <c r="F11" s="5">
        <f>315000/3</f>
        <v>105000</v>
      </c>
      <c r="G11" s="5">
        <f>F11</f>
        <v>105000</v>
      </c>
      <c r="H11" s="6">
        <f t="shared" si="2"/>
        <v>0</v>
      </c>
    </row>
    <row r="12" spans="1:8" ht="31.5" x14ac:dyDescent="0.25">
      <c r="A12" s="23"/>
      <c r="B12" s="4" t="s">
        <v>18</v>
      </c>
      <c r="C12" s="4" t="s">
        <v>93</v>
      </c>
      <c r="D12" s="4" t="s">
        <v>7</v>
      </c>
      <c r="E12" s="4" t="s">
        <v>105</v>
      </c>
      <c r="F12" s="5">
        <f t="shared" ref="F12:F13" si="3">315000/3</f>
        <v>105000</v>
      </c>
      <c r="G12" s="5">
        <f t="shared" ref="G12:G13" si="4">F12</f>
        <v>105000</v>
      </c>
      <c r="H12" s="6">
        <f t="shared" si="2"/>
        <v>0</v>
      </c>
    </row>
    <row r="13" spans="1:8" ht="31.5" x14ac:dyDescent="0.25">
      <c r="A13" s="23"/>
      <c r="B13" s="4" t="s">
        <v>18</v>
      </c>
      <c r="C13" s="4" t="s">
        <v>26</v>
      </c>
      <c r="D13" s="4" t="s">
        <v>35</v>
      </c>
      <c r="E13" s="4" t="s">
        <v>106</v>
      </c>
      <c r="F13" s="5">
        <f t="shared" si="3"/>
        <v>105000</v>
      </c>
      <c r="G13" s="5">
        <f t="shared" si="4"/>
        <v>105000</v>
      </c>
      <c r="H13" s="6">
        <f t="shared" si="2"/>
        <v>0</v>
      </c>
    </row>
    <row r="14" spans="1:8" ht="31.5" x14ac:dyDescent="0.25">
      <c r="A14" s="23" t="s">
        <v>46</v>
      </c>
      <c r="B14" s="4" t="s">
        <v>53</v>
      </c>
      <c r="C14" s="4" t="s">
        <v>94</v>
      </c>
      <c r="D14" s="4" t="s">
        <v>107</v>
      </c>
      <c r="E14" s="4" t="s">
        <v>111</v>
      </c>
      <c r="F14" s="5">
        <v>108810</v>
      </c>
      <c r="G14" s="5">
        <f>F14/1.24</f>
        <v>87750</v>
      </c>
      <c r="H14" s="6">
        <f t="shared" si="2"/>
        <v>21060</v>
      </c>
    </row>
    <row r="15" spans="1:8" ht="31.5" x14ac:dyDescent="0.25">
      <c r="A15" s="23"/>
      <c r="B15" s="4" t="s">
        <v>54</v>
      </c>
      <c r="C15" s="4" t="s">
        <v>95</v>
      </c>
      <c r="D15" s="4" t="s">
        <v>108</v>
      </c>
      <c r="E15" s="4" t="s">
        <v>112</v>
      </c>
      <c r="F15" s="5">
        <v>145080</v>
      </c>
      <c r="G15" s="5">
        <f>F15/1.24</f>
        <v>117000</v>
      </c>
      <c r="H15" s="6">
        <f t="shared" si="2"/>
        <v>28080</v>
      </c>
    </row>
    <row r="16" spans="1:8" ht="31.5" customHeight="1" x14ac:dyDescent="0.25">
      <c r="A16" s="23" t="s">
        <v>36</v>
      </c>
      <c r="B16" s="4" t="s">
        <v>49</v>
      </c>
      <c r="C16" s="4" t="s">
        <v>83</v>
      </c>
      <c r="D16" s="4" t="s">
        <v>50</v>
      </c>
      <c r="E16" s="4" t="s">
        <v>113</v>
      </c>
      <c r="F16" s="5">
        <v>1500</v>
      </c>
      <c r="G16" s="5">
        <f>F16/1.24</f>
        <v>1209.6774193548388</v>
      </c>
      <c r="H16" s="6">
        <f t="shared" si="2"/>
        <v>290.32258064516122</v>
      </c>
    </row>
    <row r="17" spans="1:8" x14ac:dyDescent="0.25">
      <c r="A17" s="23"/>
      <c r="B17" s="4" t="s">
        <v>49</v>
      </c>
      <c r="C17" s="4" t="s">
        <v>83</v>
      </c>
      <c r="D17" s="4" t="s">
        <v>51</v>
      </c>
      <c r="E17" s="4" t="s">
        <v>114</v>
      </c>
      <c r="F17" s="5">
        <v>1500</v>
      </c>
      <c r="G17" s="5">
        <f t="shared" ref="G17:G18" si="5">F17/1.24</f>
        <v>1209.6774193548388</v>
      </c>
      <c r="H17" s="6">
        <f t="shared" si="2"/>
        <v>290.32258064516122</v>
      </c>
    </row>
    <row r="18" spans="1:8" x14ac:dyDescent="0.25">
      <c r="A18" s="23"/>
      <c r="B18" s="4" t="s">
        <v>49</v>
      </c>
      <c r="C18" s="4" t="s">
        <v>83</v>
      </c>
      <c r="D18" s="4" t="s">
        <v>52</v>
      </c>
      <c r="E18" s="4" t="s">
        <v>114</v>
      </c>
      <c r="F18" s="5">
        <f>27900-F16-F17</f>
        <v>24900</v>
      </c>
      <c r="G18" s="5">
        <f t="shared" si="5"/>
        <v>20080.645161290322</v>
      </c>
      <c r="H18" s="6">
        <f t="shared" si="2"/>
        <v>4819.354838709678</v>
      </c>
    </row>
    <row r="19" spans="1:8" x14ac:dyDescent="0.25">
      <c r="A19" s="23" t="s">
        <v>37</v>
      </c>
      <c r="B19" s="4" t="s">
        <v>45</v>
      </c>
      <c r="C19" s="4" t="s">
        <v>45</v>
      </c>
      <c r="D19" s="4" t="s">
        <v>47</v>
      </c>
      <c r="E19" s="4" t="s">
        <v>115</v>
      </c>
      <c r="F19" s="5">
        <v>6000</v>
      </c>
      <c r="G19" s="5">
        <v>0</v>
      </c>
      <c r="H19" s="6">
        <f t="shared" si="2"/>
        <v>6000</v>
      </c>
    </row>
    <row r="20" spans="1:8" x14ac:dyDescent="0.25">
      <c r="A20" s="23"/>
      <c r="B20" s="4" t="s">
        <v>45</v>
      </c>
      <c r="C20" s="4" t="s">
        <v>45</v>
      </c>
      <c r="D20" s="4" t="s">
        <v>48</v>
      </c>
      <c r="E20" s="4" t="s">
        <v>116</v>
      </c>
      <c r="F20" s="5">
        <v>6000</v>
      </c>
      <c r="G20" s="5">
        <v>0</v>
      </c>
      <c r="H20" s="6">
        <f t="shared" si="2"/>
        <v>6000</v>
      </c>
    </row>
    <row r="21" spans="1:8" x14ac:dyDescent="0.25">
      <c r="A21" s="23" t="s">
        <v>38</v>
      </c>
      <c r="B21" s="4" t="s">
        <v>39</v>
      </c>
      <c r="C21" s="4" t="s">
        <v>39</v>
      </c>
      <c r="D21" s="4" t="s">
        <v>41</v>
      </c>
      <c r="E21" s="4" t="s">
        <v>116</v>
      </c>
      <c r="F21" s="5">
        <v>1000</v>
      </c>
      <c r="G21" s="5">
        <v>0</v>
      </c>
      <c r="H21" s="6">
        <f t="shared" si="2"/>
        <v>1000</v>
      </c>
    </row>
    <row r="22" spans="1:8" x14ac:dyDescent="0.25">
      <c r="A22" s="23"/>
      <c r="B22" s="4" t="s">
        <v>39</v>
      </c>
      <c r="C22" s="4" t="s">
        <v>39</v>
      </c>
      <c r="D22" s="4" t="s">
        <v>42</v>
      </c>
      <c r="E22" s="4" t="s">
        <v>116</v>
      </c>
      <c r="F22" s="5">
        <v>2750</v>
      </c>
      <c r="G22" s="5">
        <v>0</v>
      </c>
      <c r="H22" s="6">
        <f t="shared" si="2"/>
        <v>2750</v>
      </c>
    </row>
    <row r="23" spans="1:8" x14ac:dyDescent="0.25">
      <c r="A23" s="23"/>
      <c r="B23" s="4" t="s">
        <v>40</v>
      </c>
      <c r="C23" s="4" t="s">
        <v>96</v>
      </c>
      <c r="D23" s="4" t="s">
        <v>43</v>
      </c>
      <c r="E23" s="4" t="s">
        <v>116</v>
      </c>
      <c r="F23" s="5">
        <v>1000</v>
      </c>
      <c r="G23" s="5">
        <v>0</v>
      </c>
      <c r="H23" s="6">
        <f t="shared" si="2"/>
        <v>1000</v>
      </c>
    </row>
    <row r="24" spans="1:8" x14ac:dyDescent="0.25">
      <c r="A24" s="23"/>
      <c r="B24" s="4" t="s">
        <v>40</v>
      </c>
      <c r="C24" s="4" t="s">
        <v>96</v>
      </c>
      <c r="D24" s="4" t="s">
        <v>44</v>
      </c>
      <c r="E24" s="4" t="s">
        <v>116</v>
      </c>
      <c r="F24" s="5">
        <v>2750</v>
      </c>
      <c r="G24" s="5">
        <v>0</v>
      </c>
      <c r="H24" s="6">
        <f t="shared" si="2"/>
        <v>2750</v>
      </c>
    </row>
    <row r="25" spans="1:8" ht="32.25" customHeight="1" thickBot="1" x14ac:dyDescent="0.3">
      <c r="A25" s="7" t="s">
        <v>58</v>
      </c>
      <c r="B25" s="8" t="s">
        <v>59</v>
      </c>
      <c r="C25" s="8" t="s">
        <v>59</v>
      </c>
      <c r="D25" s="8" t="s">
        <v>59</v>
      </c>
      <c r="E25" s="8"/>
      <c r="F25" s="9">
        <v>42000</v>
      </c>
      <c r="G25" s="9">
        <f>F25</f>
        <v>42000</v>
      </c>
      <c r="H25" s="10">
        <f t="shared" si="2"/>
        <v>0</v>
      </c>
    </row>
  </sheetData>
  <mergeCells count="7">
    <mergeCell ref="A21:A24"/>
    <mergeCell ref="A1:H1"/>
    <mergeCell ref="A3:A8"/>
    <mergeCell ref="A9:A13"/>
    <mergeCell ref="A14:A15"/>
    <mergeCell ref="A16:A18"/>
    <mergeCell ref="A19:A20"/>
  </mergeCells>
  <pageMargins left="0.7" right="0.7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zoomScale="130" zoomScaleNormal="130" workbookViewId="0">
      <selection activeCell="E7" sqref="E7"/>
    </sheetView>
  </sheetViews>
  <sheetFormatPr defaultColWidth="8.875" defaultRowHeight="15.75" x14ac:dyDescent="0.25"/>
  <cols>
    <col min="1" max="1" width="19.125" style="1" customWidth="1"/>
    <col min="2" max="3" width="23.625" style="1" customWidth="1"/>
    <col min="4" max="4" width="70" style="1" customWidth="1"/>
    <col min="5" max="5" width="20" style="1" customWidth="1"/>
    <col min="6" max="8" width="8.875" style="1"/>
    <col min="9" max="10" width="12" style="1" bestFit="1" customWidth="1"/>
    <col min="11" max="16384" width="8.875" style="1"/>
  </cols>
  <sheetData>
    <row r="1" spans="1:10" ht="21.75" thickBot="1" x14ac:dyDescent="0.4">
      <c r="A1" s="27" t="s">
        <v>11</v>
      </c>
      <c r="B1" s="28"/>
      <c r="C1" s="28"/>
      <c r="D1" s="28"/>
      <c r="E1" s="28"/>
      <c r="F1" s="28"/>
      <c r="G1" s="28"/>
      <c r="H1" s="29"/>
    </row>
    <row r="2" spans="1:10" x14ac:dyDescent="0.25">
      <c r="A2" s="19" t="s">
        <v>20</v>
      </c>
      <c r="B2" s="20" t="s">
        <v>21</v>
      </c>
      <c r="C2" s="20" t="s">
        <v>22</v>
      </c>
      <c r="D2" s="20" t="s">
        <v>64</v>
      </c>
      <c r="E2" s="20" t="s">
        <v>65</v>
      </c>
      <c r="F2" s="20" t="s">
        <v>61</v>
      </c>
      <c r="G2" s="20" t="s">
        <v>62</v>
      </c>
      <c r="H2" s="15" t="s">
        <v>63</v>
      </c>
    </row>
    <row r="3" spans="1:10" ht="31.5" x14ac:dyDescent="0.25">
      <c r="A3" s="30" t="s">
        <v>0</v>
      </c>
      <c r="B3" s="16" t="s">
        <v>23</v>
      </c>
      <c r="C3" s="16" t="s">
        <v>75</v>
      </c>
      <c r="D3" s="16" t="s">
        <v>12</v>
      </c>
      <c r="E3" s="16" t="s">
        <v>117</v>
      </c>
      <c r="F3" s="16">
        <f>187200/4</f>
        <v>46800</v>
      </c>
      <c r="G3" s="16">
        <f>F3</f>
        <v>46800</v>
      </c>
      <c r="H3" s="17">
        <f>F3-G3</f>
        <v>0</v>
      </c>
      <c r="I3" s="1">
        <f>F3/499200</f>
        <v>9.375E-2</v>
      </c>
      <c r="J3" s="1">
        <f>480*I3</f>
        <v>45</v>
      </c>
    </row>
    <row r="4" spans="1:10" ht="31.5" x14ac:dyDescent="0.25">
      <c r="A4" s="31"/>
      <c r="B4" s="16" t="s">
        <v>23</v>
      </c>
      <c r="C4" s="16" t="s">
        <v>74</v>
      </c>
      <c r="D4" s="16" t="s">
        <v>13</v>
      </c>
      <c r="E4" s="16" t="s">
        <v>118</v>
      </c>
      <c r="F4" s="16">
        <f>187200/4</f>
        <v>46800</v>
      </c>
      <c r="G4" s="16">
        <f>F4</f>
        <v>46800</v>
      </c>
      <c r="H4" s="17">
        <f t="shared" ref="H4:H16" si="0">F4-G4</f>
        <v>0</v>
      </c>
      <c r="I4" s="1">
        <f>F4/499200</f>
        <v>9.375E-2</v>
      </c>
      <c r="J4" s="1">
        <f t="shared" ref="J4:J28" si="1">480*I4</f>
        <v>45</v>
      </c>
    </row>
    <row r="5" spans="1:10" ht="63" x14ac:dyDescent="0.25">
      <c r="A5" s="31"/>
      <c r="B5" s="16" t="s">
        <v>24</v>
      </c>
      <c r="C5" s="16" t="s">
        <v>72</v>
      </c>
      <c r="D5" s="16" t="s">
        <v>14</v>
      </c>
      <c r="E5" s="16" t="s">
        <v>131</v>
      </c>
      <c r="F5" s="16">
        <f>146692/2</f>
        <v>73346</v>
      </c>
      <c r="G5" s="16">
        <f>F5/1.24</f>
        <v>59150</v>
      </c>
      <c r="H5" s="17">
        <f t="shared" si="0"/>
        <v>14196</v>
      </c>
      <c r="J5" s="1">
        <f t="shared" si="1"/>
        <v>0</v>
      </c>
    </row>
    <row r="6" spans="1:10" ht="63" x14ac:dyDescent="0.25">
      <c r="A6" s="32"/>
      <c r="B6" s="16" t="s">
        <v>24</v>
      </c>
      <c r="C6" s="16" t="s">
        <v>73</v>
      </c>
      <c r="D6" s="16" t="s">
        <v>15</v>
      </c>
      <c r="E6" s="16" t="s">
        <v>131</v>
      </c>
      <c r="F6" s="16">
        <f>146692/2</f>
        <v>73346</v>
      </c>
      <c r="G6" s="16">
        <f>F6/1.24</f>
        <v>59150</v>
      </c>
      <c r="H6" s="17">
        <f t="shared" si="0"/>
        <v>14196</v>
      </c>
      <c r="J6" s="1">
        <f t="shared" si="1"/>
        <v>0</v>
      </c>
    </row>
    <row r="7" spans="1:10" ht="47.25" x14ac:dyDescent="0.25">
      <c r="A7" s="22"/>
      <c r="B7" s="16" t="s">
        <v>24</v>
      </c>
      <c r="C7" s="16" t="s">
        <v>140</v>
      </c>
      <c r="D7" s="16" t="s">
        <v>143</v>
      </c>
      <c r="E7" s="16" t="s">
        <v>141</v>
      </c>
      <c r="F7" s="16">
        <f>187200/4</f>
        <v>46800</v>
      </c>
      <c r="G7" s="16">
        <f>F7</f>
        <v>46800</v>
      </c>
      <c r="H7" s="17">
        <v>0</v>
      </c>
      <c r="I7" s="1">
        <f>F7/499200</f>
        <v>9.375E-2</v>
      </c>
      <c r="J7" s="1">
        <f t="shared" si="1"/>
        <v>45</v>
      </c>
    </row>
    <row r="8" spans="1:10" ht="48" thickBot="1" x14ac:dyDescent="0.3">
      <c r="A8" s="22"/>
      <c r="B8" s="16" t="s">
        <v>24</v>
      </c>
      <c r="C8" s="16" t="s">
        <v>140</v>
      </c>
      <c r="D8" s="16" t="s">
        <v>142</v>
      </c>
      <c r="E8" s="16" t="s">
        <v>141</v>
      </c>
      <c r="F8" s="16">
        <f>187200/4</f>
        <v>46800</v>
      </c>
      <c r="G8" s="16">
        <f>F8</f>
        <v>46800</v>
      </c>
      <c r="H8" s="17">
        <v>0</v>
      </c>
      <c r="I8" s="1">
        <f>F8/499200</f>
        <v>9.375E-2</v>
      </c>
      <c r="J8" s="1">
        <f t="shared" si="1"/>
        <v>45</v>
      </c>
    </row>
    <row r="9" spans="1:10" ht="48" thickBot="1" x14ac:dyDescent="0.3">
      <c r="A9" s="30" t="s">
        <v>6</v>
      </c>
      <c r="B9" s="16" t="s">
        <v>25</v>
      </c>
      <c r="C9" s="16" t="s">
        <v>76</v>
      </c>
      <c r="D9" s="16" t="s">
        <v>70</v>
      </c>
      <c r="E9" s="16" t="s">
        <v>130</v>
      </c>
      <c r="F9" s="21">
        <v>128340</v>
      </c>
      <c r="G9" s="16">
        <f>F9/1.24</f>
        <v>103500</v>
      </c>
      <c r="H9" s="17">
        <f t="shared" si="0"/>
        <v>24840</v>
      </c>
      <c r="J9" s="1">
        <f t="shared" si="1"/>
        <v>0</v>
      </c>
    </row>
    <row r="10" spans="1:10" ht="16.5" thickBot="1" x14ac:dyDescent="0.3">
      <c r="A10" s="31"/>
      <c r="B10" s="16" t="s">
        <v>25</v>
      </c>
      <c r="C10" s="16" t="s">
        <v>76</v>
      </c>
      <c r="D10" s="16" t="s">
        <v>71</v>
      </c>
      <c r="E10" s="16" t="s">
        <v>119</v>
      </c>
      <c r="F10" s="21">
        <v>27900</v>
      </c>
      <c r="G10" s="16">
        <f t="shared" ref="G10:G11" si="2">F10/1.24</f>
        <v>22500</v>
      </c>
      <c r="H10" s="17">
        <f t="shared" si="0"/>
        <v>5400</v>
      </c>
      <c r="J10" s="1">
        <f t="shared" si="1"/>
        <v>0</v>
      </c>
    </row>
    <row r="11" spans="1:10" ht="31.5" x14ac:dyDescent="0.25">
      <c r="A11" s="31"/>
      <c r="B11" s="16" t="s">
        <v>25</v>
      </c>
      <c r="C11" s="16" t="s">
        <v>76</v>
      </c>
      <c r="D11" s="16" t="s">
        <v>28</v>
      </c>
      <c r="E11" s="16" t="s">
        <v>120</v>
      </c>
      <c r="F11" s="16">
        <v>16740</v>
      </c>
      <c r="G11" s="16">
        <f t="shared" si="2"/>
        <v>13500</v>
      </c>
      <c r="H11" s="17">
        <f t="shared" si="0"/>
        <v>3240</v>
      </c>
      <c r="J11" s="1">
        <f t="shared" si="1"/>
        <v>0</v>
      </c>
    </row>
    <row r="12" spans="1:10" ht="31.5" x14ac:dyDescent="0.25">
      <c r="A12" s="31"/>
      <c r="B12" s="16" t="s">
        <v>25</v>
      </c>
      <c r="C12" s="16" t="s">
        <v>77</v>
      </c>
      <c r="D12" s="16" t="s">
        <v>29</v>
      </c>
      <c r="E12" s="16" t="s">
        <v>121</v>
      </c>
      <c r="F12" s="16">
        <f>312000/5</f>
        <v>62400</v>
      </c>
      <c r="G12" s="16">
        <f>F12</f>
        <v>62400</v>
      </c>
      <c r="H12" s="17">
        <f t="shared" si="0"/>
        <v>0</v>
      </c>
      <c r="I12" s="1">
        <f>F12/499200</f>
        <v>0.125</v>
      </c>
      <c r="J12" s="1">
        <f t="shared" si="1"/>
        <v>60</v>
      </c>
    </row>
    <row r="13" spans="1:10" ht="31.5" x14ac:dyDescent="0.25">
      <c r="A13" s="31"/>
      <c r="B13" s="16" t="s">
        <v>25</v>
      </c>
      <c r="C13" s="16" t="s">
        <v>78</v>
      </c>
      <c r="D13" s="16" t="s">
        <v>30</v>
      </c>
      <c r="E13" s="16" t="s">
        <v>122</v>
      </c>
      <c r="F13" s="16">
        <f t="shared" ref="F13:F16" si="3">312000/5</f>
        <v>62400</v>
      </c>
      <c r="G13" s="16">
        <f t="shared" ref="G13:G16" si="4">F13</f>
        <v>62400</v>
      </c>
      <c r="H13" s="17">
        <f t="shared" si="0"/>
        <v>0</v>
      </c>
      <c r="I13" s="1">
        <f>F13/499200</f>
        <v>0.125</v>
      </c>
      <c r="J13" s="1">
        <f t="shared" si="1"/>
        <v>60</v>
      </c>
    </row>
    <row r="14" spans="1:10" x14ac:dyDescent="0.25">
      <c r="A14" s="31"/>
      <c r="B14" s="16" t="s">
        <v>26</v>
      </c>
      <c r="C14" s="16" t="s">
        <v>26</v>
      </c>
      <c r="D14" s="16" t="s">
        <v>31</v>
      </c>
      <c r="E14" s="16" t="s">
        <v>123</v>
      </c>
      <c r="F14" s="16">
        <f t="shared" si="3"/>
        <v>62400</v>
      </c>
      <c r="G14" s="16">
        <f t="shared" si="4"/>
        <v>62400</v>
      </c>
      <c r="H14" s="17">
        <f t="shared" si="0"/>
        <v>0</v>
      </c>
      <c r="I14" s="1">
        <f>F14/499200</f>
        <v>0.125</v>
      </c>
      <c r="J14" s="1">
        <f t="shared" si="1"/>
        <v>60</v>
      </c>
    </row>
    <row r="15" spans="1:10" ht="31.5" x14ac:dyDescent="0.25">
      <c r="A15" s="31"/>
      <c r="B15" s="16" t="s">
        <v>27</v>
      </c>
      <c r="C15" s="16" t="s">
        <v>79</v>
      </c>
      <c r="D15" s="16" t="s">
        <v>32</v>
      </c>
      <c r="E15" s="16" t="s">
        <v>124</v>
      </c>
      <c r="F15" s="16">
        <f t="shared" si="3"/>
        <v>62400</v>
      </c>
      <c r="G15" s="16">
        <f t="shared" si="4"/>
        <v>62400</v>
      </c>
      <c r="H15" s="17">
        <f t="shared" si="0"/>
        <v>0</v>
      </c>
      <c r="I15" s="1">
        <f>F15/499200</f>
        <v>0.125</v>
      </c>
      <c r="J15" s="1">
        <f t="shared" si="1"/>
        <v>60</v>
      </c>
    </row>
    <row r="16" spans="1:10" x14ac:dyDescent="0.25">
      <c r="A16" s="32"/>
      <c r="B16" s="16" t="s">
        <v>27</v>
      </c>
      <c r="C16" s="16" t="s">
        <v>80</v>
      </c>
      <c r="D16" s="16" t="s">
        <v>33</v>
      </c>
      <c r="E16" s="16" t="s">
        <v>125</v>
      </c>
      <c r="F16" s="16">
        <f t="shared" si="3"/>
        <v>62400</v>
      </c>
      <c r="G16" s="16">
        <f t="shared" si="4"/>
        <v>62400</v>
      </c>
      <c r="H16" s="17">
        <f t="shared" si="0"/>
        <v>0</v>
      </c>
      <c r="I16" s="1">
        <f>F16/499200</f>
        <v>0.125</v>
      </c>
      <c r="J16" s="1">
        <f t="shared" si="1"/>
        <v>60</v>
      </c>
    </row>
    <row r="17" spans="1:10" s="2" customFormat="1" ht="78.75" x14ac:dyDescent="0.25">
      <c r="A17" s="23" t="s">
        <v>46</v>
      </c>
      <c r="B17" s="4" t="s">
        <v>53</v>
      </c>
      <c r="C17" s="4" t="s">
        <v>81</v>
      </c>
      <c r="D17" s="4" t="s">
        <v>109</v>
      </c>
      <c r="E17" s="4" t="s">
        <v>126</v>
      </c>
      <c r="F17" s="5">
        <v>94860</v>
      </c>
      <c r="G17" s="5">
        <f>F17/1.24</f>
        <v>76500</v>
      </c>
      <c r="H17" s="6">
        <f t="shared" ref="H17:H28" si="5">F17-G17</f>
        <v>18360</v>
      </c>
      <c r="I17" s="1"/>
      <c r="J17" s="1">
        <f t="shared" si="1"/>
        <v>0</v>
      </c>
    </row>
    <row r="18" spans="1:10" s="2" customFormat="1" ht="47.25" x14ac:dyDescent="0.25">
      <c r="A18" s="23"/>
      <c r="B18" s="4" t="s">
        <v>54</v>
      </c>
      <c r="C18" s="4" t="s">
        <v>82</v>
      </c>
      <c r="D18" s="4" t="s">
        <v>110</v>
      </c>
      <c r="E18" s="4" t="s">
        <v>127</v>
      </c>
      <c r="F18" s="5">
        <v>103230</v>
      </c>
      <c r="G18" s="5">
        <f>F18/1.24</f>
        <v>83250</v>
      </c>
      <c r="H18" s="6">
        <f t="shared" si="5"/>
        <v>19980</v>
      </c>
      <c r="I18" s="1"/>
      <c r="J18" s="1">
        <f t="shared" si="1"/>
        <v>0</v>
      </c>
    </row>
    <row r="19" spans="1:10" s="2" customFormat="1" x14ac:dyDescent="0.25">
      <c r="A19" s="23" t="s">
        <v>36</v>
      </c>
      <c r="B19" s="4" t="s">
        <v>49</v>
      </c>
      <c r="C19" s="4" t="s">
        <v>83</v>
      </c>
      <c r="D19" s="4" t="s">
        <v>50</v>
      </c>
      <c r="E19" s="4" t="s">
        <v>128</v>
      </c>
      <c r="F19" s="5">
        <f>3110/2</f>
        <v>1555</v>
      </c>
      <c r="G19" s="5">
        <f>F19/1.24</f>
        <v>1254.0322580645161</v>
      </c>
      <c r="H19" s="6">
        <f t="shared" si="5"/>
        <v>300.9677419354839</v>
      </c>
      <c r="I19" s="1"/>
      <c r="J19" s="1">
        <f t="shared" si="1"/>
        <v>0</v>
      </c>
    </row>
    <row r="20" spans="1:10" s="2" customFormat="1" x14ac:dyDescent="0.25">
      <c r="A20" s="23"/>
      <c r="B20" s="4" t="s">
        <v>49</v>
      </c>
      <c r="C20" s="4" t="s">
        <v>83</v>
      </c>
      <c r="D20" s="4" t="s">
        <v>51</v>
      </c>
      <c r="E20" s="4" t="s">
        <v>128</v>
      </c>
      <c r="F20" s="5">
        <f>3110/2</f>
        <v>1555</v>
      </c>
      <c r="G20" s="5">
        <f t="shared" ref="G20:G21" si="6">F20/1.24</f>
        <v>1254.0322580645161</v>
      </c>
      <c r="H20" s="6">
        <f t="shared" si="5"/>
        <v>300.9677419354839</v>
      </c>
      <c r="I20" s="1"/>
      <c r="J20" s="1">
        <f t="shared" si="1"/>
        <v>0</v>
      </c>
    </row>
    <row r="21" spans="1:10" s="2" customFormat="1" x14ac:dyDescent="0.25">
      <c r="A21" s="23"/>
      <c r="B21" s="4" t="s">
        <v>49</v>
      </c>
      <c r="C21" s="4" t="s">
        <v>83</v>
      </c>
      <c r="D21" s="4" t="s">
        <v>52</v>
      </c>
      <c r="E21" s="4" t="s">
        <v>129</v>
      </c>
      <c r="F21" s="5">
        <f>25110-F19-F20</f>
        <v>22000</v>
      </c>
      <c r="G21" s="5">
        <f t="shared" si="6"/>
        <v>17741.93548387097</v>
      </c>
      <c r="H21" s="6">
        <f t="shared" si="5"/>
        <v>4258.0645161290304</v>
      </c>
      <c r="I21" s="1"/>
      <c r="J21" s="1">
        <f t="shared" si="1"/>
        <v>0</v>
      </c>
    </row>
    <row r="22" spans="1:10" s="2" customFormat="1" x14ac:dyDescent="0.25">
      <c r="A22" s="23" t="s">
        <v>37</v>
      </c>
      <c r="B22" s="4" t="s">
        <v>45</v>
      </c>
      <c r="C22" s="4" t="s">
        <v>45</v>
      </c>
      <c r="D22" s="4" t="s">
        <v>47</v>
      </c>
      <c r="E22" s="4" t="s">
        <v>116</v>
      </c>
      <c r="F22" s="5">
        <v>6000</v>
      </c>
      <c r="G22" s="5">
        <v>0</v>
      </c>
      <c r="H22" s="6">
        <f t="shared" si="5"/>
        <v>6000</v>
      </c>
      <c r="I22" s="1"/>
      <c r="J22" s="1">
        <f t="shared" si="1"/>
        <v>0</v>
      </c>
    </row>
    <row r="23" spans="1:10" s="2" customFormat="1" x14ac:dyDescent="0.25">
      <c r="A23" s="23"/>
      <c r="B23" s="4" t="s">
        <v>45</v>
      </c>
      <c r="C23" s="4" t="s">
        <v>45</v>
      </c>
      <c r="D23" s="4" t="s">
        <v>48</v>
      </c>
      <c r="E23" s="4" t="s">
        <v>116</v>
      </c>
      <c r="F23" s="5">
        <v>6000</v>
      </c>
      <c r="G23" s="5">
        <v>0</v>
      </c>
      <c r="H23" s="6">
        <f t="shared" si="5"/>
        <v>6000</v>
      </c>
      <c r="I23" s="1"/>
      <c r="J23" s="1">
        <f t="shared" si="1"/>
        <v>0</v>
      </c>
    </row>
    <row r="24" spans="1:10" s="2" customFormat="1" x14ac:dyDescent="0.25">
      <c r="A24" s="23" t="s">
        <v>38</v>
      </c>
      <c r="B24" s="4" t="s">
        <v>39</v>
      </c>
      <c r="C24" s="4" t="s">
        <v>84</v>
      </c>
      <c r="D24" s="4" t="s">
        <v>41</v>
      </c>
      <c r="E24" s="4" t="s">
        <v>116</v>
      </c>
      <c r="F24" s="5">
        <v>1000</v>
      </c>
      <c r="G24" s="5">
        <v>0</v>
      </c>
      <c r="H24" s="6">
        <f t="shared" si="5"/>
        <v>1000</v>
      </c>
      <c r="I24" s="1"/>
      <c r="J24" s="1">
        <f t="shared" si="1"/>
        <v>0</v>
      </c>
    </row>
    <row r="25" spans="1:10" s="2" customFormat="1" x14ac:dyDescent="0.25">
      <c r="A25" s="23"/>
      <c r="B25" s="4" t="s">
        <v>39</v>
      </c>
      <c r="C25" s="4" t="s">
        <v>84</v>
      </c>
      <c r="D25" s="4" t="s">
        <v>42</v>
      </c>
      <c r="E25" s="4" t="s">
        <v>116</v>
      </c>
      <c r="F25" s="5">
        <v>2750</v>
      </c>
      <c r="G25" s="5">
        <v>0</v>
      </c>
      <c r="H25" s="6">
        <f t="shared" si="5"/>
        <v>2750</v>
      </c>
      <c r="I25" s="1"/>
      <c r="J25" s="1">
        <f t="shared" si="1"/>
        <v>0</v>
      </c>
    </row>
    <row r="26" spans="1:10" s="2" customFormat="1" x14ac:dyDescent="0.25">
      <c r="A26" s="23"/>
      <c r="B26" s="4" t="s">
        <v>40</v>
      </c>
      <c r="C26" s="4" t="s">
        <v>84</v>
      </c>
      <c r="D26" s="4" t="s">
        <v>43</v>
      </c>
      <c r="E26" s="4" t="s">
        <v>116</v>
      </c>
      <c r="F26" s="5">
        <v>1000</v>
      </c>
      <c r="G26" s="5">
        <v>0</v>
      </c>
      <c r="H26" s="6">
        <f t="shared" si="5"/>
        <v>1000</v>
      </c>
      <c r="I26" s="1"/>
      <c r="J26" s="1">
        <f t="shared" si="1"/>
        <v>0</v>
      </c>
    </row>
    <row r="27" spans="1:10" s="2" customFormat="1" x14ac:dyDescent="0.25">
      <c r="A27" s="23"/>
      <c r="B27" s="4" t="s">
        <v>40</v>
      </c>
      <c r="C27" s="4" t="s">
        <v>84</v>
      </c>
      <c r="D27" s="4" t="s">
        <v>44</v>
      </c>
      <c r="E27" s="4" t="s">
        <v>116</v>
      </c>
      <c r="F27" s="5">
        <v>2750</v>
      </c>
      <c r="G27" s="5">
        <v>0</v>
      </c>
      <c r="H27" s="6">
        <f t="shared" si="5"/>
        <v>2750</v>
      </c>
      <c r="I27" s="1"/>
      <c r="J27" s="1">
        <f t="shared" si="1"/>
        <v>0</v>
      </c>
    </row>
    <row r="28" spans="1:10" s="2" customFormat="1" ht="32.25" thickBot="1" x14ac:dyDescent="0.3">
      <c r="A28" s="18" t="s">
        <v>58</v>
      </c>
      <c r="B28" s="8" t="s">
        <v>59</v>
      </c>
      <c r="C28" s="8" t="s">
        <v>59</v>
      </c>
      <c r="D28" s="8" t="s">
        <v>59</v>
      </c>
      <c r="E28" s="8"/>
      <c r="F28" s="9">
        <v>48000</v>
      </c>
      <c r="G28" s="9">
        <f>F28</f>
        <v>48000</v>
      </c>
      <c r="H28" s="10">
        <f t="shared" si="5"/>
        <v>0</v>
      </c>
      <c r="I28" s="1"/>
      <c r="J28" s="1">
        <f t="shared" si="1"/>
        <v>0</v>
      </c>
    </row>
    <row r="29" spans="1:10" x14ac:dyDescent="0.25">
      <c r="I29" s="52">
        <f>SUM(I3:I28)</f>
        <v>1</v>
      </c>
    </row>
  </sheetData>
  <mergeCells count="7">
    <mergeCell ref="A17:A18"/>
    <mergeCell ref="A19:A21"/>
    <mergeCell ref="A22:A23"/>
    <mergeCell ref="A24:A27"/>
    <mergeCell ref="A1:H1"/>
    <mergeCell ref="A3:A6"/>
    <mergeCell ref="A9:A16"/>
  </mergeCells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G9"/>
  <sheetViews>
    <sheetView workbookViewId="0">
      <selection activeCell="C10" sqref="C10"/>
    </sheetView>
  </sheetViews>
  <sheetFormatPr defaultColWidth="8.875" defaultRowHeight="15.75" x14ac:dyDescent="0.25"/>
  <cols>
    <col min="1" max="1" width="2.5" customWidth="1"/>
    <col min="2" max="2" width="3" bestFit="1" customWidth="1"/>
    <col min="3" max="3" width="11.75" bestFit="1" customWidth="1"/>
    <col min="4" max="4" width="8.75" bestFit="1" customWidth="1"/>
    <col min="5" max="5" width="51.25" bestFit="1" customWidth="1"/>
    <col min="6" max="7" width="33.125" bestFit="1" customWidth="1"/>
  </cols>
  <sheetData>
    <row r="1" spans="2:7" ht="16.5" thickBot="1" x14ac:dyDescent="0.3"/>
    <row r="2" spans="2:7" ht="30" thickBot="1" x14ac:dyDescent="0.3">
      <c r="B2" s="37" t="s">
        <v>139</v>
      </c>
      <c r="C2" s="38" t="s">
        <v>67</v>
      </c>
      <c r="D2" s="38" t="s">
        <v>135</v>
      </c>
      <c r="E2" s="38" t="s">
        <v>134</v>
      </c>
      <c r="F2" s="39" t="s">
        <v>68</v>
      </c>
      <c r="G2" s="40" t="s">
        <v>69</v>
      </c>
    </row>
    <row r="3" spans="2:7" ht="47.25" x14ac:dyDescent="0.25">
      <c r="B3" s="33">
        <v>1</v>
      </c>
      <c r="C3" s="34" t="s">
        <v>65</v>
      </c>
      <c r="D3" s="34" t="s">
        <v>66</v>
      </c>
      <c r="E3" s="35" t="s">
        <v>136</v>
      </c>
      <c r="F3" s="34">
        <v>0</v>
      </c>
      <c r="G3" s="36">
        <v>2</v>
      </c>
    </row>
    <row r="4" spans="2:7" ht="47.25" x14ac:dyDescent="0.25">
      <c r="B4" s="33">
        <v>2</v>
      </c>
      <c r="C4" s="34" t="s">
        <v>65</v>
      </c>
      <c r="D4" s="34" t="s">
        <v>66</v>
      </c>
      <c r="E4" s="35" t="s">
        <v>137</v>
      </c>
      <c r="F4" s="34">
        <v>0</v>
      </c>
      <c r="G4" s="36">
        <v>5</v>
      </c>
    </row>
    <row r="5" spans="2:7" ht="63" x14ac:dyDescent="0.25">
      <c r="B5" s="41">
        <v>1</v>
      </c>
      <c r="C5" s="42" t="s">
        <v>65</v>
      </c>
      <c r="D5" s="42" t="s">
        <v>132</v>
      </c>
      <c r="E5" s="43" t="s">
        <v>133</v>
      </c>
      <c r="F5" s="42">
        <v>0</v>
      </c>
      <c r="G5" s="44">
        <v>10</v>
      </c>
    </row>
    <row r="6" spans="2:7" ht="47.25" x14ac:dyDescent="0.25">
      <c r="B6" s="45">
        <v>2</v>
      </c>
      <c r="C6" s="46" t="s">
        <v>65</v>
      </c>
      <c r="D6" s="46" t="s">
        <v>132</v>
      </c>
      <c r="E6" s="47" t="s">
        <v>138</v>
      </c>
      <c r="F6" s="46">
        <v>0</v>
      </c>
      <c r="G6" s="48">
        <v>3</v>
      </c>
    </row>
    <row r="7" spans="2:7" x14ac:dyDescent="0.25">
      <c r="D7" s="1"/>
    </row>
    <row r="8" spans="2:7" x14ac:dyDescent="0.25">
      <c r="C8" s="49"/>
    </row>
    <row r="9" spans="2:7" x14ac:dyDescent="0.25">
      <c r="C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"/>
  <sheetViews>
    <sheetView topLeftCell="A4" workbookViewId="0">
      <selection activeCell="A10" sqref="A10:XFD10"/>
    </sheetView>
  </sheetViews>
  <sheetFormatPr defaultColWidth="16.75" defaultRowHeight="15.75" x14ac:dyDescent="0.25"/>
  <cols>
    <col min="1" max="2" width="16.75" style="34"/>
    <col min="3" max="3" width="21.375" style="35" customWidth="1"/>
    <col min="4" max="4" width="38.5" style="34" bestFit="1" customWidth="1"/>
    <col min="5" max="5" width="27.625" style="34" customWidth="1"/>
    <col min="6" max="16384" width="16.75" style="34"/>
  </cols>
  <sheetData>
    <row r="2" spans="3:5" x14ac:dyDescent="0.25">
      <c r="C2" s="35" t="s">
        <v>0</v>
      </c>
    </row>
    <row r="3" spans="3:5" x14ac:dyDescent="0.25">
      <c r="D3" s="50" t="s">
        <v>16</v>
      </c>
    </row>
    <row r="4" spans="3:5" x14ac:dyDescent="0.25">
      <c r="E4" s="50" t="s">
        <v>85</v>
      </c>
    </row>
    <row r="5" spans="3:5" x14ac:dyDescent="0.25">
      <c r="E5" s="50" t="s">
        <v>86</v>
      </c>
    </row>
    <row r="6" spans="3:5" x14ac:dyDescent="0.25">
      <c r="E6" s="50" t="s">
        <v>87</v>
      </c>
    </row>
    <row r="7" spans="3:5" x14ac:dyDescent="0.25">
      <c r="D7" s="50" t="s">
        <v>17</v>
      </c>
    </row>
    <row r="8" spans="3:5" x14ac:dyDescent="0.25">
      <c r="E8" s="50" t="s">
        <v>89</v>
      </c>
    </row>
    <row r="9" spans="3:5" x14ac:dyDescent="0.25">
      <c r="E9" s="50" t="s">
        <v>90</v>
      </c>
    </row>
    <row r="10" spans="3:5" ht="31.5" x14ac:dyDescent="0.25">
      <c r="C10" s="35" t="s">
        <v>6</v>
      </c>
    </row>
    <row r="11" spans="3:5" x14ac:dyDescent="0.25">
      <c r="D11" s="34" t="s">
        <v>19</v>
      </c>
    </row>
    <row r="12" spans="3:5" x14ac:dyDescent="0.25">
      <c r="E12" s="50" t="s">
        <v>91</v>
      </c>
    </row>
    <row r="13" spans="3:5" x14ac:dyDescent="0.25">
      <c r="E13" s="50" t="s">
        <v>91</v>
      </c>
    </row>
    <row r="14" spans="3:5" x14ac:dyDescent="0.25">
      <c r="E14" s="50" t="s">
        <v>92</v>
      </c>
    </row>
    <row r="15" spans="3:5" x14ac:dyDescent="0.25">
      <c r="D15" s="34" t="s">
        <v>18</v>
      </c>
    </row>
    <row r="16" spans="3:5" x14ac:dyDescent="0.25">
      <c r="E16" s="50" t="s">
        <v>93</v>
      </c>
    </row>
    <row r="17" spans="3:5" x14ac:dyDescent="0.25">
      <c r="E17" s="50" t="s">
        <v>26</v>
      </c>
    </row>
    <row r="18" spans="3:5" ht="31.5" x14ac:dyDescent="0.25">
      <c r="C18" s="35" t="s">
        <v>46</v>
      </c>
      <c r="D18" s="50" t="s">
        <v>53</v>
      </c>
      <c r="E18" s="50" t="s">
        <v>94</v>
      </c>
    </row>
    <row r="19" spans="3:5" x14ac:dyDescent="0.25">
      <c r="D19" s="50" t="s">
        <v>54</v>
      </c>
      <c r="E19" s="50" t="s">
        <v>95</v>
      </c>
    </row>
    <row r="21" spans="3:5" x14ac:dyDescent="0.25">
      <c r="C21" s="51" t="s">
        <v>36</v>
      </c>
      <c r="D21" s="50" t="s">
        <v>49</v>
      </c>
      <c r="E21" s="50" t="s">
        <v>83</v>
      </c>
    </row>
    <row r="22" spans="3:5" x14ac:dyDescent="0.25">
      <c r="C22" s="51"/>
      <c r="D22" s="50" t="s">
        <v>49</v>
      </c>
      <c r="E22" s="50" t="s">
        <v>83</v>
      </c>
    </row>
    <row r="23" spans="3:5" x14ac:dyDescent="0.25">
      <c r="C23" s="51"/>
      <c r="D23" s="50" t="s">
        <v>49</v>
      </c>
      <c r="E23" s="50" t="s">
        <v>83</v>
      </c>
    </row>
    <row r="24" spans="3:5" x14ac:dyDescent="0.25">
      <c r="C24" s="51" t="s">
        <v>37</v>
      </c>
      <c r="D24" s="50" t="s">
        <v>45</v>
      </c>
      <c r="E24" s="50" t="s">
        <v>45</v>
      </c>
    </row>
    <row r="25" spans="3:5" x14ac:dyDescent="0.25">
      <c r="C25" s="51"/>
      <c r="D25" s="50" t="s">
        <v>45</v>
      </c>
      <c r="E25" s="50" t="s">
        <v>45</v>
      </c>
    </row>
    <row r="26" spans="3:5" x14ac:dyDescent="0.25">
      <c r="C26" s="51" t="s">
        <v>38</v>
      </c>
      <c r="D26" s="50" t="s">
        <v>39</v>
      </c>
      <c r="E26" s="50" t="s">
        <v>39</v>
      </c>
    </row>
    <row r="27" spans="3:5" x14ac:dyDescent="0.25">
      <c r="C27" s="51"/>
      <c r="D27" s="50" t="s">
        <v>39</v>
      </c>
      <c r="E27" s="50" t="s">
        <v>39</v>
      </c>
    </row>
    <row r="28" spans="3:5" x14ac:dyDescent="0.25">
      <c r="C28" s="51"/>
      <c r="D28" s="50" t="s">
        <v>40</v>
      </c>
      <c r="E28" s="50" t="s">
        <v>96</v>
      </c>
    </row>
    <row r="29" spans="3:5" x14ac:dyDescent="0.25">
      <c r="C29" s="51"/>
      <c r="D29" s="50" t="s">
        <v>40</v>
      </c>
      <c r="E29" s="50" t="s">
        <v>96</v>
      </c>
    </row>
    <row r="30" spans="3:5" ht="31.5" x14ac:dyDescent="0.25">
      <c r="C30" s="50" t="s">
        <v>58</v>
      </c>
      <c r="D30" s="50" t="s">
        <v>59</v>
      </c>
      <c r="E30" s="50" t="s">
        <v>59</v>
      </c>
    </row>
  </sheetData>
  <mergeCells count="3">
    <mergeCell ref="C21:C23"/>
    <mergeCell ref="C24:C25"/>
    <mergeCell ref="C26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Cloudifier</vt:lpstr>
      <vt:lpstr>GoDrive</vt:lpstr>
      <vt:lpstr>Indicatori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Damian</dc:creator>
  <cp:lastModifiedBy>Admin</cp:lastModifiedBy>
  <cp:lastPrinted>2015-06-15T12:31:39Z</cp:lastPrinted>
  <dcterms:created xsi:type="dcterms:W3CDTF">2015-06-15T10:02:35Z</dcterms:created>
  <dcterms:modified xsi:type="dcterms:W3CDTF">2015-06-15T16:20:31Z</dcterms:modified>
</cp:coreProperties>
</file>