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_IMPLEMENTARE POC1\03. Cloudifier\2. IMPLEMENTARE\"/>
    </mc:Choice>
  </mc:AlternateContent>
  <bookViews>
    <workbookView xWindow="0" yWindow="0" windowWidth="20400" windowHeight="748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1" l="1"/>
  <c r="Q22" i="1"/>
  <c r="N22" i="1"/>
  <c r="K22" i="1"/>
  <c r="H22" i="1"/>
  <c r="E2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D1" i="1"/>
  <c r="F16" i="1"/>
  <c r="G16" i="1"/>
  <c r="I16" i="1"/>
  <c r="J16" i="1"/>
  <c r="K16" i="1"/>
  <c r="L16" i="1"/>
  <c r="M16" i="1"/>
  <c r="N16" i="1"/>
  <c r="O16" i="1"/>
  <c r="P16" i="1"/>
  <c r="Q16" i="1"/>
  <c r="R16" i="1"/>
  <c r="S16" i="1"/>
  <c r="T16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F6" i="1"/>
  <c r="E6" i="1"/>
  <c r="D6" i="1"/>
  <c r="D9" i="1"/>
  <c r="D14" i="1"/>
  <c r="D19" i="1"/>
  <c r="E9" i="1"/>
  <c r="E14" i="1"/>
  <c r="E19" i="1"/>
  <c r="F9" i="1"/>
  <c r="F14" i="1"/>
  <c r="F19" i="1"/>
  <c r="G9" i="1"/>
  <c r="G14" i="1"/>
  <c r="G19" i="1"/>
  <c r="H9" i="1"/>
  <c r="H21" i="1"/>
  <c r="H14" i="1"/>
  <c r="H19" i="1"/>
  <c r="I9" i="1"/>
  <c r="I21" i="1"/>
  <c r="I14" i="1"/>
  <c r="I19" i="1"/>
  <c r="J9" i="1"/>
  <c r="J21" i="1"/>
  <c r="J14" i="1"/>
  <c r="J19" i="1"/>
  <c r="J20" i="1"/>
  <c r="K9" i="1"/>
  <c r="K21" i="1"/>
  <c r="K14" i="1"/>
  <c r="K19" i="1"/>
  <c r="L9" i="1"/>
  <c r="L21" i="1"/>
  <c r="L14" i="1"/>
  <c r="L19" i="1"/>
  <c r="M9" i="1"/>
  <c r="M21" i="1"/>
  <c r="M14" i="1"/>
  <c r="M19" i="1"/>
  <c r="N9" i="1"/>
  <c r="N21" i="1"/>
  <c r="N14" i="1"/>
  <c r="N19" i="1"/>
  <c r="O9" i="1"/>
  <c r="O21" i="1"/>
  <c r="O14" i="1"/>
  <c r="O19" i="1"/>
  <c r="P9" i="1"/>
  <c r="P21" i="1"/>
  <c r="P14" i="1"/>
  <c r="P19" i="1"/>
  <c r="Q9" i="1"/>
  <c r="Q21" i="1"/>
  <c r="Q14" i="1"/>
  <c r="Q19" i="1"/>
  <c r="R9" i="1"/>
  <c r="R21" i="1"/>
  <c r="R14" i="1"/>
  <c r="R19" i="1"/>
  <c r="S9" i="1"/>
  <c r="S21" i="1"/>
  <c r="S14" i="1"/>
  <c r="S19" i="1"/>
  <c r="T9" i="1"/>
  <c r="T21" i="1"/>
  <c r="T14" i="1"/>
  <c r="T19" i="1"/>
  <c r="J15" i="1"/>
  <c r="D15" i="1"/>
  <c r="D27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8" i="1"/>
  <c r="D21" i="1"/>
  <c r="D22" i="1"/>
  <c r="E21" i="1"/>
  <c r="F21" i="1"/>
  <c r="D20" i="1"/>
  <c r="G21" i="1"/>
  <c r="V21" i="1"/>
  <c r="P22" i="1"/>
  <c r="J22" i="1"/>
  <c r="S22" i="1"/>
  <c r="M22" i="1"/>
  <c r="D10" i="1"/>
  <c r="J10" i="1"/>
  <c r="D25" i="1"/>
  <c r="D24" i="1"/>
  <c r="E28" i="1"/>
  <c r="G22" i="1"/>
  <c r="D26" i="1"/>
  <c r="E29" i="1"/>
</calcChain>
</file>

<file path=xl/sharedStrings.xml><?xml version="1.0" encoding="utf-8"?>
<sst xmlns="http://schemas.openxmlformats.org/spreadsheetml/2006/main" count="35" uniqueCount="25">
  <si>
    <t>Salariu net</t>
  </si>
  <si>
    <t>Salariu brut</t>
  </si>
  <si>
    <t>Cercetare/Dezvoltare</t>
  </si>
  <si>
    <t>Implementare</t>
  </si>
  <si>
    <t>Total perioada</t>
  </si>
  <si>
    <t>CF CD</t>
  </si>
  <si>
    <t>CF IMP</t>
  </si>
  <si>
    <t>Total lunar</t>
  </si>
  <si>
    <t>Total</t>
  </si>
  <si>
    <t>CF TOTAL</t>
  </si>
  <si>
    <t>T1</t>
  </si>
  <si>
    <t>T</t>
  </si>
  <si>
    <t>T2</t>
  </si>
  <si>
    <t>T3</t>
  </si>
  <si>
    <t>T4</t>
  </si>
  <si>
    <t>T5</t>
  </si>
  <si>
    <t>T6</t>
  </si>
  <si>
    <t>Salarii</t>
  </si>
  <si>
    <t>Cheltuieli salarizare totale</t>
  </si>
  <si>
    <t>Director proiect</t>
  </si>
  <si>
    <t>Expert implementare #1</t>
  </si>
  <si>
    <t>Expert implementare #2</t>
  </si>
  <si>
    <t>Ore lucru previzionate</t>
  </si>
  <si>
    <t>Total net</t>
  </si>
  <si>
    <t>Total taxe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</si>
</sst>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0" xfId="0" applyBorder="1"/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2" borderId="0" xfId="0" applyNumberFormat="1" applyFill="1" applyBorder="1"/>
    <xf numFmtId="3" fontId="0" fillId="3" borderId="0" xfId="0" applyNumberFormat="1" applyFill="1" applyBorder="1"/>
    <xf numFmtId="3" fontId="0" fillId="3" borderId="5" xfId="0" applyNumberFormat="1" applyFill="1" applyBorder="1"/>
    <xf numFmtId="0" fontId="0" fillId="2" borderId="1" xfId="0" applyFill="1" applyBorder="1"/>
    <xf numFmtId="0" fontId="2" fillId="0" borderId="0" xfId="0" applyFont="1" applyFill="1" applyBorder="1" applyAlignment="1">
      <alignment horizontal="right"/>
    </xf>
    <xf numFmtId="3" fontId="0" fillId="4" borderId="0" xfId="0" applyNumberFormat="1" applyFill="1"/>
    <xf numFmtId="0" fontId="2" fillId="4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3" fontId="1" fillId="0" borderId="0" xfId="0" applyNumberFormat="1" applyFont="1"/>
    <xf numFmtId="3" fontId="0" fillId="4" borderId="0" xfId="0" applyNumberFormat="1" applyFill="1" applyAlignment="1">
      <alignment horizontal="right"/>
    </xf>
    <xf numFmtId="0" fontId="2" fillId="4" borderId="0" xfId="0" applyFont="1" applyFill="1" applyBorder="1" applyAlignment="1">
      <alignment horizontal="center"/>
    </xf>
    <xf numFmtId="3" fontId="0" fillId="5" borderId="0" xfId="0" applyNumberFormat="1" applyFill="1"/>
    <xf numFmtId="0" fontId="2" fillId="5" borderId="0" xfId="0" applyFont="1" applyFill="1" applyBorder="1" applyAlignment="1">
      <alignment horizontal="right"/>
    </xf>
    <xf numFmtId="3" fontId="0" fillId="5" borderId="0" xfId="0" applyNumberFormat="1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3" fontId="0" fillId="6" borderId="0" xfId="0" applyNumberFormat="1" applyFill="1"/>
    <xf numFmtId="0" fontId="2" fillId="6" borderId="0" xfId="0" applyFont="1" applyFill="1" applyBorder="1" applyAlignment="1">
      <alignment horizontal="right"/>
    </xf>
    <xf numFmtId="3" fontId="0" fillId="6" borderId="0" xfId="0" applyNumberFormat="1" applyFill="1" applyAlignment="1">
      <alignment horizontal="center"/>
    </xf>
    <xf numFmtId="0" fontId="2" fillId="6" borderId="0" xfId="0" applyFont="1" applyFill="1" applyBorder="1" applyAlignment="1">
      <alignment horizontal="center"/>
    </xf>
    <xf numFmtId="3" fontId="0" fillId="3" borderId="0" xfId="0" applyNumberFormat="1" applyFill="1"/>
    <xf numFmtId="0" fontId="2" fillId="3" borderId="0" xfId="0" applyFont="1" applyFill="1" applyBorder="1" applyAlignment="1">
      <alignment horizontal="right"/>
    </xf>
    <xf numFmtId="3" fontId="0" fillId="3" borderId="0" xfId="0" applyNumberForma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3" fontId="0" fillId="2" borderId="0" xfId="0" applyNumberFormat="1" applyFill="1"/>
    <xf numFmtId="0" fontId="2" fillId="2" borderId="0" xfId="0" applyFont="1" applyFill="1" applyBorder="1" applyAlignment="1">
      <alignment horizontal="right"/>
    </xf>
    <xf numFmtId="3" fontId="0" fillId="2" borderId="0" xfId="0" applyNumberForma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3" fontId="0" fillId="7" borderId="0" xfId="0" applyNumberFormat="1" applyFill="1"/>
    <xf numFmtId="3" fontId="0" fillId="7" borderId="0" xfId="0" applyNumberFormat="1" applyFill="1" applyAlignment="1">
      <alignment horizontal="center"/>
    </xf>
    <xf numFmtId="0" fontId="2" fillId="0" borderId="1" xfId="0" applyFont="1" applyBorder="1"/>
    <xf numFmtId="0" fontId="3" fillId="0" borderId="4" xfId="0" applyFont="1" applyBorder="1"/>
    <xf numFmtId="3" fontId="1" fillId="2" borderId="2" xfId="0" applyNumberFormat="1" applyFont="1" applyFill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3" borderId="3" xfId="0" applyNumberFormat="1" applyFont="1" applyFill="1" applyBorder="1" applyAlignment="1">
      <alignment horizontal="right"/>
    </xf>
    <xf numFmtId="0" fontId="1" fillId="2" borderId="2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3" fontId="1" fillId="2" borderId="7" xfId="0" applyNumberFormat="1" applyFont="1" applyFill="1" applyBorder="1" applyAlignment="1">
      <alignment horizontal="center"/>
    </xf>
    <xf numFmtId="3" fontId="1" fillId="3" borderId="7" xfId="0" applyNumberFormat="1" applyFont="1" applyFill="1" applyBorder="1" applyAlignment="1">
      <alignment horizontal="center"/>
    </xf>
    <xf numFmtId="3" fontId="1" fillId="3" borderId="8" xfId="0" applyNumberFormat="1" applyFont="1" applyFill="1" applyBorder="1" applyAlignment="1">
      <alignment horizontal="center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9"/>
  <sheetViews>
    <sheetView showGridLines="0" tabSelected="1" zoomScale="85" zoomScaleNormal="85" workbookViewId="0">
      <selection activeCell="D4" sqref="D4:T4"/>
    </sheetView>
  </sheetViews>
  <sheetFormatPr defaultRowHeight="15" x14ac:dyDescent="0.25"/>
  <cols>
    <col min="1" max="1" width="1.7109375" customWidth="1"/>
    <col min="2" max="2" width="23.28515625" bestFit="1" customWidth="1"/>
    <col min="3" max="3" width="26.7109375" bestFit="1" customWidth="1"/>
  </cols>
  <sheetData>
    <row r="1" spans="2:20" x14ac:dyDescent="0.25">
      <c r="C1" t="s">
        <v>23</v>
      </c>
      <c r="D1" s="10">
        <f>D7+D12+D17</f>
        <v>13250</v>
      </c>
      <c r="E1" s="10">
        <f t="shared" ref="E1:T1" si="0">E7+E12+E17</f>
        <v>13250</v>
      </c>
      <c r="F1" s="10">
        <f t="shared" si="0"/>
        <v>13250</v>
      </c>
      <c r="G1" s="10">
        <f t="shared" si="0"/>
        <v>13250</v>
      </c>
      <c r="H1" s="10">
        <f t="shared" si="0"/>
        <v>15850</v>
      </c>
      <c r="I1" s="10">
        <f t="shared" si="0"/>
        <v>15850</v>
      </c>
      <c r="J1" s="10">
        <f t="shared" si="0"/>
        <v>16450</v>
      </c>
      <c r="K1" s="10">
        <f t="shared" si="0"/>
        <v>16450</v>
      </c>
      <c r="L1" s="10">
        <f t="shared" si="0"/>
        <v>16450</v>
      </c>
      <c r="M1" s="10">
        <f t="shared" si="0"/>
        <v>16450</v>
      </c>
      <c r="N1" s="10">
        <f t="shared" si="0"/>
        <v>16450</v>
      </c>
      <c r="O1" s="10">
        <f t="shared" si="0"/>
        <v>16450</v>
      </c>
      <c r="P1" s="10">
        <f t="shared" si="0"/>
        <v>16450</v>
      </c>
      <c r="Q1" s="10">
        <f t="shared" si="0"/>
        <v>16450</v>
      </c>
      <c r="R1" s="10">
        <f t="shared" si="0"/>
        <v>16450</v>
      </c>
      <c r="S1" s="10">
        <f t="shared" si="0"/>
        <v>16450</v>
      </c>
      <c r="T1" s="10">
        <f t="shared" si="0"/>
        <v>16450</v>
      </c>
    </row>
    <row r="2" spans="2:20" x14ac:dyDescent="0.25">
      <c r="C2" t="s">
        <v>24</v>
      </c>
      <c r="D2" s="10">
        <f>D9+D14+D19-D1</f>
        <v>6267.25</v>
      </c>
      <c r="E2" s="10">
        <f t="shared" ref="E2:T2" si="1">E9+E14+E19-E1</f>
        <v>6267.25</v>
      </c>
      <c r="F2" s="10">
        <f t="shared" si="1"/>
        <v>6267.25</v>
      </c>
      <c r="G2" s="10">
        <f t="shared" si="1"/>
        <v>6267.25</v>
      </c>
      <c r="H2" s="10">
        <f t="shared" si="1"/>
        <v>7497.0499999999993</v>
      </c>
      <c r="I2" s="10">
        <f t="shared" si="1"/>
        <v>7497.0499999999993</v>
      </c>
      <c r="J2" s="10">
        <f t="shared" si="1"/>
        <v>7780.8500000000022</v>
      </c>
      <c r="K2" s="10">
        <f t="shared" si="1"/>
        <v>7780.8500000000022</v>
      </c>
      <c r="L2" s="10">
        <f t="shared" si="1"/>
        <v>7780.8500000000022</v>
      </c>
      <c r="M2" s="10">
        <f t="shared" si="1"/>
        <v>7780.8500000000022</v>
      </c>
      <c r="N2" s="10">
        <f t="shared" si="1"/>
        <v>7780.8500000000022</v>
      </c>
      <c r="O2" s="10">
        <f t="shared" si="1"/>
        <v>7780.8500000000022</v>
      </c>
      <c r="P2" s="10">
        <f t="shared" si="1"/>
        <v>7780.8500000000022</v>
      </c>
      <c r="Q2" s="10">
        <f t="shared" si="1"/>
        <v>7780.8500000000022</v>
      </c>
      <c r="R2" s="10">
        <f t="shared" si="1"/>
        <v>7780.8500000000022</v>
      </c>
      <c r="S2" s="10">
        <f t="shared" si="1"/>
        <v>7780.8500000000022</v>
      </c>
      <c r="T2" s="10">
        <f t="shared" si="1"/>
        <v>7780.8500000000022</v>
      </c>
    </row>
    <row r="4" spans="2:20" ht="15.75" thickBot="1" x14ac:dyDescent="0.3">
      <c r="D4" s="53">
        <v>42644</v>
      </c>
      <c r="E4" s="53">
        <v>42675</v>
      </c>
      <c r="F4" s="53">
        <v>42705</v>
      </c>
      <c r="G4" s="53">
        <v>42736</v>
      </c>
      <c r="H4" s="53">
        <v>42767</v>
      </c>
      <c r="I4" s="53">
        <v>42795</v>
      </c>
      <c r="J4" s="53">
        <v>42826</v>
      </c>
      <c r="K4" s="53">
        <v>42856</v>
      </c>
      <c r="L4" s="53">
        <v>42887</v>
      </c>
      <c r="M4" s="53">
        <v>42917</v>
      </c>
      <c r="N4" s="53">
        <v>42948</v>
      </c>
      <c r="O4" s="53">
        <v>42979</v>
      </c>
      <c r="P4" s="53">
        <v>43009</v>
      </c>
      <c r="Q4" s="53">
        <v>43040</v>
      </c>
      <c r="R4" s="53">
        <v>43070</v>
      </c>
      <c r="S4" s="53">
        <v>43101</v>
      </c>
      <c r="T4" s="53">
        <v>43132</v>
      </c>
    </row>
    <row r="5" spans="2:20" ht="15.75" thickBot="1" x14ac:dyDescent="0.3">
      <c r="D5" s="14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4">
        <v>17</v>
      </c>
    </row>
    <row r="6" spans="2:20" x14ac:dyDescent="0.25">
      <c r="B6" s="42" t="s">
        <v>19</v>
      </c>
      <c r="C6" s="1" t="s">
        <v>22</v>
      </c>
      <c r="D6" s="47">
        <f>20*8</f>
        <v>160</v>
      </c>
      <c r="E6" s="47">
        <f>D6</f>
        <v>160</v>
      </c>
      <c r="F6" s="47">
        <f t="shared" ref="F6:T6" si="2">E6</f>
        <v>160</v>
      </c>
      <c r="G6" s="47">
        <f t="shared" si="2"/>
        <v>160</v>
      </c>
      <c r="H6" s="47">
        <f t="shared" si="2"/>
        <v>160</v>
      </c>
      <c r="I6" s="47">
        <f t="shared" si="2"/>
        <v>160</v>
      </c>
      <c r="J6" s="48">
        <f t="shared" si="2"/>
        <v>160</v>
      </c>
      <c r="K6" s="48">
        <f t="shared" si="2"/>
        <v>160</v>
      </c>
      <c r="L6" s="48">
        <f t="shared" si="2"/>
        <v>160</v>
      </c>
      <c r="M6" s="48">
        <f t="shared" si="2"/>
        <v>160</v>
      </c>
      <c r="N6" s="48">
        <f t="shared" si="2"/>
        <v>160</v>
      </c>
      <c r="O6" s="48">
        <f t="shared" si="2"/>
        <v>160</v>
      </c>
      <c r="P6" s="48">
        <f t="shared" si="2"/>
        <v>160</v>
      </c>
      <c r="Q6" s="48">
        <f t="shared" si="2"/>
        <v>160</v>
      </c>
      <c r="R6" s="48">
        <f t="shared" si="2"/>
        <v>160</v>
      </c>
      <c r="S6" s="48">
        <f t="shared" si="2"/>
        <v>160</v>
      </c>
      <c r="T6" s="49">
        <f t="shared" si="2"/>
        <v>160</v>
      </c>
    </row>
    <row r="7" spans="2:20" x14ac:dyDescent="0.25">
      <c r="B7" s="5"/>
      <c r="C7" s="6" t="s">
        <v>0</v>
      </c>
      <c r="D7" s="11">
        <v>10850</v>
      </c>
      <c r="E7" s="11">
        <v>10850</v>
      </c>
      <c r="F7" s="11">
        <v>10850</v>
      </c>
      <c r="G7" s="11">
        <v>10850</v>
      </c>
      <c r="H7" s="11">
        <v>10850</v>
      </c>
      <c r="I7" s="11">
        <v>10850</v>
      </c>
      <c r="J7" s="12">
        <v>10850</v>
      </c>
      <c r="K7" s="12">
        <v>10850</v>
      </c>
      <c r="L7" s="12">
        <v>10850</v>
      </c>
      <c r="M7" s="12">
        <v>10850</v>
      </c>
      <c r="N7" s="12">
        <v>10850</v>
      </c>
      <c r="O7" s="12">
        <v>10850</v>
      </c>
      <c r="P7" s="12">
        <v>10850</v>
      </c>
      <c r="Q7" s="12">
        <v>10850</v>
      </c>
      <c r="R7" s="12">
        <v>10850</v>
      </c>
      <c r="S7" s="12">
        <v>10850</v>
      </c>
      <c r="T7" s="13">
        <v>10850</v>
      </c>
    </row>
    <row r="8" spans="2:20" x14ac:dyDescent="0.25">
      <c r="B8" s="5"/>
      <c r="C8" s="6" t="s">
        <v>1</v>
      </c>
      <c r="D8" s="11">
        <f>D7*1.1976</f>
        <v>12993.96</v>
      </c>
      <c r="E8" s="11">
        <f t="shared" ref="E8:T8" si="3">E7*1.1976</f>
        <v>12993.96</v>
      </c>
      <c r="F8" s="11">
        <f t="shared" si="3"/>
        <v>12993.96</v>
      </c>
      <c r="G8" s="11">
        <f t="shared" si="3"/>
        <v>12993.96</v>
      </c>
      <c r="H8" s="11">
        <f t="shared" si="3"/>
        <v>12993.96</v>
      </c>
      <c r="I8" s="11">
        <f t="shared" si="3"/>
        <v>12993.96</v>
      </c>
      <c r="J8" s="12">
        <f t="shared" si="3"/>
        <v>12993.96</v>
      </c>
      <c r="K8" s="12">
        <f t="shared" si="3"/>
        <v>12993.96</v>
      </c>
      <c r="L8" s="12">
        <f t="shared" si="3"/>
        <v>12993.96</v>
      </c>
      <c r="M8" s="12">
        <f t="shared" si="3"/>
        <v>12993.96</v>
      </c>
      <c r="N8" s="12">
        <f t="shared" si="3"/>
        <v>12993.96</v>
      </c>
      <c r="O8" s="12">
        <f t="shared" si="3"/>
        <v>12993.96</v>
      </c>
      <c r="P8" s="12">
        <f t="shared" si="3"/>
        <v>12993.96</v>
      </c>
      <c r="Q8" s="12">
        <f t="shared" si="3"/>
        <v>12993.96</v>
      </c>
      <c r="R8" s="12">
        <f t="shared" si="3"/>
        <v>12993.96</v>
      </c>
      <c r="S8" s="12">
        <f t="shared" si="3"/>
        <v>12993.96</v>
      </c>
      <c r="T8" s="13">
        <f t="shared" si="3"/>
        <v>12993.96</v>
      </c>
    </row>
    <row r="9" spans="2:20" x14ac:dyDescent="0.25">
      <c r="B9" s="5"/>
      <c r="C9" s="6" t="s">
        <v>18</v>
      </c>
      <c r="D9" s="11">
        <f>D7*1.473</f>
        <v>15982.050000000001</v>
      </c>
      <c r="E9" s="11">
        <f t="shared" ref="E9:T9" si="4">E7*1.473</f>
        <v>15982.050000000001</v>
      </c>
      <c r="F9" s="11">
        <f t="shared" si="4"/>
        <v>15982.050000000001</v>
      </c>
      <c r="G9" s="11">
        <f t="shared" si="4"/>
        <v>15982.050000000001</v>
      </c>
      <c r="H9" s="11">
        <f t="shared" si="4"/>
        <v>15982.050000000001</v>
      </c>
      <c r="I9" s="11">
        <f t="shared" si="4"/>
        <v>15982.050000000001</v>
      </c>
      <c r="J9" s="12">
        <f t="shared" si="4"/>
        <v>15982.050000000001</v>
      </c>
      <c r="K9" s="12">
        <f t="shared" si="4"/>
        <v>15982.050000000001</v>
      </c>
      <c r="L9" s="12">
        <f t="shared" si="4"/>
        <v>15982.050000000001</v>
      </c>
      <c r="M9" s="12">
        <f t="shared" si="4"/>
        <v>15982.050000000001</v>
      </c>
      <c r="N9" s="12">
        <f t="shared" si="4"/>
        <v>15982.050000000001</v>
      </c>
      <c r="O9" s="12">
        <f t="shared" si="4"/>
        <v>15982.050000000001</v>
      </c>
      <c r="P9" s="12">
        <f t="shared" si="4"/>
        <v>15982.050000000001</v>
      </c>
      <c r="Q9" s="12">
        <f t="shared" si="4"/>
        <v>15982.050000000001</v>
      </c>
      <c r="R9" s="12">
        <f t="shared" si="4"/>
        <v>15982.050000000001</v>
      </c>
      <c r="S9" s="12">
        <f t="shared" si="4"/>
        <v>15982.050000000001</v>
      </c>
      <c r="T9" s="13">
        <f t="shared" si="4"/>
        <v>15982.050000000001</v>
      </c>
    </row>
    <row r="10" spans="2:20" s="9" customFormat="1" ht="15.75" thickBot="1" x14ac:dyDescent="0.3">
      <c r="B10" s="7"/>
      <c r="C10" s="8" t="s">
        <v>4</v>
      </c>
      <c r="D10" s="50">
        <f>SUM(D9:I9)</f>
        <v>95892.3</v>
      </c>
      <c r="E10" s="50"/>
      <c r="F10" s="50"/>
      <c r="G10" s="50"/>
      <c r="H10" s="50"/>
      <c r="I10" s="50"/>
      <c r="J10" s="51">
        <f>SUM(J9:T9)</f>
        <v>175802.55</v>
      </c>
      <c r="K10" s="51"/>
      <c r="L10" s="51"/>
      <c r="M10" s="51"/>
      <c r="N10" s="51"/>
      <c r="O10" s="51"/>
      <c r="P10" s="51"/>
      <c r="Q10" s="51"/>
      <c r="R10" s="51"/>
      <c r="S10" s="51"/>
      <c r="T10" s="52"/>
    </row>
    <row r="11" spans="2:20" s="9" customFormat="1" x14ac:dyDescent="0.25">
      <c r="B11" s="42" t="s">
        <v>20</v>
      </c>
      <c r="C11" s="1" t="s">
        <v>22</v>
      </c>
      <c r="D11" s="44">
        <f>20*8</f>
        <v>160</v>
      </c>
      <c r="E11" s="44">
        <f>D11</f>
        <v>160</v>
      </c>
      <c r="F11" s="44">
        <f t="shared" ref="F11:T11" si="5">E11</f>
        <v>160</v>
      </c>
      <c r="G11" s="44">
        <f t="shared" si="5"/>
        <v>160</v>
      </c>
      <c r="H11" s="44">
        <f t="shared" si="5"/>
        <v>160</v>
      </c>
      <c r="I11" s="44">
        <f t="shared" si="5"/>
        <v>160</v>
      </c>
      <c r="J11" s="45">
        <f t="shared" si="5"/>
        <v>160</v>
      </c>
      <c r="K11" s="45">
        <f t="shared" si="5"/>
        <v>160</v>
      </c>
      <c r="L11" s="45">
        <f t="shared" si="5"/>
        <v>160</v>
      </c>
      <c r="M11" s="45">
        <f t="shared" si="5"/>
        <v>160</v>
      </c>
      <c r="N11" s="45">
        <f t="shared" si="5"/>
        <v>160</v>
      </c>
      <c r="O11" s="45">
        <f t="shared" si="5"/>
        <v>160</v>
      </c>
      <c r="P11" s="45">
        <f t="shared" si="5"/>
        <v>160</v>
      </c>
      <c r="Q11" s="45">
        <f t="shared" si="5"/>
        <v>160</v>
      </c>
      <c r="R11" s="45">
        <f t="shared" si="5"/>
        <v>160</v>
      </c>
      <c r="S11" s="45">
        <f t="shared" si="5"/>
        <v>160</v>
      </c>
      <c r="T11" s="46">
        <f t="shared" si="5"/>
        <v>160</v>
      </c>
    </row>
    <row r="12" spans="2:20" x14ac:dyDescent="0.25">
      <c r="B12" s="43"/>
      <c r="C12" s="6" t="s">
        <v>0</v>
      </c>
      <c r="D12" s="11">
        <v>2400</v>
      </c>
      <c r="E12" s="11">
        <v>2400</v>
      </c>
      <c r="F12" s="11">
        <v>2400</v>
      </c>
      <c r="G12" s="11">
        <v>2400</v>
      </c>
      <c r="H12" s="11">
        <v>2400</v>
      </c>
      <c r="I12" s="11">
        <v>2400</v>
      </c>
      <c r="J12" s="12">
        <v>3000</v>
      </c>
      <c r="K12" s="12">
        <v>3000</v>
      </c>
      <c r="L12" s="12">
        <v>3000</v>
      </c>
      <c r="M12" s="12">
        <v>3000</v>
      </c>
      <c r="N12" s="12">
        <v>3000</v>
      </c>
      <c r="O12" s="12">
        <v>3000</v>
      </c>
      <c r="P12" s="12">
        <v>3000</v>
      </c>
      <c r="Q12" s="12">
        <v>3000</v>
      </c>
      <c r="R12" s="12">
        <v>3000</v>
      </c>
      <c r="S12" s="12">
        <v>3000</v>
      </c>
      <c r="T12" s="13">
        <v>3000</v>
      </c>
    </row>
    <row r="13" spans="2:20" x14ac:dyDescent="0.25">
      <c r="B13" s="5"/>
      <c r="C13" s="6" t="s">
        <v>1</v>
      </c>
      <c r="D13" s="11">
        <f>D12*1.1976</f>
        <v>2874.24</v>
      </c>
      <c r="E13" s="11">
        <f t="shared" ref="E13" si="6">E12*1.1976</f>
        <v>2874.24</v>
      </c>
      <c r="F13" s="11">
        <f t="shared" ref="F13" si="7">F12*1.1976</f>
        <v>2874.24</v>
      </c>
      <c r="G13" s="11">
        <f t="shared" ref="G13" si="8">G12*1.1976</f>
        <v>2874.24</v>
      </c>
      <c r="H13" s="11">
        <f t="shared" ref="H13" si="9">H12*1.1976</f>
        <v>2874.24</v>
      </c>
      <c r="I13" s="11">
        <f t="shared" ref="I13" si="10">I12*1.1976</f>
        <v>2874.24</v>
      </c>
      <c r="J13" s="12">
        <f t="shared" ref="J13" si="11">J12*1.1976</f>
        <v>3592.8</v>
      </c>
      <c r="K13" s="12">
        <f t="shared" ref="K13" si="12">K12*1.1976</f>
        <v>3592.8</v>
      </c>
      <c r="L13" s="12">
        <f t="shared" ref="L13" si="13">L12*1.1976</f>
        <v>3592.8</v>
      </c>
      <c r="M13" s="12">
        <f t="shared" ref="M13" si="14">M12*1.1976</f>
        <v>3592.8</v>
      </c>
      <c r="N13" s="12">
        <f t="shared" ref="N13" si="15">N12*1.1976</f>
        <v>3592.8</v>
      </c>
      <c r="O13" s="12">
        <f t="shared" ref="O13" si="16">O12*1.1976</f>
        <v>3592.8</v>
      </c>
      <c r="P13" s="12">
        <f t="shared" ref="P13" si="17">P12*1.1976</f>
        <v>3592.8</v>
      </c>
      <c r="Q13" s="12">
        <f t="shared" ref="Q13" si="18">Q12*1.1976</f>
        <v>3592.8</v>
      </c>
      <c r="R13" s="12">
        <f t="shared" ref="R13" si="19">R12*1.1976</f>
        <v>3592.8</v>
      </c>
      <c r="S13" s="12">
        <f t="shared" ref="S13" si="20">S12*1.1976</f>
        <v>3592.8</v>
      </c>
      <c r="T13" s="13">
        <f t="shared" ref="T13" si="21">T12*1.1976</f>
        <v>3592.8</v>
      </c>
    </row>
    <row r="14" spans="2:20" x14ac:dyDescent="0.25">
      <c r="B14" s="5"/>
      <c r="C14" s="6" t="s">
        <v>18</v>
      </c>
      <c r="D14" s="11">
        <f>D12*1.473</f>
        <v>3535.2000000000003</v>
      </c>
      <c r="E14" s="11">
        <f t="shared" ref="E14:T14" si="22">E12*1.473</f>
        <v>3535.2000000000003</v>
      </c>
      <c r="F14" s="11">
        <f t="shared" si="22"/>
        <v>3535.2000000000003</v>
      </c>
      <c r="G14" s="11">
        <f t="shared" si="22"/>
        <v>3535.2000000000003</v>
      </c>
      <c r="H14" s="11">
        <f t="shared" si="22"/>
        <v>3535.2000000000003</v>
      </c>
      <c r="I14" s="11">
        <f t="shared" si="22"/>
        <v>3535.2000000000003</v>
      </c>
      <c r="J14" s="12">
        <f t="shared" si="22"/>
        <v>4419</v>
      </c>
      <c r="K14" s="12">
        <f t="shared" si="22"/>
        <v>4419</v>
      </c>
      <c r="L14" s="12">
        <f t="shared" si="22"/>
        <v>4419</v>
      </c>
      <c r="M14" s="12">
        <f t="shared" si="22"/>
        <v>4419</v>
      </c>
      <c r="N14" s="12">
        <f t="shared" si="22"/>
        <v>4419</v>
      </c>
      <c r="O14" s="12">
        <f t="shared" si="22"/>
        <v>4419</v>
      </c>
      <c r="P14" s="12">
        <f t="shared" si="22"/>
        <v>4419</v>
      </c>
      <c r="Q14" s="12">
        <f t="shared" si="22"/>
        <v>4419</v>
      </c>
      <c r="R14" s="12">
        <f t="shared" si="22"/>
        <v>4419</v>
      </c>
      <c r="S14" s="12">
        <f t="shared" si="22"/>
        <v>4419</v>
      </c>
      <c r="T14" s="13">
        <f t="shared" si="22"/>
        <v>4419</v>
      </c>
    </row>
    <row r="15" spans="2:20" s="9" customFormat="1" ht="15.75" thickBot="1" x14ac:dyDescent="0.3">
      <c r="B15" s="7"/>
      <c r="C15" s="8" t="s">
        <v>4</v>
      </c>
      <c r="D15" s="50">
        <f>SUM(D14:I14)</f>
        <v>21211.200000000001</v>
      </c>
      <c r="E15" s="50"/>
      <c r="F15" s="50"/>
      <c r="G15" s="50"/>
      <c r="H15" s="50"/>
      <c r="I15" s="50"/>
      <c r="J15" s="51">
        <f>SUM(J14:T14)</f>
        <v>48609</v>
      </c>
      <c r="K15" s="51"/>
      <c r="L15" s="51"/>
      <c r="M15" s="51"/>
      <c r="N15" s="51"/>
      <c r="O15" s="51"/>
      <c r="P15" s="51"/>
      <c r="Q15" s="51"/>
      <c r="R15" s="51"/>
      <c r="S15" s="51"/>
      <c r="T15" s="52"/>
    </row>
    <row r="16" spans="2:20" s="9" customFormat="1" x14ac:dyDescent="0.25">
      <c r="B16" s="42" t="s">
        <v>21</v>
      </c>
      <c r="C16" s="1" t="s">
        <v>22</v>
      </c>
      <c r="D16" s="44">
        <v>0</v>
      </c>
      <c r="E16" s="44">
        <v>0</v>
      </c>
      <c r="F16" s="44">
        <f t="shared" ref="F16:T16" si="23">E16</f>
        <v>0</v>
      </c>
      <c r="G16" s="44">
        <f t="shared" si="23"/>
        <v>0</v>
      </c>
      <c r="H16" s="44">
        <v>160</v>
      </c>
      <c r="I16" s="44">
        <f t="shared" si="23"/>
        <v>160</v>
      </c>
      <c r="J16" s="45">
        <f t="shared" si="23"/>
        <v>160</v>
      </c>
      <c r="K16" s="45">
        <f t="shared" si="23"/>
        <v>160</v>
      </c>
      <c r="L16" s="45">
        <f t="shared" si="23"/>
        <v>160</v>
      </c>
      <c r="M16" s="45">
        <f t="shared" si="23"/>
        <v>160</v>
      </c>
      <c r="N16" s="45">
        <f t="shared" si="23"/>
        <v>160</v>
      </c>
      <c r="O16" s="45">
        <f t="shared" si="23"/>
        <v>160</v>
      </c>
      <c r="P16" s="45">
        <f t="shared" si="23"/>
        <v>160</v>
      </c>
      <c r="Q16" s="45">
        <f t="shared" si="23"/>
        <v>160</v>
      </c>
      <c r="R16" s="45">
        <f t="shared" si="23"/>
        <v>160</v>
      </c>
      <c r="S16" s="45">
        <f t="shared" si="23"/>
        <v>160</v>
      </c>
      <c r="T16" s="46">
        <f t="shared" si="23"/>
        <v>160</v>
      </c>
    </row>
    <row r="17" spans="2:22" x14ac:dyDescent="0.25">
      <c r="B17" s="5"/>
      <c r="C17" s="6" t="s">
        <v>0</v>
      </c>
      <c r="D17" s="11">
        <v>0</v>
      </c>
      <c r="E17" s="11">
        <v>0</v>
      </c>
      <c r="F17" s="11">
        <v>0</v>
      </c>
      <c r="G17" s="11">
        <v>0</v>
      </c>
      <c r="H17" s="11">
        <v>2600</v>
      </c>
      <c r="I17" s="11">
        <v>2600</v>
      </c>
      <c r="J17" s="12">
        <v>2600</v>
      </c>
      <c r="K17" s="12">
        <v>2600</v>
      </c>
      <c r="L17" s="12">
        <v>2600</v>
      </c>
      <c r="M17" s="12">
        <v>2600</v>
      </c>
      <c r="N17" s="12">
        <v>2600</v>
      </c>
      <c r="O17" s="12">
        <v>2600</v>
      </c>
      <c r="P17" s="12">
        <v>2600</v>
      </c>
      <c r="Q17" s="12">
        <v>2600</v>
      </c>
      <c r="R17" s="12">
        <v>2600</v>
      </c>
      <c r="S17" s="12">
        <v>2600</v>
      </c>
      <c r="T17" s="13">
        <v>2600</v>
      </c>
    </row>
    <row r="18" spans="2:22" x14ac:dyDescent="0.25">
      <c r="B18" s="5"/>
      <c r="C18" s="6" t="s">
        <v>1</v>
      </c>
      <c r="D18" s="11">
        <f>D17*1.1976</f>
        <v>0</v>
      </c>
      <c r="E18" s="11">
        <f t="shared" ref="E18" si="24">E17*1.1976</f>
        <v>0</v>
      </c>
      <c r="F18" s="11">
        <f t="shared" ref="F18" si="25">F17*1.1976</f>
        <v>0</v>
      </c>
      <c r="G18" s="11">
        <f t="shared" ref="G18" si="26">G17*1.1976</f>
        <v>0</v>
      </c>
      <c r="H18" s="11">
        <f t="shared" ref="H18" si="27">H17*1.1976</f>
        <v>3113.76</v>
      </c>
      <c r="I18" s="11">
        <f t="shared" ref="I18" si="28">I17*1.1976</f>
        <v>3113.76</v>
      </c>
      <c r="J18" s="12">
        <f t="shared" ref="J18" si="29">J17*1.1976</f>
        <v>3113.76</v>
      </c>
      <c r="K18" s="12">
        <f t="shared" ref="K18" si="30">K17*1.1976</f>
        <v>3113.76</v>
      </c>
      <c r="L18" s="12">
        <f t="shared" ref="L18" si="31">L17*1.1976</f>
        <v>3113.76</v>
      </c>
      <c r="M18" s="12">
        <f t="shared" ref="M18" si="32">M17*1.1976</f>
        <v>3113.76</v>
      </c>
      <c r="N18" s="12">
        <f t="shared" ref="N18" si="33">N17*1.1976</f>
        <v>3113.76</v>
      </c>
      <c r="O18" s="12">
        <f t="shared" ref="O18" si="34">O17*1.1976</f>
        <v>3113.76</v>
      </c>
      <c r="P18" s="12">
        <f t="shared" ref="P18" si="35">P17*1.1976</f>
        <v>3113.76</v>
      </c>
      <c r="Q18" s="12">
        <f t="shared" ref="Q18" si="36">Q17*1.1976</f>
        <v>3113.76</v>
      </c>
      <c r="R18" s="12">
        <f t="shared" ref="R18" si="37">R17*1.1976</f>
        <v>3113.76</v>
      </c>
      <c r="S18" s="12">
        <f t="shared" ref="S18" si="38">S17*1.1976</f>
        <v>3113.76</v>
      </c>
      <c r="T18" s="13">
        <f t="shared" ref="T18" si="39">T17*1.1976</f>
        <v>3113.76</v>
      </c>
    </row>
    <row r="19" spans="2:22" x14ac:dyDescent="0.25">
      <c r="B19" s="5"/>
      <c r="C19" s="6" t="s">
        <v>18</v>
      </c>
      <c r="D19" s="11">
        <f>D17*1.473</f>
        <v>0</v>
      </c>
      <c r="E19" s="11">
        <f t="shared" ref="E19:T19" si="40">E17*1.473</f>
        <v>0</v>
      </c>
      <c r="F19" s="11">
        <f t="shared" si="40"/>
        <v>0</v>
      </c>
      <c r="G19" s="11">
        <f t="shared" si="40"/>
        <v>0</v>
      </c>
      <c r="H19" s="11">
        <f t="shared" si="40"/>
        <v>3829.8</v>
      </c>
      <c r="I19" s="11">
        <f t="shared" si="40"/>
        <v>3829.8</v>
      </c>
      <c r="J19" s="12">
        <f t="shared" si="40"/>
        <v>3829.8</v>
      </c>
      <c r="K19" s="12">
        <f t="shared" si="40"/>
        <v>3829.8</v>
      </c>
      <c r="L19" s="12">
        <f t="shared" si="40"/>
        <v>3829.8</v>
      </c>
      <c r="M19" s="12">
        <f t="shared" si="40"/>
        <v>3829.8</v>
      </c>
      <c r="N19" s="12">
        <f t="shared" si="40"/>
        <v>3829.8</v>
      </c>
      <c r="O19" s="12">
        <f t="shared" si="40"/>
        <v>3829.8</v>
      </c>
      <c r="P19" s="12">
        <f t="shared" si="40"/>
        <v>3829.8</v>
      </c>
      <c r="Q19" s="12">
        <f t="shared" si="40"/>
        <v>3829.8</v>
      </c>
      <c r="R19" s="12">
        <f t="shared" si="40"/>
        <v>3829.8</v>
      </c>
      <c r="S19" s="12">
        <f t="shared" si="40"/>
        <v>3829.8</v>
      </c>
      <c r="T19" s="13">
        <f t="shared" si="40"/>
        <v>3829.8</v>
      </c>
    </row>
    <row r="20" spans="2:22" s="9" customFormat="1" ht="15.75" thickBot="1" x14ac:dyDescent="0.3">
      <c r="B20" s="7"/>
      <c r="C20" s="8" t="s">
        <v>4</v>
      </c>
      <c r="D20" s="50">
        <f>SUM(D19:I19)</f>
        <v>7659.6</v>
      </c>
      <c r="E20" s="50"/>
      <c r="F20" s="50"/>
      <c r="G20" s="50"/>
      <c r="H20" s="50"/>
      <c r="I20" s="50"/>
      <c r="J20" s="51">
        <f>SUM(J19:T19)</f>
        <v>42127.8</v>
      </c>
      <c r="K20" s="51"/>
      <c r="L20" s="51"/>
      <c r="M20" s="51"/>
      <c r="N20" s="51"/>
      <c r="O20" s="51"/>
      <c r="P20" s="51"/>
      <c r="Q20" s="51"/>
      <c r="R20" s="51"/>
      <c r="S20" s="51"/>
      <c r="T20" s="52"/>
      <c r="V20" s="9" t="s">
        <v>17</v>
      </c>
    </row>
    <row r="21" spans="2:22" x14ac:dyDescent="0.25">
      <c r="C21" s="15" t="s">
        <v>7</v>
      </c>
      <c r="D21" s="16">
        <f>D9+D14+D19</f>
        <v>19517.25</v>
      </c>
      <c r="E21" s="16">
        <f t="shared" ref="E21:T21" si="41">E9+E14+E19</f>
        <v>19517.25</v>
      </c>
      <c r="F21" s="16">
        <f t="shared" si="41"/>
        <v>19517.25</v>
      </c>
      <c r="G21" s="32">
        <f t="shared" si="41"/>
        <v>19517.25</v>
      </c>
      <c r="H21" s="32">
        <f t="shared" si="41"/>
        <v>23347.05</v>
      </c>
      <c r="I21" s="32">
        <f t="shared" si="41"/>
        <v>23347.05</v>
      </c>
      <c r="J21" s="28">
        <f t="shared" si="41"/>
        <v>24230.850000000002</v>
      </c>
      <c r="K21" s="28">
        <f t="shared" si="41"/>
        <v>24230.850000000002</v>
      </c>
      <c r="L21" s="28">
        <f t="shared" si="41"/>
        <v>24230.850000000002</v>
      </c>
      <c r="M21" s="24">
        <f t="shared" si="41"/>
        <v>24230.850000000002</v>
      </c>
      <c r="N21" s="24">
        <f t="shared" si="41"/>
        <v>24230.850000000002</v>
      </c>
      <c r="O21" s="24">
        <f t="shared" si="41"/>
        <v>24230.850000000002</v>
      </c>
      <c r="P21" s="36">
        <f t="shared" si="41"/>
        <v>24230.850000000002</v>
      </c>
      <c r="Q21" s="36">
        <f t="shared" si="41"/>
        <v>24230.850000000002</v>
      </c>
      <c r="R21" s="36">
        <f t="shared" si="41"/>
        <v>24230.850000000002</v>
      </c>
      <c r="S21" s="40">
        <f t="shared" si="41"/>
        <v>24230.850000000002</v>
      </c>
      <c r="T21" s="40">
        <f t="shared" si="41"/>
        <v>24230.850000000002</v>
      </c>
      <c r="U21" s="21"/>
      <c r="V21" s="10">
        <f>SUM(D21:T21)</f>
        <v>391302.4499999999</v>
      </c>
    </row>
    <row r="22" spans="2:22" x14ac:dyDescent="0.25">
      <c r="C22" s="15"/>
      <c r="D22" s="16">
        <f>D21+E21+F21</f>
        <v>58551.75</v>
      </c>
      <c r="E22" s="22">
        <f>D22*0.9</f>
        <v>52696.575000000004</v>
      </c>
      <c r="F22" s="17"/>
      <c r="G22" s="32">
        <f>G21+H21+I21</f>
        <v>66211.350000000006</v>
      </c>
      <c r="H22" s="22">
        <f>G22*0.9</f>
        <v>59590.215000000004</v>
      </c>
      <c r="I22" s="33"/>
      <c r="J22" s="28">
        <f>J21+K21+L21</f>
        <v>72692.55</v>
      </c>
      <c r="K22" s="22">
        <f>J22*0.9</f>
        <v>65423.295000000006</v>
      </c>
      <c r="L22" s="29"/>
      <c r="M22" s="24">
        <f>M21+N21+O21</f>
        <v>72692.55</v>
      </c>
      <c r="N22" s="22">
        <f>M22*0.9</f>
        <v>65423.295000000006</v>
      </c>
      <c r="O22" s="25"/>
      <c r="P22" s="36">
        <f>P21+Q21+R21</f>
        <v>72692.55</v>
      </c>
      <c r="Q22" s="22">
        <f>P22*0.9</f>
        <v>65423.295000000006</v>
      </c>
      <c r="R22" s="37" t="s">
        <v>11</v>
      </c>
      <c r="S22" s="40">
        <f>S21+T21+U21</f>
        <v>48461.700000000004</v>
      </c>
      <c r="T22" s="22">
        <f>S22*0.9</f>
        <v>43615.530000000006</v>
      </c>
    </row>
    <row r="23" spans="2:22" s="18" customFormat="1" ht="14.25" customHeight="1" x14ac:dyDescent="0.25">
      <c r="C23" s="19"/>
      <c r="D23" s="20" t="s">
        <v>10</v>
      </c>
      <c r="E23" s="20"/>
      <c r="F23" s="23"/>
      <c r="G23" s="34" t="s">
        <v>12</v>
      </c>
      <c r="H23" s="34"/>
      <c r="I23" s="35"/>
      <c r="J23" s="30" t="s">
        <v>13</v>
      </c>
      <c r="K23" s="30"/>
      <c r="L23" s="31"/>
      <c r="M23" s="26" t="s">
        <v>14</v>
      </c>
      <c r="N23" s="26"/>
      <c r="O23" s="27"/>
      <c r="P23" s="38" t="s">
        <v>15</v>
      </c>
      <c r="Q23" s="38"/>
      <c r="R23" s="39"/>
      <c r="S23" s="41" t="s">
        <v>16</v>
      </c>
      <c r="T23" s="41"/>
    </row>
    <row r="24" spans="2:22" x14ac:dyDescent="0.25">
      <c r="C24" t="s">
        <v>2</v>
      </c>
      <c r="D24" s="10">
        <f>D10+D15+D20</f>
        <v>124763.1</v>
      </c>
    </row>
    <row r="25" spans="2:22" x14ac:dyDescent="0.25">
      <c r="C25" t="s">
        <v>3</v>
      </c>
      <c r="D25" s="10">
        <f>J10+J15+J20</f>
        <v>266539.34999999998</v>
      </c>
    </row>
    <row r="26" spans="2:22" x14ac:dyDescent="0.25">
      <c r="C26" t="s">
        <v>8</v>
      </c>
      <c r="D26" s="10">
        <f>D25+D24</f>
        <v>391302.44999999995</v>
      </c>
    </row>
    <row r="27" spans="2:22" x14ac:dyDescent="0.25">
      <c r="C27" t="s">
        <v>9</v>
      </c>
      <c r="D27" s="10">
        <f>D28+D29</f>
        <v>393000</v>
      </c>
    </row>
    <row r="28" spans="2:22" x14ac:dyDescent="0.25">
      <c r="C28" t="s">
        <v>5</v>
      </c>
      <c r="D28" s="10">
        <v>126000</v>
      </c>
      <c r="E28" s="10">
        <f>D28-D24</f>
        <v>1236.8999999999942</v>
      </c>
    </row>
    <row r="29" spans="2:22" x14ac:dyDescent="0.25">
      <c r="C29" t="s">
        <v>6</v>
      </c>
      <c r="D29" s="10">
        <v>267000</v>
      </c>
      <c r="E29" s="10">
        <f>D29-D25</f>
        <v>460.65000000002328</v>
      </c>
    </row>
  </sheetData>
  <mergeCells count="6">
    <mergeCell ref="D10:I10"/>
    <mergeCell ref="D20:I20"/>
    <mergeCell ref="J10:T10"/>
    <mergeCell ref="J15:T15"/>
    <mergeCell ref="J20:T20"/>
    <mergeCell ref="D15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 Damian</dc:creator>
  <cp:lastModifiedBy>Ionut Damian</cp:lastModifiedBy>
  <dcterms:created xsi:type="dcterms:W3CDTF">2016-09-27T15:00:41Z</dcterms:created>
  <dcterms:modified xsi:type="dcterms:W3CDTF">2016-12-05T21:46:52Z</dcterms:modified>
</cp:coreProperties>
</file>