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_CLOUDIFIER_POC1\03. Cloudifier\2. IMPLEMENTARE\12. SALARII\"/>
    </mc:Choice>
  </mc:AlternateContent>
  <bookViews>
    <workbookView xWindow="0" yWindow="0" windowWidth="28800" windowHeight="12435"/>
  </bookViews>
  <sheets>
    <sheet name="CLOUDIFIER_12.2016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H2" i="1" s="1"/>
  <c r="Q3" i="1"/>
  <c r="Q4" i="1"/>
  <c r="Q5" i="1"/>
  <c r="Q6" i="1"/>
  <c r="Q7" i="1"/>
  <c r="Q8" i="1"/>
  <c r="Q9" i="1"/>
  <c r="Q10" i="1"/>
  <c r="Q12" i="1"/>
  <c r="Q13" i="1"/>
  <c r="Q2" i="1"/>
  <c r="J14" i="1"/>
  <c r="J11" i="1"/>
  <c r="K14" i="1" l="1"/>
  <c r="K11" i="1"/>
  <c r="P3" i="1"/>
  <c r="P4" i="1"/>
  <c r="P5" i="1"/>
  <c r="P6" i="1"/>
  <c r="P7" i="1"/>
  <c r="P8" i="1"/>
  <c r="P9" i="1"/>
  <c r="P10" i="1"/>
  <c r="P12" i="1"/>
  <c r="P13" i="1"/>
  <c r="P2" i="1"/>
  <c r="L11" i="1" l="1"/>
  <c r="L14" i="1"/>
  <c r="O3" i="1"/>
  <c r="O4" i="1"/>
  <c r="O5" i="1"/>
  <c r="O6" i="1"/>
  <c r="O7" i="1"/>
  <c r="O8" i="1"/>
  <c r="O9" i="1"/>
  <c r="O10" i="1"/>
  <c r="O12" i="1"/>
  <c r="O13" i="1"/>
  <c r="O2" i="1"/>
  <c r="I2" i="1"/>
  <c r="E11" i="1"/>
  <c r="F11" i="1"/>
  <c r="E14" i="1"/>
  <c r="F14" i="1"/>
  <c r="G14" i="1"/>
  <c r="D14" i="1"/>
  <c r="D11" i="1"/>
  <c r="G13" i="1"/>
  <c r="H13" i="1" s="1"/>
  <c r="H14" i="1" s="1"/>
  <c r="H3" i="1"/>
  <c r="I4" i="1"/>
  <c r="H5" i="1"/>
  <c r="H6" i="1"/>
  <c r="H7" i="1"/>
  <c r="I8" i="1"/>
  <c r="I9" i="1"/>
  <c r="H10" i="1"/>
  <c r="H4" i="1"/>
  <c r="H9" i="1" l="1"/>
  <c r="H8" i="1"/>
  <c r="I7" i="1"/>
  <c r="I6" i="1"/>
  <c r="I13" i="1"/>
  <c r="I14" i="1" s="1"/>
  <c r="I10" i="1"/>
  <c r="I5" i="1"/>
  <c r="G11" i="1"/>
  <c r="I3" i="1"/>
  <c r="H11" i="1" l="1"/>
  <c r="G16" i="1" s="1"/>
  <c r="I11" i="1"/>
</calcChain>
</file>

<file path=xl/sharedStrings.xml><?xml version="1.0" encoding="utf-8"?>
<sst xmlns="http://schemas.openxmlformats.org/spreadsheetml/2006/main" count="56" uniqueCount="33">
  <si>
    <t>Cont</t>
  </si>
  <si>
    <t>Titlu</t>
  </si>
  <si>
    <t>CONTRIB UNIT LA FD ACCIDENTE/BOLI PROFES</t>
  </si>
  <si>
    <t>CONTRIB SAL LA ASIG SOCIALE</t>
  </si>
  <si>
    <t>CONTRIBUTIA ANGAJATOR ASS</t>
  </si>
  <si>
    <t>CONTRIB UNIT LA FD DE SANATATE - 0.85%</t>
  </si>
  <si>
    <t>CONTRIB UNIT FOND AJUT SOM</t>
  </si>
  <si>
    <t>CONTRIB PERS FOND AJ SOMAJ</t>
  </si>
  <si>
    <t>CONTRIB UNIT LA FD GARANTARE - 0.25%</t>
  </si>
  <si>
    <t>IMPOZITUL PE SALARII</t>
  </si>
  <si>
    <t>TREZORERIA</t>
  </si>
  <si>
    <t>IBAN</t>
  </si>
  <si>
    <t>CONTR.UNIT LA ASIG SOC - 15.8%</t>
  </si>
  <si>
    <t>IMPOZITUL PE VENIT</t>
  </si>
  <si>
    <t xml:space="preserve">BUG.ASIG.SOC.SI FD.SPECIALE </t>
  </si>
  <si>
    <t xml:space="preserve">BUGETUL DE STAT </t>
  </si>
  <si>
    <t>CONTRIB SALAR PT ASIG SOCIALE SANATATE</t>
  </si>
  <si>
    <t>TAXE TRIM. 04.2016 PROIECT</t>
  </si>
  <si>
    <t>TOTAL TAXE DECEMBRIE</t>
  </si>
  <si>
    <t>PROIECT 10.2016</t>
  </si>
  <si>
    <t>PROIECT 11.2016</t>
  </si>
  <si>
    <t>PROIECT 12.2016</t>
  </si>
  <si>
    <t>TAXE SALARII IN AFARA PROIECT 12.2016</t>
  </si>
  <si>
    <t>TOTAL TRIM 04.2016</t>
  </si>
  <si>
    <t>TREZORERIE OPERATIVA ILFOV</t>
  </si>
  <si>
    <t>RO36TREZ4215502XXXXXXXXX</t>
  </si>
  <si>
    <t>RO64TREZ42120470101XXXXX</t>
  </si>
  <si>
    <t>TAXE SALARII IN AFARA PROIECT 11.2016</t>
  </si>
  <si>
    <t>TOTAL TAXE NOIEMBRIE</t>
  </si>
  <si>
    <t>TAXE SALARII IN AFARA PROIECT 10.2016</t>
  </si>
  <si>
    <t xml:space="preserve">TOTAL TAXE OCTOMBRIE </t>
  </si>
  <si>
    <t>TAXE PROIECT 90% TRIM 4</t>
  </si>
  <si>
    <t>TAXE PROIECT 10% TRIM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</si>
</sst>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13" fillId="6" borderId="5" applyNumberFormat="0" applyAlignment="0" applyProtection="0"/>
    <xf numFmtId="0" fontId="15" fillId="7" borderId="8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5" applyNumberFormat="0" applyAlignment="0" applyProtection="0"/>
    <xf numFmtId="0" fontId="14" fillId="0" borderId="7" applyNumberFormat="0" applyFill="0" applyAlignment="0" applyProtection="0"/>
    <xf numFmtId="0" fontId="10" fillId="4" borderId="0" applyNumberFormat="0" applyBorder="0" applyAlignment="0" applyProtection="0"/>
    <xf numFmtId="0" fontId="3" fillId="8" borderId="9" applyNumberFormat="0" applyFont="0" applyAlignment="0" applyProtection="0"/>
    <xf numFmtId="0" fontId="12" fillId="6" borderId="6" applyNumberFormat="0" applyAlignment="0" applyProtection="0"/>
    <xf numFmtId="0" fontId="4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</cellStyleXfs>
  <cellXfs count="34">
    <xf numFmtId="0" fontId="0" fillId="0" borderId="0" xfId="0"/>
    <xf numFmtId="0" fontId="20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vertical="top"/>
    </xf>
    <xf numFmtId="0" fontId="21" fillId="0" borderId="1" xfId="0" applyFont="1" applyFill="1" applyBorder="1" applyAlignment="1">
      <alignment horizontal="center"/>
    </xf>
    <xf numFmtId="4" fontId="2" fillId="0" borderId="1" xfId="0" applyNumberFormat="1" applyFont="1" applyFill="1" applyBorder="1" applyAlignment="1">
      <alignment horizontal="center" vertical="top"/>
    </xf>
    <xf numFmtId="0" fontId="20" fillId="0" borderId="1" xfId="0" applyFont="1" applyFill="1" applyBorder="1" applyAlignment="1">
      <alignment horizontal="center"/>
    </xf>
    <xf numFmtId="0" fontId="25" fillId="0" borderId="1" xfId="0" applyFont="1" applyFill="1" applyBorder="1"/>
    <xf numFmtId="0" fontId="25" fillId="33" borderId="1" xfId="0" applyFont="1" applyFill="1" applyBorder="1"/>
    <xf numFmtId="4" fontId="25" fillId="33" borderId="1" xfId="0" applyNumberFormat="1" applyFont="1" applyFill="1" applyBorder="1" applyAlignment="1">
      <alignment horizontal="center"/>
    </xf>
    <xf numFmtId="17" fontId="1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 vertical="top"/>
    </xf>
    <xf numFmtId="0" fontId="2" fillId="0" borderId="1" xfId="0" applyFont="1" applyFill="1" applyBorder="1" applyAlignment="1">
      <alignment vertical="top"/>
    </xf>
    <xf numFmtId="0" fontId="1" fillId="34" borderId="1" xfId="0" applyFont="1" applyFill="1" applyBorder="1" applyAlignment="1">
      <alignment horizontal="center" wrapText="1"/>
    </xf>
    <xf numFmtId="4" fontId="2" fillId="34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/>
    <xf numFmtId="0" fontId="20" fillId="0" borderId="0" xfId="0" applyFont="1" applyFill="1" applyBorder="1"/>
    <xf numFmtId="0" fontId="20" fillId="0" borderId="0" xfId="0" applyFont="1" applyFill="1" applyBorder="1" applyAlignment="1">
      <alignment vertical="top"/>
    </xf>
    <xf numFmtId="4" fontId="20" fillId="0" borderId="0" xfId="0" applyNumberFormat="1" applyFont="1" applyFill="1" applyBorder="1" applyAlignment="1">
      <alignment vertical="top"/>
    </xf>
    <xf numFmtId="0" fontId="24" fillId="0" borderId="0" xfId="0" applyFont="1" applyFill="1" applyBorder="1" applyAlignment="1">
      <alignment horizontal="center" vertical="top"/>
    </xf>
    <xf numFmtId="0" fontId="16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5" fillId="0" borderId="0" xfId="0" applyFont="1" applyFill="1" applyBorder="1"/>
    <xf numFmtId="0" fontId="1" fillId="0" borderId="1" xfId="42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top"/>
    </xf>
    <xf numFmtId="0" fontId="23" fillId="34" borderId="1" xfId="0" applyFont="1" applyFill="1" applyBorder="1" applyAlignment="1">
      <alignment horizontal="center" vertical="top"/>
    </xf>
    <xf numFmtId="4" fontId="23" fillId="34" borderId="1" xfId="0" applyNumberFormat="1" applyFont="1" applyFill="1" applyBorder="1" applyAlignment="1">
      <alignment horizontal="center" vertical="top"/>
    </xf>
    <xf numFmtId="0" fontId="22" fillId="0" borderId="1" xfId="42" applyFont="1" applyFill="1" applyBorder="1" applyAlignment="1">
      <alignment horizontal="center" vertical="center"/>
    </xf>
    <xf numFmtId="0" fontId="22" fillId="0" borderId="1" xfId="0" applyFont="1" applyFill="1" applyBorder="1"/>
    <xf numFmtId="0" fontId="23" fillId="0" borderId="1" xfId="0" applyFont="1" applyFill="1" applyBorder="1" applyAlignment="1">
      <alignment horizontal="center"/>
    </xf>
    <xf numFmtId="4" fontId="23" fillId="34" borderId="1" xfId="0" applyNumberFormat="1" applyFont="1" applyFill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STAT12_99" xfId="42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"/>
  <sheetViews>
    <sheetView showGridLines="0" tabSelected="1" workbookViewId="0">
      <selection activeCell="H11" sqref="H11"/>
    </sheetView>
  </sheetViews>
  <sheetFormatPr defaultRowHeight="12.75" x14ac:dyDescent="0.2"/>
  <cols>
    <col min="1" max="1" width="9.140625" style="17"/>
    <col min="2" max="2" width="7.85546875" style="17" bestFit="1" customWidth="1"/>
    <col min="3" max="3" width="44.5703125" style="17" bestFit="1" customWidth="1"/>
    <col min="4" max="4" width="14.7109375" style="17" customWidth="1"/>
    <col min="5" max="5" width="14" style="17" customWidth="1"/>
    <col min="6" max="6" width="12.7109375" style="17" customWidth="1"/>
    <col min="7" max="7" width="12.7109375" style="22" bestFit="1" customWidth="1"/>
    <col min="8" max="12" width="12.7109375" style="22" customWidth="1"/>
    <col min="13" max="13" width="30.5703125" style="17" bestFit="1" customWidth="1"/>
    <col min="14" max="14" width="29.42578125" style="17" bestFit="1" customWidth="1"/>
    <col min="15" max="16" width="19.42578125" style="17" hidden="1" customWidth="1"/>
    <col min="17" max="17" width="20.42578125" style="17" hidden="1" customWidth="1"/>
    <col min="18" max="16384" width="9.140625" style="17"/>
  </cols>
  <sheetData>
    <row r="1" spans="2:17" ht="64.5" x14ac:dyDescent="0.25">
      <c r="B1" s="2" t="s">
        <v>0</v>
      </c>
      <c r="C1" s="2" t="s">
        <v>1</v>
      </c>
      <c r="D1" s="11" t="s">
        <v>19</v>
      </c>
      <c r="E1" s="11" t="s">
        <v>20</v>
      </c>
      <c r="F1" s="11" t="s">
        <v>21</v>
      </c>
      <c r="G1" s="3" t="s">
        <v>17</v>
      </c>
      <c r="H1" s="14" t="s">
        <v>31</v>
      </c>
      <c r="I1" s="14" t="s">
        <v>32</v>
      </c>
      <c r="J1" s="14" t="s">
        <v>29</v>
      </c>
      <c r="K1" s="14" t="s">
        <v>27</v>
      </c>
      <c r="L1" s="14" t="s">
        <v>22</v>
      </c>
      <c r="M1" s="5" t="s">
        <v>10</v>
      </c>
      <c r="N1" s="5" t="s">
        <v>11</v>
      </c>
      <c r="O1" s="17" t="s">
        <v>18</v>
      </c>
      <c r="P1" s="17" t="s">
        <v>28</v>
      </c>
      <c r="Q1" s="17" t="s">
        <v>30</v>
      </c>
    </row>
    <row r="2" spans="2:17" s="18" customFormat="1" x14ac:dyDescent="0.2">
      <c r="B2" s="4">
        <v>43111</v>
      </c>
      <c r="C2" s="4" t="s">
        <v>12</v>
      </c>
      <c r="D2" s="13">
        <v>2507</v>
      </c>
      <c r="E2" s="13">
        <v>2507</v>
      </c>
      <c r="F2" s="13">
        <v>2507</v>
      </c>
      <c r="G2" s="6">
        <f>SUM(D2:F2)</f>
        <v>7521</v>
      </c>
      <c r="H2" s="15">
        <f>G2*90%</f>
        <v>6768.9000000000005</v>
      </c>
      <c r="I2" s="15">
        <f>G2*10%</f>
        <v>752.1</v>
      </c>
      <c r="J2" s="15">
        <v>52</v>
      </c>
      <c r="K2" s="15">
        <v>146</v>
      </c>
      <c r="L2" s="15">
        <v>205</v>
      </c>
      <c r="M2" s="24" t="s">
        <v>24</v>
      </c>
      <c r="N2" s="16" t="s">
        <v>25</v>
      </c>
      <c r="O2" s="19">
        <f>L2+F2</f>
        <v>2712</v>
      </c>
      <c r="P2" s="19">
        <f>E2+K2</f>
        <v>2653</v>
      </c>
      <c r="Q2" s="19">
        <f>D2+J2</f>
        <v>2559</v>
      </c>
    </row>
    <row r="3" spans="2:17" s="18" customFormat="1" x14ac:dyDescent="0.2">
      <c r="B3" s="4">
        <v>43112</v>
      </c>
      <c r="C3" s="4" t="s">
        <v>2</v>
      </c>
      <c r="D3" s="13">
        <v>24</v>
      </c>
      <c r="E3" s="13">
        <v>24</v>
      </c>
      <c r="F3" s="13">
        <v>24</v>
      </c>
      <c r="G3" s="6">
        <f t="shared" ref="G3:G10" si="0">SUM(D3:F3)</f>
        <v>72</v>
      </c>
      <c r="H3" s="15">
        <f t="shared" ref="H3:H10" si="1">G3*90%</f>
        <v>64.8</v>
      </c>
      <c r="I3" s="15">
        <f t="shared" ref="I3:I10" si="2">G3*10%</f>
        <v>7.2</v>
      </c>
      <c r="J3" s="15">
        <v>0</v>
      </c>
      <c r="K3" s="15">
        <v>1</v>
      </c>
      <c r="L3" s="15">
        <v>2</v>
      </c>
      <c r="M3" s="24" t="s">
        <v>24</v>
      </c>
      <c r="N3" s="16" t="s">
        <v>25</v>
      </c>
      <c r="O3" s="19">
        <f t="shared" ref="O3:O13" si="3">L3+F3</f>
        <v>26</v>
      </c>
      <c r="P3" s="19">
        <f t="shared" ref="P3:P13" si="4">E3+K3</f>
        <v>25</v>
      </c>
      <c r="Q3" s="19">
        <f t="shared" ref="Q3:Q13" si="5">D3+J3</f>
        <v>24</v>
      </c>
    </row>
    <row r="4" spans="2:17" s="18" customFormat="1" x14ac:dyDescent="0.2">
      <c r="B4" s="4">
        <v>4312</v>
      </c>
      <c r="C4" s="4" t="s">
        <v>3</v>
      </c>
      <c r="D4" s="13">
        <v>1666</v>
      </c>
      <c r="E4" s="13">
        <v>1666</v>
      </c>
      <c r="F4" s="13">
        <v>1666</v>
      </c>
      <c r="G4" s="6">
        <f t="shared" si="0"/>
        <v>4998</v>
      </c>
      <c r="H4" s="15">
        <f t="shared" si="1"/>
        <v>4498.2</v>
      </c>
      <c r="I4" s="15">
        <f t="shared" si="2"/>
        <v>499.8</v>
      </c>
      <c r="J4" s="15">
        <v>35</v>
      </c>
      <c r="K4" s="15">
        <v>97</v>
      </c>
      <c r="L4" s="15">
        <v>136</v>
      </c>
      <c r="M4" s="24" t="s">
        <v>24</v>
      </c>
      <c r="N4" s="16" t="s">
        <v>25</v>
      </c>
      <c r="O4" s="19">
        <f t="shared" si="3"/>
        <v>1802</v>
      </c>
      <c r="P4" s="19">
        <f t="shared" si="4"/>
        <v>1763</v>
      </c>
      <c r="Q4" s="19">
        <f t="shared" si="5"/>
        <v>1701</v>
      </c>
    </row>
    <row r="5" spans="2:17" s="18" customFormat="1" x14ac:dyDescent="0.2">
      <c r="B5" s="4">
        <v>4313</v>
      </c>
      <c r="C5" s="4" t="s">
        <v>4</v>
      </c>
      <c r="D5" s="13">
        <v>825</v>
      </c>
      <c r="E5" s="13">
        <v>825</v>
      </c>
      <c r="F5" s="13">
        <v>825</v>
      </c>
      <c r="G5" s="6">
        <f t="shared" si="0"/>
        <v>2475</v>
      </c>
      <c r="H5" s="15">
        <f t="shared" si="1"/>
        <v>2227.5</v>
      </c>
      <c r="I5" s="15">
        <f t="shared" si="2"/>
        <v>247.5</v>
      </c>
      <c r="J5" s="15">
        <v>17</v>
      </c>
      <c r="K5" s="15">
        <v>48</v>
      </c>
      <c r="L5" s="15">
        <v>68</v>
      </c>
      <c r="M5" s="24" t="s">
        <v>24</v>
      </c>
      <c r="N5" s="16" t="s">
        <v>25</v>
      </c>
      <c r="O5" s="19">
        <f t="shared" si="3"/>
        <v>893</v>
      </c>
      <c r="P5" s="19">
        <f t="shared" si="4"/>
        <v>873</v>
      </c>
      <c r="Q5" s="19">
        <f t="shared" si="5"/>
        <v>842</v>
      </c>
    </row>
    <row r="6" spans="2:17" s="18" customFormat="1" x14ac:dyDescent="0.2">
      <c r="B6" s="4">
        <v>4314</v>
      </c>
      <c r="C6" s="4" t="s">
        <v>16</v>
      </c>
      <c r="D6" s="13">
        <v>873</v>
      </c>
      <c r="E6" s="13">
        <v>873</v>
      </c>
      <c r="F6" s="13">
        <v>873</v>
      </c>
      <c r="G6" s="6">
        <f t="shared" si="0"/>
        <v>2619</v>
      </c>
      <c r="H6" s="15">
        <f t="shared" si="1"/>
        <v>2357.1</v>
      </c>
      <c r="I6" s="15">
        <f t="shared" si="2"/>
        <v>261.90000000000003</v>
      </c>
      <c r="J6" s="15">
        <v>18</v>
      </c>
      <c r="K6" s="15">
        <v>51</v>
      </c>
      <c r="L6" s="15">
        <v>72</v>
      </c>
      <c r="M6" s="24" t="s">
        <v>24</v>
      </c>
      <c r="N6" s="16" t="s">
        <v>25</v>
      </c>
      <c r="O6" s="19">
        <f t="shared" si="3"/>
        <v>945</v>
      </c>
      <c r="P6" s="19">
        <f t="shared" si="4"/>
        <v>924</v>
      </c>
      <c r="Q6" s="19">
        <f t="shared" si="5"/>
        <v>891</v>
      </c>
    </row>
    <row r="7" spans="2:17" s="18" customFormat="1" x14ac:dyDescent="0.2">
      <c r="B7" s="4">
        <v>4315</v>
      </c>
      <c r="C7" s="4" t="s">
        <v>5</v>
      </c>
      <c r="D7" s="13">
        <v>135</v>
      </c>
      <c r="E7" s="13">
        <v>135</v>
      </c>
      <c r="F7" s="13">
        <v>135</v>
      </c>
      <c r="G7" s="6">
        <f t="shared" si="0"/>
        <v>405</v>
      </c>
      <c r="H7" s="15">
        <f t="shared" si="1"/>
        <v>364.5</v>
      </c>
      <c r="I7" s="15">
        <f t="shared" si="2"/>
        <v>40.5</v>
      </c>
      <c r="J7" s="15">
        <v>3</v>
      </c>
      <c r="K7" s="15">
        <v>8</v>
      </c>
      <c r="L7" s="15">
        <v>11</v>
      </c>
      <c r="M7" s="24" t="s">
        <v>24</v>
      </c>
      <c r="N7" s="16" t="s">
        <v>25</v>
      </c>
      <c r="O7" s="19">
        <f t="shared" si="3"/>
        <v>146</v>
      </c>
      <c r="P7" s="19">
        <f t="shared" si="4"/>
        <v>143</v>
      </c>
      <c r="Q7" s="19">
        <f t="shared" si="5"/>
        <v>138</v>
      </c>
    </row>
    <row r="8" spans="2:17" s="18" customFormat="1" x14ac:dyDescent="0.2">
      <c r="B8" s="4">
        <v>4371</v>
      </c>
      <c r="C8" s="4" t="s">
        <v>6</v>
      </c>
      <c r="D8" s="13">
        <v>79</v>
      </c>
      <c r="E8" s="13">
        <v>79</v>
      </c>
      <c r="F8" s="13">
        <v>79</v>
      </c>
      <c r="G8" s="6">
        <f t="shared" si="0"/>
        <v>237</v>
      </c>
      <c r="H8" s="15">
        <f t="shared" si="1"/>
        <v>213.3</v>
      </c>
      <c r="I8" s="15">
        <f t="shared" si="2"/>
        <v>23.700000000000003</v>
      </c>
      <c r="J8" s="15">
        <v>2</v>
      </c>
      <c r="K8" s="15">
        <v>5</v>
      </c>
      <c r="L8" s="15">
        <v>7</v>
      </c>
      <c r="M8" s="24" t="s">
        <v>24</v>
      </c>
      <c r="N8" s="16" t="s">
        <v>25</v>
      </c>
      <c r="O8" s="19">
        <f t="shared" si="3"/>
        <v>86</v>
      </c>
      <c r="P8" s="19">
        <f t="shared" si="4"/>
        <v>84</v>
      </c>
      <c r="Q8" s="19">
        <f t="shared" si="5"/>
        <v>81</v>
      </c>
    </row>
    <row r="9" spans="2:17" s="18" customFormat="1" x14ac:dyDescent="0.2">
      <c r="B9" s="4">
        <v>4372</v>
      </c>
      <c r="C9" s="4" t="s">
        <v>7</v>
      </c>
      <c r="D9" s="13">
        <v>79</v>
      </c>
      <c r="E9" s="13">
        <v>79</v>
      </c>
      <c r="F9" s="13">
        <v>79</v>
      </c>
      <c r="G9" s="6">
        <f t="shared" si="0"/>
        <v>237</v>
      </c>
      <c r="H9" s="15">
        <f t="shared" si="1"/>
        <v>213.3</v>
      </c>
      <c r="I9" s="15">
        <f t="shared" si="2"/>
        <v>23.700000000000003</v>
      </c>
      <c r="J9" s="15">
        <v>2</v>
      </c>
      <c r="K9" s="15">
        <v>5</v>
      </c>
      <c r="L9" s="15">
        <v>7</v>
      </c>
      <c r="M9" s="24" t="s">
        <v>24</v>
      </c>
      <c r="N9" s="16" t="s">
        <v>25</v>
      </c>
      <c r="O9" s="19">
        <f t="shared" si="3"/>
        <v>86</v>
      </c>
      <c r="P9" s="19">
        <f t="shared" si="4"/>
        <v>84</v>
      </c>
      <c r="Q9" s="19">
        <f t="shared" si="5"/>
        <v>81</v>
      </c>
    </row>
    <row r="10" spans="2:17" s="18" customFormat="1" x14ac:dyDescent="0.2">
      <c r="B10" s="4">
        <v>4373</v>
      </c>
      <c r="C10" s="4" t="s">
        <v>8</v>
      </c>
      <c r="D10" s="13">
        <v>40</v>
      </c>
      <c r="E10" s="13">
        <v>40</v>
      </c>
      <c r="F10" s="13">
        <v>40</v>
      </c>
      <c r="G10" s="6">
        <f t="shared" si="0"/>
        <v>120</v>
      </c>
      <c r="H10" s="15">
        <f t="shared" si="1"/>
        <v>108</v>
      </c>
      <c r="I10" s="15">
        <f t="shared" si="2"/>
        <v>12</v>
      </c>
      <c r="J10" s="15">
        <v>0</v>
      </c>
      <c r="K10" s="15">
        <v>2</v>
      </c>
      <c r="L10" s="15">
        <v>3</v>
      </c>
      <c r="M10" s="24" t="s">
        <v>24</v>
      </c>
      <c r="N10" s="16" t="s">
        <v>25</v>
      </c>
      <c r="O10" s="19">
        <f t="shared" si="3"/>
        <v>43</v>
      </c>
      <c r="P10" s="19">
        <f t="shared" si="4"/>
        <v>42</v>
      </c>
      <c r="Q10" s="19">
        <f t="shared" si="5"/>
        <v>40</v>
      </c>
    </row>
    <row r="11" spans="2:17" s="20" customFormat="1" ht="15" x14ac:dyDescent="0.2">
      <c r="B11" s="25"/>
      <c r="C11" s="25" t="s">
        <v>14</v>
      </c>
      <c r="D11" s="25">
        <f>SUM(D2:D10)</f>
        <v>6228</v>
      </c>
      <c r="E11" s="25">
        <f t="shared" ref="E11:F11" si="6">SUM(E2:E10)</f>
        <v>6228</v>
      </c>
      <c r="F11" s="25">
        <f t="shared" si="6"/>
        <v>6228</v>
      </c>
      <c r="G11" s="25">
        <f>SUM(G2:G10)</f>
        <v>18684</v>
      </c>
      <c r="H11" s="26">
        <f t="shared" ref="H11:L11" si="7">SUM(H2:H10)</f>
        <v>16815.600000000002</v>
      </c>
      <c r="I11" s="26">
        <f t="shared" si="7"/>
        <v>1868.4000000000003</v>
      </c>
      <c r="J11" s="27">
        <f>SUM(J2:J10)</f>
        <v>129</v>
      </c>
      <c r="K11" s="26">
        <f t="shared" si="7"/>
        <v>363</v>
      </c>
      <c r="L11" s="26">
        <f t="shared" si="7"/>
        <v>511</v>
      </c>
      <c r="M11" s="28" t="s">
        <v>24</v>
      </c>
      <c r="N11" s="29" t="s">
        <v>25</v>
      </c>
      <c r="O11" s="19"/>
      <c r="P11" s="19"/>
      <c r="Q11" s="19"/>
    </row>
    <row r="12" spans="2:17" s="18" customFormat="1" ht="13.5" customHeight="1" x14ac:dyDescent="0.2">
      <c r="B12" s="4">
        <v>4418</v>
      </c>
      <c r="C12" s="4" t="s">
        <v>13</v>
      </c>
      <c r="D12" s="4"/>
      <c r="E12" s="4"/>
      <c r="F12" s="4"/>
      <c r="G12" s="6">
        <v>0</v>
      </c>
      <c r="H12" s="15"/>
      <c r="I12" s="15"/>
      <c r="J12" s="15"/>
      <c r="K12" s="15"/>
      <c r="L12" s="15"/>
      <c r="M12" s="24" t="s">
        <v>24</v>
      </c>
      <c r="N12" s="16" t="s">
        <v>26</v>
      </c>
      <c r="O12" s="19">
        <f t="shared" si="3"/>
        <v>0</v>
      </c>
      <c r="P12" s="19">
        <f t="shared" si="4"/>
        <v>0</v>
      </c>
      <c r="Q12" s="19">
        <f t="shared" si="5"/>
        <v>0</v>
      </c>
    </row>
    <row r="13" spans="2:17" s="18" customFormat="1" x14ac:dyDescent="0.2">
      <c r="B13" s="4">
        <v>444</v>
      </c>
      <c r="C13" s="4" t="s">
        <v>9</v>
      </c>
      <c r="D13" s="12">
        <v>0</v>
      </c>
      <c r="E13" s="12">
        <v>0</v>
      </c>
      <c r="F13" s="12">
        <v>0</v>
      </c>
      <c r="G13" s="6">
        <f>SUM(D13:F13)</f>
        <v>0</v>
      </c>
      <c r="H13" s="15">
        <f>G13*90%</f>
        <v>0</v>
      </c>
      <c r="I13" s="15">
        <f>G13*10%</f>
        <v>0</v>
      </c>
      <c r="J13" s="15">
        <v>0</v>
      </c>
      <c r="K13" s="15">
        <v>76</v>
      </c>
      <c r="L13" s="15">
        <v>125</v>
      </c>
      <c r="M13" s="24" t="s">
        <v>24</v>
      </c>
      <c r="N13" s="16" t="s">
        <v>26</v>
      </c>
      <c r="O13" s="19">
        <f t="shared" si="3"/>
        <v>125</v>
      </c>
      <c r="P13" s="19">
        <f t="shared" si="4"/>
        <v>76</v>
      </c>
      <c r="Q13" s="19">
        <f t="shared" si="5"/>
        <v>0</v>
      </c>
    </row>
    <row r="14" spans="2:17" s="21" customFormat="1" ht="15" x14ac:dyDescent="0.25">
      <c r="B14" s="30"/>
      <c r="C14" s="30" t="s">
        <v>15</v>
      </c>
      <c r="D14" s="30">
        <f>SUM(D12:D13)</f>
        <v>0</v>
      </c>
      <c r="E14" s="30">
        <f t="shared" ref="E14:G14" si="8">SUM(E12:E13)</f>
        <v>0</v>
      </c>
      <c r="F14" s="30">
        <f t="shared" si="8"/>
        <v>0</v>
      </c>
      <c r="G14" s="30">
        <f t="shared" si="8"/>
        <v>0</v>
      </c>
      <c r="H14" s="31">
        <f>SUM(H12:H13)</f>
        <v>0</v>
      </c>
      <c r="I14" s="31">
        <f>SUM(I12:I13)</f>
        <v>0</v>
      </c>
      <c r="J14" s="31">
        <f>SUM(J13)</f>
        <v>0</v>
      </c>
      <c r="K14" s="31">
        <f>SUM(K12:K13)</f>
        <v>76</v>
      </c>
      <c r="L14" s="31">
        <f>SUM(L12:L13)</f>
        <v>125</v>
      </c>
      <c r="M14" s="28" t="s">
        <v>24</v>
      </c>
      <c r="N14" s="29" t="s">
        <v>26</v>
      </c>
      <c r="O14" s="19"/>
      <c r="P14" s="19"/>
    </row>
    <row r="15" spans="2:17" x14ac:dyDescent="0.2">
      <c r="B15" s="1"/>
      <c r="C15" s="1"/>
      <c r="D15" s="1"/>
      <c r="E15" s="1"/>
      <c r="F15" s="1"/>
      <c r="G15" s="7"/>
      <c r="H15" s="7"/>
      <c r="I15" s="7"/>
      <c r="J15" s="7"/>
      <c r="K15" s="7"/>
      <c r="L15" s="7"/>
      <c r="M15" s="32"/>
      <c r="N15" s="33"/>
    </row>
    <row r="16" spans="2:17" s="23" customFormat="1" ht="15.75" x14ac:dyDescent="0.25">
      <c r="B16" s="9"/>
      <c r="C16" s="9" t="s">
        <v>23</v>
      </c>
      <c r="D16" s="9"/>
      <c r="E16" s="9"/>
      <c r="F16" s="9"/>
      <c r="G16" s="10">
        <f>SUM(H11:L11)+SUM(H14:L14)</f>
        <v>19888.000000000004</v>
      </c>
      <c r="H16" s="10"/>
      <c r="I16" s="10"/>
      <c r="J16" s="10"/>
      <c r="K16" s="10"/>
      <c r="L16" s="10"/>
      <c r="M16" s="8"/>
      <c r="N16" s="8"/>
    </row>
  </sheetData>
  <pageMargins left="0.75" right="0.75" top="1" bottom="1" header="0.5" footer="0.5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CLOUDIFIER_12.2016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Gheorghe Cecilia</dc:creator>
  <cp:lastModifiedBy>Ionut Damian</cp:lastModifiedBy>
  <cp:lastPrinted>2017-01-05T08:05:38Z</cp:lastPrinted>
  <dcterms:created xsi:type="dcterms:W3CDTF">2013-04-23T10:41:20Z</dcterms:created>
  <dcterms:modified xsi:type="dcterms:W3CDTF">2017-01-05T08:28:32Z</dcterms:modified>
</cp:coreProperties>
</file>