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shth Tuli\Desktop\FogBus-DDL\FastHeartTest\HeartModel\"/>
    </mc:Choice>
  </mc:AlternateContent>
  <xr:revisionPtr revIDLastSave="0" documentId="13_ncr:1_{722EC45E-D253-46D2-A875-9C1321B441C4}" xr6:coauthVersionLast="43" xr6:coauthVersionMax="43" xr10:uidLastSave="{00000000-0000-0000-0000-000000000000}"/>
  <bookViews>
    <workbookView xWindow="28680" yWindow="-120" windowWidth="29040" windowHeight="15840" xr2:uid="{65F4CBC5-5011-4507-8212-9FC327456CA5}"/>
  </bookViews>
  <sheets>
    <sheet name="accuracies" sheetId="1" r:id="rId1"/>
    <sheet name="time" sheetId="2" r:id="rId2"/>
    <sheet name="network bw" sheetId="3" r:id="rId3"/>
    <sheet name="energy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1" i="1" l="1"/>
  <c r="P31" i="1"/>
  <c r="Q31" i="1"/>
  <c r="R31" i="1"/>
  <c r="S31" i="1"/>
  <c r="O32" i="1"/>
  <c r="P32" i="1"/>
  <c r="Q32" i="1"/>
  <c r="R32" i="1"/>
  <c r="S32" i="1"/>
  <c r="O14" i="1" l="1"/>
  <c r="E8" i="3"/>
  <c r="O17" i="1"/>
  <c r="P17" i="1"/>
  <c r="Q17" i="1"/>
  <c r="R17" i="1"/>
  <c r="S1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14" i="1"/>
  <c r="R14" i="1"/>
  <c r="Q14" i="1"/>
  <c r="P14" i="1"/>
  <c r="E9" i="3"/>
  <c r="L14" i="2"/>
  <c r="L15" i="2"/>
  <c r="L16" i="2"/>
  <c r="L17" i="2" s="1"/>
  <c r="L13" i="2"/>
  <c r="E19" i="2"/>
  <c r="E18" i="2"/>
  <c r="L29" i="2"/>
  <c r="L28" i="2"/>
  <c r="L24" i="2"/>
  <c r="L25" i="2"/>
  <c r="L26" i="2"/>
  <c r="L27" i="2"/>
  <c r="L23" i="2"/>
  <c r="C28" i="2"/>
  <c r="D28" i="2"/>
  <c r="E28" i="2"/>
  <c r="F28" i="2"/>
  <c r="E9" i="2"/>
  <c r="F9" i="2"/>
  <c r="E8" i="2"/>
  <c r="F8" i="2"/>
  <c r="O13" i="1" l="1"/>
  <c r="P13" i="1"/>
  <c r="Q13" i="1"/>
  <c r="R13" i="1"/>
  <c r="S13" i="1"/>
  <c r="O15" i="1"/>
  <c r="P15" i="1"/>
  <c r="Q15" i="1"/>
  <c r="R15" i="1"/>
  <c r="S15" i="1"/>
  <c r="O16" i="1"/>
  <c r="P16" i="1"/>
  <c r="Q16" i="1"/>
  <c r="R16" i="1"/>
  <c r="S16" i="1"/>
  <c r="P12" i="1"/>
  <c r="Q12" i="1"/>
  <c r="R12" i="1"/>
  <c r="S12" i="1"/>
  <c r="O12" i="1"/>
  <c r="M14" i="2" l="1"/>
  <c r="M15" i="2"/>
  <c r="M16" i="2"/>
  <c r="K14" i="2"/>
  <c r="K15" i="2"/>
  <c r="K16" i="2"/>
  <c r="J14" i="2"/>
  <c r="J15" i="2"/>
  <c r="J16" i="2"/>
  <c r="J13" i="2"/>
  <c r="K13" i="2"/>
  <c r="K17" i="2" s="1"/>
  <c r="M13" i="2"/>
  <c r="M17" i="2" s="1"/>
  <c r="I17" i="2"/>
  <c r="I14" i="2"/>
  <c r="I15" i="2"/>
  <c r="I16" i="2"/>
  <c r="I13" i="2"/>
  <c r="D18" i="2"/>
  <c r="M29" i="2"/>
  <c r="I29" i="2"/>
  <c r="M28" i="2"/>
  <c r="I28" i="2"/>
  <c r="B28" i="2"/>
  <c r="C19" i="2"/>
  <c r="D19" i="2"/>
  <c r="F19" i="2"/>
  <c r="B19" i="2"/>
  <c r="C18" i="2"/>
  <c r="F18" i="2"/>
  <c r="B18" i="2"/>
  <c r="C9" i="2"/>
  <c r="D9" i="2"/>
  <c r="B9" i="2"/>
  <c r="C8" i="2"/>
  <c r="D8" i="2"/>
  <c r="B8" i="2"/>
  <c r="K23" i="2"/>
  <c r="K24" i="2"/>
  <c r="K29" i="2" s="1"/>
  <c r="K25" i="2"/>
  <c r="K26" i="2"/>
  <c r="K27" i="2"/>
  <c r="J24" i="2"/>
  <c r="J28" i="2" s="1"/>
  <c r="J25" i="2"/>
  <c r="J26" i="2"/>
  <c r="J27" i="2"/>
  <c r="J23" i="2"/>
  <c r="C9" i="3"/>
  <c r="D9" i="3"/>
  <c r="F9" i="3"/>
  <c r="B9" i="3"/>
  <c r="C8" i="3"/>
  <c r="D8" i="3"/>
  <c r="F8" i="3"/>
  <c r="B8" i="3"/>
  <c r="J17" i="2" l="1"/>
  <c r="J29" i="2"/>
  <c r="K28" i="2"/>
  <c r="C22" i="1"/>
  <c r="D22" i="1"/>
  <c r="E22" i="1"/>
  <c r="F22" i="1"/>
  <c r="G22" i="1"/>
  <c r="H22" i="1"/>
  <c r="I22" i="1"/>
  <c r="J22" i="1"/>
  <c r="K22" i="1"/>
  <c r="C21" i="1"/>
  <c r="D21" i="1"/>
  <c r="E21" i="1"/>
  <c r="F21" i="1"/>
  <c r="G21" i="1"/>
  <c r="H21" i="1"/>
  <c r="I21" i="1"/>
  <c r="J21" i="1"/>
  <c r="K21" i="1"/>
  <c r="C10" i="1"/>
  <c r="D10" i="1"/>
  <c r="E10" i="1"/>
  <c r="F10" i="1"/>
  <c r="G10" i="1"/>
  <c r="H10" i="1"/>
  <c r="I10" i="1"/>
  <c r="J10" i="1"/>
  <c r="K10" i="1"/>
  <c r="B10" i="1"/>
  <c r="B22" i="1"/>
  <c r="B21" i="1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<sst xmlns="http://schemas.openxmlformats.org/spreadsheetml/2006/main" count="127" uniqueCount="28">
  <si>
    <t>Best:</t>
  </si>
  <si>
    <t>Avg:</t>
  </si>
  <si>
    <t>Training Accuracies</t>
  </si>
  <si>
    <t>Best</t>
  </si>
  <si>
    <t>Avg</t>
  </si>
  <si>
    <t>Test Accuracies</t>
  </si>
  <si>
    <t>Train</t>
  </si>
  <si>
    <t>Test</t>
  </si>
  <si>
    <t>AvgDev</t>
  </si>
  <si>
    <t>Latency</t>
  </si>
  <si>
    <t>Master Only</t>
  </si>
  <si>
    <t>Cloud</t>
  </si>
  <si>
    <t>Arbitration Time</t>
  </si>
  <si>
    <t>Total Execution Time</t>
  </si>
  <si>
    <t>Jitter</t>
  </si>
  <si>
    <t>Netork Bandwidth (kbps)</t>
  </si>
  <si>
    <t>Avgdev</t>
  </si>
  <si>
    <t>Energy</t>
  </si>
  <si>
    <t>Scaled</t>
  </si>
  <si>
    <t>Average</t>
  </si>
  <si>
    <t>Value</t>
  </si>
  <si>
    <t>Deviation</t>
  </si>
  <si>
    <t>0 to 1</t>
  </si>
  <si>
    <t>Scaled to %</t>
  </si>
  <si>
    <t>1 Edge node</t>
  </si>
  <si>
    <t>2 Edge nodes</t>
  </si>
  <si>
    <t>2 nodes (ensemble)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</si>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</sst>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accuracies!$N$12</c:f>
              <c:strCache>
                <c:ptCount val="1"/>
                <c:pt idx="0">
                  <c:v>Best</c:v>
                </c:pt>
              </c:strCache>
            </c:strRef>
          </c:tx>
          <c:spPr>
            <a:pattFill prst="wdDn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accuracies!$O$15:$S$15</c:f>
                <c:numCache>
                  <c:formatCode>General</c:formatCode>
                  <c:ptCount val="5"/>
                  <c:pt idx="0">
                    <c:v>1.2687224669603347</c:v>
                  </c:pt>
                  <c:pt idx="1">
                    <c:v>2.1406613879832492</c:v>
                  </c:pt>
                  <c:pt idx="2">
                    <c:v>2.4870175438596354</c:v>
                  </c:pt>
                  <c:pt idx="3">
                    <c:v>2.9473684210526496</c:v>
                  </c:pt>
                  <c:pt idx="4">
                    <c:v>2.2879227053139917</c:v>
                  </c:pt>
                </c:numCache>
              </c:numRef>
            </c:plus>
            <c:minus>
              <c:numRef>
                <c:f>accuracies!$O$15:$S$15</c:f>
                <c:numCache>
                  <c:formatCode>General</c:formatCode>
                  <c:ptCount val="5"/>
                  <c:pt idx="0">
                    <c:v>1.2687224669603347</c:v>
                  </c:pt>
                  <c:pt idx="1">
                    <c:v>2.1406613879832492</c:v>
                  </c:pt>
                  <c:pt idx="2">
                    <c:v>2.4870175438596354</c:v>
                  </c:pt>
                  <c:pt idx="3">
                    <c:v>2.9473684210526496</c:v>
                  </c:pt>
                  <c:pt idx="4">
                    <c:v>2.2879227053139917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accuracies!$O$11:$S$11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accuracies!$O$12:$S$12</c:f>
              <c:numCache>
                <c:formatCode>0</c:formatCode>
                <c:ptCount val="5"/>
                <c:pt idx="0">
                  <c:v>80.881057268722429</c:v>
                </c:pt>
                <c:pt idx="1">
                  <c:v>84.122030740568206</c:v>
                </c:pt>
                <c:pt idx="2">
                  <c:v>88.635087719298213</c:v>
                </c:pt>
                <c:pt idx="3">
                  <c:v>93.684210526315752</c:v>
                </c:pt>
                <c:pt idx="4">
                  <c:v>93.855072463768053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F-4E35-A53F-88138A77DABF}"/>
            </c:ext>
          </c:extLst>
        </c:ser>
        <c:ser>
          <c:idx val="1"/>
          <c:order val="1"/>
          <c:tx>
            <c:strRef>
              <c:f>accuracies!$N$13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wdUpDiag">
              <a:fgClr>
                <a:schemeClr val="accent2">
                  <a:lumMod val="75000"/>
                </a:schemeClr>
              </a:fgClr>
              <a:bgClr>
                <a:schemeClr val="accent2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accuracies!$O$16:$S$16</c:f>
                <c:numCache>
                  <c:formatCode>General</c:formatCode>
                  <c:ptCount val="5"/>
                  <c:pt idx="0">
                    <c:v>1.2687224669603347</c:v>
                  </c:pt>
                  <c:pt idx="1">
                    <c:v>1.3497904052165755</c:v>
                  </c:pt>
                  <c:pt idx="2">
                    <c:v>0.96046783625731058</c:v>
                  </c:pt>
                  <c:pt idx="3">
                    <c:v>2.7825814536340721</c:v>
                  </c:pt>
                  <c:pt idx="4">
                    <c:v>0.5673429951690756</c:v>
                  </c:pt>
                </c:numCache>
              </c:numRef>
            </c:plus>
            <c:minus>
              <c:numRef>
                <c:f>accuracies!$O$16:$S$16</c:f>
                <c:numCache>
                  <c:formatCode>General</c:formatCode>
                  <c:ptCount val="5"/>
                  <c:pt idx="0">
                    <c:v>1.2687224669603347</c:v>
                  </c:pt>
                  <c:pt idx="1">
                    <c:v>1.3497904052165755</c:v>
                  </c:pt>
                  <c:pt idx="2">
                    <c:v>0.96046783625731058</c:v>
                  </c:pt>
                  <c:pt idx="3">
                    <c:v>2.7825814536340721</c:v>
                  </c:pt>
                  <c:pt idx="4">
                    <c:v>0.5673429951690756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accuracies!$O$11:$S$11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accuracies!$O$13:$S$13</c:f>
              <c:numCache>
                <c:formatCode>0</c:formatCode>
                <c:ptCount val="5"/>
                <c:pt idx="0">
                  <c:v>80.881057268722429</c:v>
                </c:pt>
                <c:pt idx="1">
                  <c:v>84.032758888371333</c:v>
                </c:pt>
                <c:pt idx="2">
                  <c:v>85.381286549707553</c:v>
                </c:pt>
                <c:pt idx="3">
                  <c:v>90.581140350877149</c:v>
                </c:pt>
                <c:pt idx="4">
                  <c:v>90.110144927536211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F-4E35-A53F-88138A77DABF}"/>
            </c:ext>
          </c:extLst>
        </c:ser>
        <c:ser>
          <c:idx val="2"/>
          <c:order val="2"/>
          <c:tx>
            <c:strRef>
              <c:f>accuracies!$N$14</c:f>
              <c:strCache>
                <c:ptCount val="1"/>
                <c:pt idx="0">
                  <c:v>Ensemble</c:v>
                </c:pt>
              </c:strCache>
            </c:strRef>
          </c:tx>
          <c:spPr>
            <a:pattFill prst="openDmnd">
              <a:fgClr>
                <a:schemeClr val="accent3">
                  <a:lumMod val="75000"/>
                </a:schemeClr>
              </a:fgClr>
              <a:bgClr>
                <a:schemeClr val="accent3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accuracies!$O$8:$S$8</c:f>
                <c:numCache>
                  <c:formatCode>General</c:formatCode>
                  <c:ptCount val="5"/>
                  <c:pt idx="0">
                    <c:v>2.6872246696033001E-3</c:v>
                  </c:pt>
                  <c:pt idx="1">
                    <c:v>3.4979040521657999E-3</c:v>
                  </c:pt>
                  <c:pt idx="2">
                    <c:v>9.6046783625731102E-4</c:v>
                  </c:pt>
                  <c:pt idx="3">
                    <c:v>2.7825814536340701E-3</c:v>
                  </c:pt>
                  <c:pt idx="4">
                    <c:v>5.6734299516907564E-3</c:v>
                  </c:pt>
                </c:numCache>
              </c:numRef>
            </c:plus>
            <c:minus>
              <c:numRef>
                <c:f>accuracies!$O$8:$S$8</c:f>
                <c:numCache>
                  <c:formatCode>General</c:formatCode>
                  <c:ptCount val="5"/>
                  <c:pt idx="0">
                    <c:v>2.6872246696033001E-3</c:v>
                  </c:pt>
                  <c:pt idx="1">
                    <c:v>3.4979040521657999E-3</c:v>
                  </c:pt>
                  <c:pt idx="2">
                    <c:v>9.6046783625731102E-4</c:v>
                  </c:pt>
                  <c:pt idx="3">
                    <c:v>2.7825814536340701E-3</c:v>
                  </c:pt>
                  <c:pt idx="4">
                    <c:v>5.6734299516907564E-3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accuracies!$O$11:$S$11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accuracies!$O$14:$S$14</c:f>
              <c:numCache>
                <c:formatCode>0</c:formatCode>
                <c:ptCount val="5"/>
                <c:pt idx="0">
                  <c:v>83.751057268722391</c:v>
                </c:pt>
                <c:pt idx="1">
                  <c:v>83.122030740568192</c:v>
                </c:pt>
                <c:pt idx="2">
                  <c:v>85.03508771929819</c:v>
                </c:pt>
                <c:pt idx="3">
                  <c:v>85.684210526315695</c:v>
                </c:pt>
                <c:pt idx="4">
                  <c:v>86.855072463768096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6-44B4-BE2A-A9D54C4A3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-20"/>
        <c:axId val="404156440"/>
        <c:axId val="404162344"/>
      </c:barChart>
      <c:catAx>
        <c:axId val="40415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Edge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2344"/>
        <c:crosses val="autoZero"/>
        <c:auto val="1"/>
        <c:lblAlgn val="ctr"/>
        <c:lblOffset val="100"/>
        <c:noMultiLvlLbl val="0"/>
      </c:catAx>
      <c:valAx>
        <c:axId val="404162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accuracies!$N$31</c:f>
              <c:strCache>
                <c:ptCount val="1"/>
                <c:pt idx="0">
                  <c:v>Best</c:v>
                </c:pt>
              </c:strCache>
            </c:strRef>
          </c:tx>
          <c:spPr>
            <a:pattFill prst="wdDn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accuracies!$O$34:$S$34</c:f>
                <c:numCache>
                  <c:formatCode>General</c:formatCode>
                  <c:ptCount val="5"/>
                  <c:pt idx="0">
                    <c:v>3.1578947368420747</c:v>
                  </c:pt>
                  <c:pt idx="1">
                    <c:v>3.1578947368421302</c:v>
                  </c:pt>
                  <c:pt idx="2">
                    <c:v>2.7368421052631686</c:v>
                  </c:pt>
                  <c:pt idx="3">
                    <c:v>3.684210526315808</c:v>
                  </c:pt>
                  <c:pt idx="4">
                    <c:v>4.3157894736842302</c:v>
                  </c:pt>
                </c:numCache>
              </c:numRef>
            </c:plus>
            <c:minus>
              <c:numRef>
                <c:f>accuracies!$O$34:$S$34</c:f>
                <c:numCache>
                  <c:formatCode>General</c:formatCode>
                  <c:ptCount val="5"/>
                  <c:pt idx="0">
                    <c:v>3.1578947368420747</c:v>
                  </c:pt>
                  <c:pt idx="1">
                    <c:v>3.1578947368421302</c:v>
                  </c:pt>
                  <c:pt idx="2">
                    <c:v>2.7368421052631686</c:v>
                  </c:pt>
                  <c:pt idx="3">
                    <c:v>3.684210526315808</c:v>
                  </c:pt>
                  <c:pt idx="4">
                    <c:v>4.3157894736842302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accuracies!$O$30:$S$30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accuracies!$O$31:$S$31</c:f>
              <c:numCache>
                <c:formatCode>0</c:formatCode>
                <c:ptCount val="5"/>
                <c:pt idx="0">
                  <c:v>77.631578947368396</c:v>
                </c:pt>
                <c:pt idx="1">
                  <c:v>77.631578947368354</c:v>
                </c:pt>
                <c:pt idx="2">
                  <c:v>71.842105263157862</c:v>
                </c:pt>
                <c:pt idx="3">
                  <c:v>73.684210526315738</c:v>
                </c:pt>
                <c:pt idx="4">
                  <c:v>74.210526315789423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F-4E35-A53F-88138A77DABF}"/>
            </c:ext>
          </c:extLst>
        </c:ser>
        <c:ser>
          <c:idx val="1"/>
          <c:order val="1"/>
          <c:tx>
            <c:strRef>
              <c:f>accuracies!$N$32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wdUpDiag">
              <a:fgClr>
                <a:schemeClr val="accent2">
                  <a:lumMod val="75000"/>
                </a:schemeClr>
              </a:fgClr>
              <a:bgClr>
                <a:schemeClr val="accent2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accuracies!$O$35:$S$35</c:f>
                <c:numCache>
                  <c:formatCode>General</c:formatCode>
                  <c:ptCount val="5"/>
                  <c:pt idx="0">
                    <c:v>3.1578947368420747</c:v>
                  </c:pt>
                  <c:pt idx="1">
                    <c:v>2.4210526315789793</c:v>
                  </c:pt>
                  <c:pt idx="2">
                    <c:v>3.0526315789473779</c:v>
                  </c:pt>
                  <c:pt idx="3">
                    <c:v>3.7105263157894712</c:v>
                  </c:pt>
                  <c:pt idx="4">
                    <c:v>2.5263157894736876</c:v>
                  </c:pt>
                </c:numCache>
              </c:numRef>
            </c:plus>
            <c:minus>
              <c:numRef>
                <c:f>accuracies!$O$35:$S$35</c:f>
                <c:numCache>
                  <c:formatCode>General</c:formatCode>
                  <c:ptCount val="5"/>
                  <c:pt idx="0">
                    <c:v>3.1578947368420747</c:v>
                  </c:pt>
                  <c:pt idx="1">
                    <c:v>2.4210526315789793</c:v>
                  </c:pt>
                  <c:pt idx="2">
                    <c:v>3.0526315789473779</c:v>
                  </c:pt>
                  <c:pt idx="3">
                    <c:v>3.7105263157894712</c:v>
                  </c:pt>
                  <c:pt idx="4">
                    <c:v>2.5263157894736876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accuracies!$O$30:$S$30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accuracies!$O$32:$S$32</c:f>
              <c:numCache>
                <c:formatCode>0</c:formatCode>
                <c:ptCount val="5"/>
                <c:pt idx="0">
                  <c:v>77.631578947368396</c:v>
                </c:pt>
                <c:pt idx="1">
                  <c:v>74.605263157894683</c:v>
                </c:pt>
                <c:pt idx="2">
                  <c:v>69.824561403508724</c:v>
                </c:pt>
                <c:pt idx="3">
                  <c:v>68.618421052631533</c:v>
                </c:pt>
                <c:pt idx="4">
                  <c:v>67.631578947368368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F-4E35-A53F-88138A77DABF}"/>
            </c:ext>
          </c:extLst>
        </c:ser>
        <c:ser>
          <c:idx val="2"/>
          <c:order val="2"/>
          <c:tx>
            <c:strRef>
              <c:f>accuracies!$N$33</c:f>
              <c:strCache>
                <c:ptCount val="1"/>
                <c:pt idx="0">
                  <c:v>Ensemble</c:v>
                </c:pt>
              </c:strCache>
            </c:strRef>
          </c:tx>
          <c:spPr>
            <a:pattFill prst="openDmnd">
              <a:fgClr>
                <a:schemeClr val="accent3">
                  <a:lumMod val="75000"/>
                </a:schemeClr>
              </a:fgClr>
              <a:bgClr>
                <a:schemeClr val="accent3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accuracies!$O$36:$S$36</c:f>
                <c:numCache>
                  <c:formatCode>General</c:formatCode>
                  <c:ptCount val="5"/>
                  <c:pt idx="0">
                    <c:v>0.26872246696033003</c:v>
                  </c:pt>
                  <c:pt idx="1">
                    <c:v>0.34979040521658</c:v>
                  </c:pt>
                  <c:pt idx="2">
                    <c:v>9.6046783625731103E-2</c:v>
                  </c:pt>
                  <c:pt idx="3">
                    <c:v>0.27825814536340698</c:v>
                  </c:pt>
                  <c:pt idx="4">
                    <c:v>0.5673429951690756</c:v>
                  </c:pt>
                </c:numCache>
              </c:numRef>
            </c:plus>
            <c:minus>
              <c:numRef>
                <c:f>accuracies!$O$36:$S$36</c:f>
                <c:numCache>
                  <c:formatCode>General</c:formatCode>
                  <c:ptCount val="5"/>
                  <c:pt idx="0">
                    <c:v>0.26872246696033003</c:v>
                  </c:pt>
                  <c:pt idx="1">
                    <c:v>0.34979040521658</c:v>
                  </c:pt>
                  <c:pt idx="2">
                    <c:v>9.6046783625731103E-2</c:v>
                  </c:pt>
                  <c:pt idx="3">
                    <c:v>0.27825814536340698</c:v>
                  </c:pt>
                  <c:pt idx="4">
                    <c:v>0.5673429951690756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accuracies!$O$30:$S$30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accuracies!$O$33:$S$33</c:f>
              <c:numCache>
                <c:formatCode>0</c:formatCode>
                <c:ptCount val="5"/>
                <c:pt idx="0">
                  <c:v>88.651057268722397</c:v>
                </c:pt>
                <c:pt idx="1">
                  <c:v>83.122030740568192</c:v>
                </c:pt>
                <c:pt idx="2">
                  <c:v>84.635087719298198</c:v>
                </c:pt>
                <c:pt idx="3">
                  <c:v>85.154210526315694</c:v>
                </c:pt>
                <c:pt idx="4">
                  <c:v>83.550724637681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6-44B4-BE2A-A9D54C4A3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0"/>
        <c:axId val="404156440"/>
        <c:axId val="404162344"/>
      </c:barChart>
      <c:catAx>
        <c:axId val="40415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Edge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62344"/>
        <c:crosses val="autoZero"/>
        <c:auto val="1"/>
        <c:lblAlgn val="ctr"/>
        <c:lblOffset val="100"/>
        <c:noMultiLvlLbl val="0"/>
      </c:catAx>
      <c:valAx>
        <c:axId val="404162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5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wdUp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time!$B$9:$F$9</c:f>
                <c:numCache>
                  <c:formatCode>General</c:formatCode>
                  <c:ptCount val="5"/>
                  <c:pt idx="0">
                    <c:v>71.760000000000005</c:v>
                  </c:pt>
                  <c:pt idx="1">
                    <c:v>49.040000000000006</c:v>
                  </c:pt>
                  <c:pt idx="2">
                    <c:v>99.280000000000015</c:v>
                  </c:pt>
                  <c:pt idx="3">
                    <c:v>557.04</c:v>
                  </c:pt>
                  <c:pt idx="4">
                    <c:v>53.759999999999991</c:v>
                  </c:pt>
                </c:numCache>
              </c:numRef>
            </c:plus>
            <c:minus>
              <c:numRef>
                <c:f>time!$B$9:$F$9</c:f>
                <c:numCache>
                  <c:formatCode>General</c:formatCode>
                  <c:ptCount val="5"/>
                  <c:pt idx="0">
                    <c:v>71.760000000000005</c:v>
                  </c:pt>
                  <c:pt idx="1">
                    <c:v>49.040000000000006</c:v>
                  </c:pt>
                  <c:pt idx="2">
                    <c:v>99.280000000000015</c:v>
                  </c:pt>
                  <c:pt idx="3">
                    <c:v>557.04</c:v>
                  </c:pt>
                  <c:pt idx="4">
                    <c:v>53.759999999999991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time!$B$2:$F$2</c:f>
              <c:strCache>
                <c:ptCount val="5"/>
                <c:pt idx="0">
                  <c:v>Master Only</c:v>
                </c:pt>
                <c:pt idx="1">
                  <c:v>1 Edge node</c:v>
                </c:pt>
                <c:pt idx="2">
                  <c:v>2 Edge nodes</c:v>
                </c:pt>
                <c:pt idx="3">
                  <c:v>2 nodes (ensemble)</c:v>
                </c:pt>
                <c:pt idx="4">
                  <c:v>Cloud</c:v>
                </c:pt>
              </c:strCache>
            </c:strRef>
          </c:cat>
          <c:val>
            <c:numRef>
              <c:f>time!$B$8:$F$8</c:f>
              <c:numCache>
                <c:formatCode>General</c:formatCode>
                <c:ptCount val="5"/>
                <c:pt idx="0">
                  <c:v>120.2</c:v>
                </c:pt>
                <c:pt idx="1">
                  <c:v>1405.8</c:v>
                </c:pt>
                <c:pt idx="2">
                  <c:v>2905.4</c:v>
                </c:pt>
                <c:pt idx="3">
                  <c:v>3076.8</c:v>
                </c:pt>
                <c:pt idx="4">
                  <c:v>109.8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6-4085-8323-3D4618F1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408737000"/>
        <c:axId val="408739624"/>
      </c:barChart>
      <c:catAx>
        <c:axId val="408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Fog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9624"/>
        <c:crosses val="autoZero"/>
        <c:auto val="1"/>
        <c:lblAlgn val="ctr"/>
        <c:lblOffset val="100"/>
        <c:noMultiLvlLbl val="0"/>
      </c:catAx>
      <c:valAx>
        <c:axId val="4087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Arbitration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wdUp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time!$B$19:$F$19</c:f>
                <c:numCache>
                  <c:formatCode>General</c:formatCode>
                  <c:ptCount val="5"/>
                  <c:pt idx="0">
                    <c:v>5.92</c:v>
                  </c:pt>
                  <c:pt idx="1">
                    <c:v>3.2</c:v>
                  </c:pt>
                  <c:pt idx="2">
                    <c:v>1.6799999999999997</c:v>
                  </c:pt>
                  <c:pt idx="3">
                    <c:v>4.96</c:v>
                  </c:pt>
                  <c:pt idx="4">
                    <c:v>63.119999999999891</c:v>
                  </c:pt>
                </c:numCache>
              </c:numRef>
            </c:plus>
            <c:minus>
              <c:numRef>
                <c:f>time!$B$19:$F$19</c:f>
                <c:numCache>
                  <c:formatCode>General</c:formatCode>
                  <c:ptCount val="5"/>
                  <c:pt idx="0">
                    <c:v>5.92</c:v>
                  </c:pt>
                  <c:pt idx="1">
                    <c:v>3.2</c:v>
                  </c:pt>
                  <c:pt idx="2">
                    <c:v>1.6799999999999997</c:v>
                  </c:pt>
                  <c:pt idx="3">
                    <c:v>4.96</c:v>
                  </c:pt>
                  <c:pt idx="4">
                    <c:v>63.119999999999891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time!$B$12:$F$12</c:f>
              <c:strCache>
                <c:ptCount val="5"/>
                <c:pt idx="0">
                  <c:v>Master Only</c:v>
                </c:pt>
                <c:pt idx="1">
                  <c:v>1 Edge node</c:v>
                </c:pt>
                <c:pt idx="2">
                  <c:v>2 Edge nodes</c:v>
                </c:pt>
                <c:pt idx="3">
                  <c:v>2 nodes (ensemble)</c:v>
                </c:pt>
                <c:pt idx="4">
                  <c:v>Cloud</c:v>
                </c:pt>
              </c:strCache>
            </c:strRef>
          </c:cat>
          <c:val>
            <c:numRef>
              <c:f>time!$B$18:$F$18</c:f>
              <c:numCache>
                <c:formatCode>General</c:formatCode>
                <c:ptCount val="5"/>
                <c:pt idx="0">
                  <c:v>14.6</c:v>
                </c:pt>
                <c:pt idx="1">
                  <c:v>20</c:v>
                </c:pt>
                <c:pt idx="2">
                  <c:v>17.399999999999999</c:v>
                </c:pt>
                <c:pt idx="3">
                  <c:v>29.8</c:v>
                </c:pt>
                <c:pt idx="4">
                  <c:v>2610.8000000000002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6-4085-8323-3D4618F1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408737000"/>
        <c:axId val="408739624"/>
      </c:barChart>
      <c:catAx>
        <c:axId val="408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Fog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9624"/>
        <c:crosses val="autoZero"/>
        <c:auto val="1"/>
        <c:lblAlgn val="ctr"/>
        <c:lblOffset val="100"/>
        <c:noMultiLvlLbl val="0"/>
      </c:catAx>
      <c:valAx>
        <c:axId val="408739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Latency</a:t>
                </a:r>
                <a:r>
                  <a:rPr lang="en-IN" baseline="0"/>
                  <a:t> (milliseconds)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wdUp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time!$I$12:$M$12</c:f>
              <c:strCache>
                <c:ptCount val="5"/>
                <c:pt idx="0">
                  <c:v>Master Only</c:v>
                </c:pt>
                <c:pt idx="1">
                  <c:v>1 Edge node</c:v>
                </c:pt>
                <c:pt idx="2">
                  <c:v>2 Edge nodes</c:v>
                </c:pt>
                <c:pt idx="3">
                  <c:v>2 nodes (ensemble)</c:v>
                </c:pt>
                <c:pt idx="4">
                  <c:v>Cloud</c:v>
                </c:pt>
              </c:strCache>
            </c:strRef>
          </c:cat>
          <c:val>
            <c:numRef>
              <c:f>time!$I$17:$M$17</c:f>
              <c:numCache>
                <c:formatCode>General</c:formatCode>
                <c:ptCount val="5"/>
                <c:pt idx="0">
                  <c:v>5.75</c:v>
                </c:pt>
                <c:pt idx="1">
                  <c:v>2.25</c:v>
                </c:pt>
                <c:pt idx="2">
                  <c:v>2.75</c:v>
                </c:pt>
                <c:pt idx="3">
                  <c:v>10</c:v>
                </c:pt>
                <c:pt idx="4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6-4085-8323-3D4618F1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408737000"/>
        <c:axId val="408739624"/>
      </c:barChart>
      <c:catAx>
        <c:axId val="408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Fog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9624"/>
        <c:crosses val="autoZero"/>
        <c:auto val="1"/>
        <c:lblAlgn val="ctr"/>
        <c:lblOffset val="100"/>
        <c:noMultiLvlLbl val="0"/>
      </c:catAx>
      <c:valAx>
        <c:axId val="408739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Jitter</a:t>
                </a:r>
                <a:r>
                  <a:rPr lang="en-IN" baseline="0"/>
                  <a:t> (milliseconds)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wdUp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time!$I$29:$M$29</c:f>
                <c:numCache>
                  <c:formatCode>General</c:formatCode>
                  <c:ptCount val="5"/>
                  <c:pt idx="0">
                    <c:v>38.799999999999997</c:v>
                  </c:pt>
                  <c:pt idx="1">
                    <c:v>78.480000000000018</c:v>
                  </c:pt>
                  <c:pt idx="2">
                    <c:v>525.24</c:v>
                  </c:pt>
                  <c:pt idx="3">
                    <c:v>549.11999999999989</c:v>
                  </c:pt>
                  <c:pt idx="4">
                    <c:v>447.5200000000001</c:v>
                  </c:pt>
                </c:numCache>
              </c:numRef>
            </c:plus>
            <c:minus>
              <c:numRef>
                <c:f>time!$I$29:$M$29</c:f>
                <c:numCache>
                  <c:formatCode>General</c:formatCode>
                  <c:ptCount val="5"/>
                  <c:pt idx="0">
                    <c:v>38.799999999999997</c:v>
                  </c:pt>
                  <c:pt idx="1">
                    <c:v>78.480000000000018</c:v>
                  </c:pt>
                  <c:pt idx="2">
                    <c:v>525.24</c:v>
                  </c:pt>
                  <c:pt idx="3">
                    <c:v>549.11999999999989</c:v>
                  </c:pt>
                  <c:pt idx="4">
                    <c:v>447.5200000000001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time!$I$22:$M$22</c:f>
              <c:strCache>
                <c:ptCount val="5"/>
                <c:pt idx="0">
                  <c:v>Master Only</c:v>
                </c:pt>
                <c:pt idx="1">
                  <c:v>1 Edge node</c:v>
                </c:pt>
                <c:pt idx="2">
                  <c:v>2 Edge nodes</c:v>
                </c:pt>
                <c:pt idx="3">
                  <c:v>2 nodes (ensemble)</c:v>
                </c:pt>
                <c:pt idx="4">
                  <c:v>Cloud</c:v>
                </c:pt>
              </c:strCache>
            </c:strRef>
          </c:cat>
          <c:val>
            <c:numRef>
              <c:f>time!$I$28:$M$28</c:f>
              <c:numCache>
                <c:formatCode>General</c:formatCode>
                <c:ptCount val="5"/>
                <c:pt idx="0">
                  <c:v>2408</c:v>
                </c:pt>
                <c:pt idx="1">
                  <c:v>3741.6</c:v>
                </c:pt>
                <c:pt idx="2">
                  <c:v>3660.9</c:v>
                </c:pt>
                <c:pt idx="3">
                  <c:v>5710.8</c:v>
                </c:pt>
                <c:pt idx="4">
                  <c:v>754.6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6-4085-8323-3D4618F1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408737000"/>
        <c:axId val="408739624"/>
      </c:barChart>
      <c:catAx>
        <c:axId val="408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Fog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9624"/>
        <c:crosses val="autoZero"/>
        <c:auto val="1"/>
        <c:lblAlgn val="ctr"/>
        <c:lblOffset val="100"/>
        <c:noMultiLvlLbl val="0"/>
      </c:catAx>
      <c:valAx>
        <c:axId val="4087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(millisecodnds)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wdUp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'network bw'!$B$9:$F$9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0.72</c:v>
                  </c:pt>
                  <c:pt idx="2">
                    <c:v>4.4800000000000004</c:v>
                  </c:pt>
                  <c:pt idx="3">
                    <c:v>3.6</c:v>
                  </c:pt>
                  <c:pt idx="4">
                    <c:v>2.4799999999999995</c:v>
                  </c:pt>
                </c:numCache>
              </c:numRef>
            </c:plus>
            <c:minus>
              <c:numRef>
                <c:f>'network bw'!$B$9:$F$9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0.72</c:v>
                  </c:pt>
                  <c:pt idx="2">
                    <c:v>4.4800000000000004</c:v>
                  </c:pt>
                  <c:pt idx="3">
                    <c:v>3.6</c:v>
                  </c:pt>
                  <c:pt idx="4">
                    <c:v>2.4799999999999995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'network bw'!$B$2:$F$2</c:f>
              <c:strCache>
                <c:ptCount val="5"/>
                <c:pt idx="0">
                  <c:v>Master Only</c:v>
                </c:pt>
                <c:pt idx="1">
                  <c:v>1 Edge node</c:v>
                </c:pt>
                <c:pt idx="2">
                  <c:v>2 Edge nodes</c:v>
                </c:pt>
                <c:pt idx="3">
                  <c:v>2 nodes (ensemble)</c:v>
                </c:pt>
                <c:pt idx="4">
                  <c:v>Cloud</c:v>
                </c:pt>
              </c:strCache>
            </c:strRef>
          </c:cat>
          <c:val>
            <c:numRef>
              <c:f>'network bw'!$B$8:$F$8</c:f>
              <c:numCache>
                <c:formatCode>General</c:formatCode>
                <c:ptCount val="5"/>
                <c:pt idx="0">
                  <c:v>4</c:v>
                </c:pt>
                <c:pt idx="1">
                  <c:v>5.6</c:v>
                </c:pt>
                <c:pt idx="2">
                  <c:v>12.8</c:v>
                </c:pt>
                <c:pt idx="3">
                  <c:v>20</c:v>
                </c:pt>
                <c:pt idx="4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6-4085-8323-3D4618F1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408737000"/>
        <c:axId val="408739624"/>
      </c:barChart>
      <c:catAx>
        <c:axId val="408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Fog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9624"/>
        <c:crosses val="autoZero"/>
        <c:auto val="1"/>
        <c:lblAlgn val="ctr"/>
        <c:lblOffset val="100"/>
        <c:noMultiLvlLbl val="0"/>
      </c:catAx>
      <c:valAx>
        <c:axId val="4087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Network bandwidth</a:t>
                </a:r>
                <a:r>
                  <a:rPr lang="en-IN" baseline="0"/>
                  <a:t> consumption (kbps)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wdUp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energy!$B$2:$F$2</c:f>
              <c:strCache>
                <c:ptCount val="5"/>
                <c:pt idx="0">
                  <c:v>Master Only</c:v>
                </c:pt>
                <c:pt idx="1">
                  <c:v>1 Edge node</c:v>
                </c:pt>
                <c:pt idx="2">
                  <c:v>2 Edge nodes</c:v>
                </c:pt>
                <c:pt idx="3">
                  <c:v>2 nodes (ensemble)</c:v>
                </c:pt>
                <c:pt idx="4">
                  <c:v>Cloud</c:v>
                </c:pt>
              </c:strCache>
            </c:strRef>
          </c:cat>
          <c:val>
            <c:numRef>
              <c:f>energy!$B$3:$F$3</c:f>
              <c:numCache>
                <c:formatCode>General</c:formatCode>
                <c:ptCount val="5"/>
                <c:pt idx="0">
                  <c:v>2.2200000000000002</c:v>
                </c:pt>
                <c:pt idx="1">
                  <c:v>2.83</c:v>
                </c:pt>
                <c:pt idx="2">
                  <c:v>3.4422000000000001</c:v>
                </c:pt>
                <c:pt idx="3">
                  <c:v>4.1242000000000001</c:v>
                </c:pt>
                <c:pt idx="4">
                  <c:v>16.931999999999999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6-4085-8323-3D4618F1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7"/>
        <c:axId val="408737000"/>
        <c:axId val="408739624"/>
      </c:barChart>
      <c:catAx>
        <c:axId val="408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Fog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9624"/>
        <c:crosses val="autoZero"/>
        <c:auto val="1"/>
        <c:lblAlgn val="ctr"/>
        <c:lblOffset val="100"/>
        <c:noMultiLvlLbl val="0"/>
      </c:catAx>
      <c:valAx>
        <c:axId val="4087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Power Conumption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281940</xdr:colOff>
      <xdr:row>0</xdr:row>
      <xdr:rowOff>76200</xdr:rowOff>
    </xdr:from>
    <xdr:to>
      <xdr:col>26</xdr:col>
      <xdr:colOff>586740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B648C-C77D-4A02-B05D-183C7200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350520</xdr:colOff>
      <xdr:row>18</xdr:row>
      <xdr:rowOff>68580</xdr:rowOff>
    </xdr:from>
    <xdr:to>
      <xdr:col>27</xdr:col>
      <xdr:colOff>45720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719AE-05F0-4D18-8D2E-CE0AD3895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1</xdr:row>
      <xdr:rowOff>45720</xdr:rowOff>
    </xdr:from>
    <xdr:to>
      <xdr:col>20</xdr:col>
      <xdr:colOff>594360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91E95-C00F-44CF-B798-AD2437BDC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16</xdr:row>
      <xdr:rowOff>114300</xdr:rowOff>
    </xdr:from>
    <xdr:to>
      <xdr:col>21</xdr:col>
      <xdr:colOff>7620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A101B-FF75-4F44-B9B6-7A24EB8C3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32</xdr:row>
      <xdr:rowOff>76200</xdr:rowOff>
    </xdr:from>
    <xdr:to>
      <xdr:col>21</xdr:col>
      <xdr:colOff>38100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5DFE5-18A3-480A-8271-0EDC60FD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281940</xdr:colOff>
      <xdr:row>31</xdr:row>
      <xdr:rowOff>60960</xdr:rowOff>
    </xdr:from>
    <xdr:to>
      <xdr:col>9</xdr:col>
      <xdr:colOff>304800</xdr:colOff>
      <xdr:row>47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1514AA-72FF-4629-8353-B920A0051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68580</xdr:rowOff>
    </xdr:from>
    <xdr:to>
      <xdr:col>8</xdr:col>
      <xdr:colOff>464820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8798-E981-4305-9371-470E01665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5</xdr:row>
      <xdr:rowOff>114300</xdr:rowOff>
    </xdr:from>
    <xdr:to>
      <xdr:col>8</xdr:col>
      <xdr:colOff>411480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BB2FC-421D-4F4E-87DC-92E2486FA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840F-7392-4AF2-973A-0C627E9F4764}">
  <dimension ref="A1:S36"/>
  <sheetViews>
    <sheetView tabSelected="1" workbookViewId="0">
      <selection activeCell="X18" sqref="X18"/>
    </sheetView>
  </sheetViews>
  <sheetFormatPr defaultRowHeight="15" x14ac:dyDescent="0.25"/>
  <cols>
    <col min="15" max="19" width="11.5703125" bestFit="1" customWidth="1"/>
  </cols>
  <sheetData>
    <row r="1" spans="1:19" x14ac:dyDescent="0.25">
      <c r="A1" t="s">
        <v>2</v>
      </c>
      <c r="M1" t="s">
        <v>22</v>
      </c>
    </row>
    <row r="2" spans="1:19" x14ac:dyDescent="0.25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3</v>
      </c>
      <c r="I2" t="s">
        <v>4</v>
      </c>
      <c r="J2" t="s">
        <v>3</v>
      </c>
      <c r="K2" t="s">
        <v>4</v>
      </c>
      <c r="O2">
        <v>1</v>
      </c>
      <c r="P2">
        <v>2</v>
      </c>
      <c r="Q2">
        <v>3</v>
      </c>
      <c r="R2">
        <v>4</v>
      </c>
      <c r="S2">
        <v>5</v>
      </c>
    </row>
    <row r="3" spans="1:19" x14ac:dyDescent="0.25">
      <c r="B3" s="7">
        <v>1</v>
      </c>
      <c r="C3" s="7"/>
      <c r="D3" s="7">
        <v>2</v>
      </c>
      <c r="E3" s="7"/>
      <c r="F3" s="7">
        <v>3</v>
      </c>
      <c r="G3" s="7"/>
      <c r="H3" s="7">
        <v>4</v>
      </c>
      <c r="I3" s="7"/>
      <c r="J3" s="7">
        <v>5</v>
      </c>
      <c r="K3" s="7"/>
      <c r="L3" s="1"/>
      <c r="M3" s="6" t="s">
        <v>20</v>
      </c>
      <c r="N3" t="s">
        <v>3</v>
      </c>
      <c r="O3">
        <v>0.80881057268722434</v>
      </c>
      <c r="P3">
        <v>0.8412203074056821</v>
      </c>
      <c r="Q3">
        <v>0.88635087719298211</v>
      </c>
      <c r="R3">
        <v>0.93684210526315748</v>
      </c>
      <c r="S3">
        <v>0.93855072463768052</v>
      </c>
    </row>
    <row r="4" spans="1:19" x14ac:dyDescent="0.25">
      <c r="A4">
        <v>1</v>
      </c>
      <c r="B4">
        <v>0.80176211453744495</v>
      </c>
      <c r="C4">
        <v>0.80176211453744495</v>
      </c>
      <c r="D4">
        <v>0.81578947368420995</v>
      </c>
      <c r="E4">
        <v>0.83185840707964598</v>
      </c>
      <c r="F4">
        <v>0.90666666666666595</v>
      </c>
      <c r="G4">
        <v>0.876783625730994</v>
      </c>
      <c r="H4">
        <v>0.89473684210526305</v>
      </c>
      <c r="I4">
        <v>0.88134398496240596</v>
      </c>
      <c r="J4">
        <v>0.934782608695652</v>
      </c>
      <c r="K4">
        <v>0.90714975845410595</v>
      </c>
      <c r="M4" s="6"/>
      <c r="N4" t="s">
        <v>19</v>
      </c>
      <c r="O4">
        <v>0.80881057268722434</v>
      </c>
      <c r="P4">
        <v>0.84032758888371328</v>
      </c>
      <c r="Q4">
        <v>0.85381286549707558</v>
      </c>
      <c r="R4">
        <v>0.90581140350877154</v>
      </c>
      <c r="S4">
        <v>0.90110144927536207</v>
      </c>
    </row>
    <row r="5" spans="1:19" x14ac:dyDescent="0.25">
      <c r="A5">
        <v>2</v>
      </c>
      <c r="B5">
        <v>0.78414096916299503</v>
      </c>
      <c r="C5">
        <v>0.78414096916299503</v>
      </c>
      <c r="D5">
        <v>0.82300884955752196</v>
      </c>
      <c r="E5">
        <v>0.84571495109454997</v>
      </c>
      <c r="F5">
        <v>0.86842105263157898</v>
      </c>
      <c r="G5">
        <v>0.84134502923976595</v>
      </c>
      <c r="H5">
        <v>0.98245614035087703</v>
      </c>
      <c r="I5">
        <v>0.96929824561403499</v>
      </c>
      <c r="J5">
        <v>0.88888888888888795</v>
      </c>
      <c r="K5">
        <v>0.88946859903381603</v>
      </c>
      <c r="M5" s="6"/>
      <c r="N5" t="s">
        <v>27</v>
      </c>
      <c r="O5">
        <v>0.83751057268722395</v>
      </c>
      <c r="P5">
        <v>0.83122030740568198</v>
      </c>
      <c r="Q5">
        <v>0.85035087719298197</v>
      </c>
      <c r="R5">
        <v>0.85684210526315696</v>
      </c>
      <c r="S5">
        <v>0.86855072463768102</v>
      </c>
    </row>
    <row r="6" spans="1:19" x14ac:dyDescent="0.25">
      <c r="A6">
        <v>3</v>
      </c>
      <c r="B6">
        <v>0.81057268722466902</v>
      </c>
      <c r="C6">
        <v>0.81057268722466902</v>
      </c>
      <c r="D6">
        <v>0.89473684210526305</v>
      </c>
      <c r="E6">
        <v>0.85444806707033005</v>
      </c>
      <c r="F6">
        <v>0.90789473684210498</v>
      </c>
      <c r="G6">
        <v>0.85011695906432705</v>
      </c>
      <c r="H6">
        <v>0.929824561403508</v>
      </c>
      <c r="I6">
        <v>0.91188909774436</v>
      </c>
      <c r="J6">
        <v>0.95652173913043403</v>
      </c>
      <c r="K6">
        <v>0.89855072463768104</v>
      </c>
      <c r="M6" s="6" t="s">
        <v>21</v>
      </c>
      <c r="N6" t="s">
        <v>3</v>
      </c>
      <c r="O6">
        <v>1.2687224669603347E-2</v>
      </c>
      <c r="P6">
        <v>2.1406613879832493E-2</v>
      </c>
      <c r="Q6">
        <v>2.4870175438596355E-2</v>
      </c>
      <c r="R6">
        <v>2.9473684210526496E-2</v>
      </c>
      <c r="S6">
        <v>2.2879227053139918E-2</v>
      </c>
    </row>
    <row r="7" spans="1:19" x14ac:dyDescent="0.25">
      <c r="A7">
        <v>4</v>
      </c>
      <c r="B7">
        <v>0.81057268722466902</v>
      </c>
      <c r="C7">
        <v>0.81057268722466902</v>
      </c>
      <c r="D7">
        <v>0.840707964601769</v>
      </c>
      <c r="E7">
        <v>0.85456450861667399</v>
      </c>
      <c r="F7">
        <v>0.84210526315789402</v>
      </c>
      <c r="G7">
        <v>0.84596491228070103</v>
      </c>
      <c r="H7">
        <v>0.91228070175438503</v>
      </c>
      <c r="I7">
        <v>0.89458020050125298</v>
      </c>
      <c r="J7">
        <v>0.934782608695652</v>
      </c>
      <c r="K7">
        <v>0.90734299516908201</v>
      </c>
      <c r="M7" s="6"/>
      <c r="N7" t="s">
        <v>19</v>
      </c>
      <c r="O7">
        <v>1.2687224669603347E-2</v>
      </c>
      <c r="P7">
        <v>1.3497904052165754E-2</v>
      </c>
      <c r="Q7">
        <v>9.6046783625731054E-3</v>
      </c>
      <c r="R7">
        <v>2.7825814536340719E-2</v>
      </c>
      <c r="S7">
        <v>5.6734299516907564E-3</v>
      </c>
    </row>
    <row r="8" spans="1:19" x14ac:dyDescent="0.25">
      <c r="A8">
        <v>5</v>
      </c>
      <c r="B8">
        <v>0.83700440528634301</v>
      </c>
      <c r="C8">
        <v>0.83700440528634301</v>
      </c>
      <c r="D8">
        <v>0.83185840707964598</v>
      </c>
      <c r="E8">
        <v>0.81505201055736598</v>
      </c>
      <c r="F8">
        <v>0.90666666666666595</v>
      </c>
      <c r="G8">
        <v>0.85485380116958998</v>
      </c>
      <c r="H8">
        <v>0.96491228070175405</v>
      </c>
      <c r="I8">
        <v>0.871945488721804</v>
      </c>
      <c r="J8">
        <v>0.97777777777777697</v>
      </c>
      <c r="K8">
        <v>0.90299516908212496</v>
      </c>
      <c r="M8" s="6"/>
      <c r="N8" t="s">
        <v>27</v>
      </c>
      <c r="O8">
        <v>2.6872246696033001E-3</v>
      </c>
      <c r="P8">
        <v>3.4979040521657999E-3</v>
      </c>
      <c r="Q8">
        <v>9.6046783625731102E-4</v>
      </c>
      <c r="R8">
        <v>2.7825814536340701E-3</v>
      </c>
      <c r="S8">
        <v>5.6734299516907564E-3</v>
      </c>
    </row>
    <row r="9" spans="1:19" x14ac:dyDescent="0.25">
      <c r="A9" t="s">
        <v>4</v>
      </c>
      <c r="B9">
        <f>AVERAGE(B4:B8)</f>
        <v>0.80881057268722434</v>
      </c>
      <c r="C9">
        <f t="shared" ref="C9:K9" si="0">AVERAGE(C4:C8)</f>
        <v>0.80881057268722434</v>
      </c>
      <c r="D9">
        <f t="shared" si="0"/>
        <v>0.8412203074056821</v>
      </c>
      <c r="E9">
        <f t="shared" si="0"/>
        <v>0.84032758888371328</v>
      </c>
      <c r="F9">
        <f t="shared" si="0"/>
        <v>0.88635087719298211</v>
      </c>
      <c r="G9">
        <f t="shared" si="0"/>
        <v>0.85381286549707558</v>
      </c>
      <c r="H9">
        <f t="shared" si="0"/>
        <v>0.93684210526315748</v>
      </c>
      <c r="I9">
        <f t="shared" si="0"/>
        <v>0.90581140350877154</v>
      </c>
      <c r="J9">
        <f t="shared" si="0"/>
        <v>0.93855072463768052</v>
      </c>
      <c r="K9">
        <f t="shared" si="0"/>
        <v>0.90110144927536207</v>
      </c>
    </row>
    <row r="10" spans="1:19" x14ac:dyDescent="0.25">
      <c r="A10" t="s">
        <v>8</v>
      </c>
      <c r="B10">
        <f>AVEDEV(B4:B8)</f>
        <v>1.2687224669603347E-2</v>
      </c>
      <c r="C10">
        <f t="shared" ref="C10:K10" si="1">AVEDEV(C4:C8)</f>
        <v>1.2687224669603347E-2</v>
      </c>
      <c r="D10">
        <f t="shared" si="1"/>
        <v>2.1406613879832493E-2</v>
      </c>
      <c r="E10">
        <f t="shared" si="1"/>
        <v>1.3497904052165754E-2</v>
      </c>
      <c r="F10">
        <f t="shared" si="1"/>
        <v>2.4870175438596355E-2</v>
      </c>
      <c r="G10">
        <f t="shared" si="1"/>
        <v>9.6046783625731054E-3</v>
      </c>
      <c r="H10">
        <f t="shared" si="1"/>
        <v>2.9473684210526496E-2</v>
      </c>
      <c r="I10">
        <f t="shared" si="1"/>
        <v>2.7825814536340719E-2</v>
      </c>
      <c r="J10">
        <f t="shared" si="1"/>
        <v>2.2879227053139918E-2</v>
      </c>
      <c r="K10">
        <f t="shared" si="1"/>
        <v>5.6734299516907564E-3</v>
      </c>
      <c r="M10" t="s">
        <v>23</v>
      </c>
    </row>
    <row r="11" spans="1:19" x14ac:dyDescent="0.25">
      <c r="O11">
        <v>1</v>
      </c>
      <c r="P11">
        <v>2</v>
      </c>
      <c r="Q11">
        <v>3</v>
      </c>
      <c r="R11">
        <v>4</v>
      </c>
      <c r="S11">
        <v>5</v>
      </c>
    </row>
    <row r="12" spans="1:19" x14ac:dyDescent="0.25">
      <c r="M12" s="2" t="s">
        <v>20</v>
      </c>
      <c r="N12" t="s">
        <v>3</v>
      </c>
      <c r="O12" s="9">
        <f t="shared" ref="O12:S17" si="2">O3*100</f>
        <v>80.881057268722429</v>
      </c>
      <c r="P12" s="9">
        <f t="shared" si="2"/>
        <v>84.122030740568206</v>
      </c>
      <c r="Q12" s="9">
        <f t="shared" si="2"/>
        <v>88.635087719298213</v>
      </c>
      <c r="R12" s="9">
        <f t="shared" si="2"/>
        <v>93.684210526315752</v>
      </c>
      <c r="S12" s="9">
        <f t="shared" si="2"/>
        <v>93.855072463768053</v>
      </c>
    </row>
    <row r="13" spans="1:19" x14ac:dyDescent="0.25">
      <c r="A13" t="s">
        <v>5</v>
      </c>
      <c r="M13" s="2"/>
      <c r="N13" t="s">
        <v>19</v>
      </c>
      <c r="O13" s="9">
        <f t="shared" si="2"/>
        <v>80.881057268722429</v>
      </c>
      <c r="P13" s="9">
        <f t="shared" si="2"/>
        <v>84.032758888371333</v>
      </c>
      <c r="Q13" s="9">
        <f t="shared" si="2"/>
        <v>85.381286549707553</v>
      </c>
      <c r="R13" s="9">
        <f t="shared" si="2"/>
        <v>90.581140350877149</v>
      </c>
      <c r="S13" s="9">
        <f t="shared" si="2"/>
        <v>90.110144927536211</v>
      </c>
    </row>
    <row r="14" spans="1:19" x14ac:dyDescent="0.25">
      <c r="B14" t="s">
        <v>3</v>
      </c>
      <c r="C14" t="s">
        <v>4</v>
      </c>
      <c r="D14" t="s">
        <v>3</v>
      </c>
      <c r="E14" t="s">
        <v>4</v>
      </c>
      <c r="F14" t="s">
        <v>3</v>
      </c>
      <c r="G14" t="s">
        <v>4</v>
      </c>
      <c r="H14" t="s">
        <v>3</v>
      </c>
      <c r="I14" t="s">
        <v>4</v>
      </c>
      <c r="J14" t="s">
        <v>3</v>
      </c>
      <c r="K14" t="s">
        <v>4</v>
      </c>
      <c r="N14" t="s">
        <v>27</v>
      </c>
      <c r="O14" s="9">
        <f t="shared" si="2"/>
        <v>83.751057268722391</v>
      </c>
      <c r="P14" s="9">
        <f t="shared" si="2"/>
        <v>83.122030740568192</v>
      </c>
      <c r="Q14" s="9">
        <f t="shared" si="2"/>
        <v>85.03508771929819</v>
      </c>
      <c r="R14" s="9">
        <f t="shared" si="2"/>
        <v>85.684210526315695</v>
      </c>
      <c r="S14" s="9">
        <f t="shared" si="2"/>
        <v>86.855072463768096</v>
      </c>
    </row>
    <row r="15" spans="1:19" x14ac:dyDescent="0.25">
      <c r="B15" s="7">
        <v>1</v>
      </c>
      <c r="C15" s="7"/>
      <c r="D15" s="7">
        <v>2</v>
      </c>
      <c r="E15" s="7"/>
      <c r="F15" s="7">
        <v>3</v>
      </c>
      <c r="G15" s="7"/>
      <c r="H15" s="7">
        <v>4</v>
      </c>
      <c r="I15" s="7"/>
      <c r="J15" s="7">
        <v>5</v>
      </c>
      <c r="K15" s="7"/>
      <c r="L15" s="1"/>
      <c r="M15" s="2" t="s">
        <v>21</v>
      </c>
      <c r="N15" t="s">
        <v>3</v>
      </c>
      <c r="O15">
        <f t="shared" si="2"/>
        <v>1.2687224669603347</v>
      </c>
      <c r="P15">
        <f t="shared" si="2"/>
        <v>2.1406613879832492</v>
      </c>
      <c r="Q15">
        <f t="shared" si="2"/>
        <v>2.4870175438596354</v>
      </c>
      <c r="R15">
        <f t="shared" si="2"/>
        <v>2.9473684210526496</v>
      </c>
      <c r="S15">
        <f t="shared" si="2"/>
        <v>2.2879227053139917</v>
      </c>
    </row>
    <row r="16" spans="1:19" x14ac:dyDescent="0.25">
      <c r="A16">
        <v>1</v>
      </c>
      <c r="B16">
        <v>0.75</v>
      </c>
      <c r="C16">
        <v>0.75</v>
      </c>
      <c r="D16">
        <v>0.78947368421052599</v>
      </c>
      <c r="E16">
        <v>0.76315789473684204</v>
      </c>
      <c r="F16">
        <v>0.71052631578947301</v>
      </c>
      <c r="G16">
        <v>0.679824561403508</v>
      </c>
      <c r="H16">
        <v>0.71052631578947301</v>
      </c>
      <c r="I16">
        <v>0.65460526315789402</v>
      </c>
      <c r="J16">
        <v>0.68421052631578905</v>
      </c>
      <c r="K16">
        <v>0.64210526315789396</v>
      </c>
      <c r="M16" s="2"/>
      <c r="N16" t="s">
        <v>19</v>
      </c>
      <c r="O16">
        <f t="shared" si="2"/>
        <v>1.2687224669603347</v>
      </c>
      <c r="P16">
        <f t="shared" si="2"/>
        <v>1.3497904052165755</v>
      </c>
      <c r="Q16">
        <f t="shared" si="2"/>
        <v>0.96046783625731058</v>
      </c>
      <c r="R16">
        <f t="shared" si="2"/>
        <v>2.7825814536340721</v>
      </c>
      <c r="S16">
        <f t="shared" si="2"/>
        <v>0.5673429951690756</v>
      </c>
    </row>
    <row r="17" spans="1:19" x14ac:dyDescent="0.25">
      <c r="A17">
        <v>2</v>
      </c>
      <c r="B17">
        <v>0.75</v>
      </c>
      <c r="C17">
        <v>0.75</v>
      </c>
      <c r="D17">
        <v>0.77631578947368396</v>
      </c>
      <c r="E17">
        <v>0.71710526315789402</v>
      </c>
      <c r="F17">
        <v>0.65789473684210498</v>
      </c>
      <c r="G17">
        <v>0.640350877192982</v>
      </c>
      <c r="H17">
        <v>0.67105263157894701</v>
      </c>
      <c r="I17">
        <v>0.625</v>
      </c>
      <c r="J17">
        <v>0.73684210526315697</v>
      </c>
      <c r="K17">
        <v>0.692105263157894</v>
      </c>
      <c r="N17" t="s">
        <v>27</v>
      </c>
      <c r="O17">
        <f t="shared" si="2"/>
        <v>0.26872246696033003</v>
      </c>
      <c r="P17">
        <f t="shared" si="2"/>
        <v>0.34979040521658</v>
      </c>
      <c r="Q17">
        <f t="shared" si="2"/>
        <v>9.6046783625731103E-2</v>
      </c>
      <c r="R17">
        <f t="shared" si="2"/>
        <v>0.27825814536340698</v>
      </c>
      <c r="S17">
        <f t="shared" si="2"/>
        <v>0.5673429951690756</v>
      </c>
    </row>
    <row r="18" spans="1:19" x14ac:dyDescent="0.25">
      <c r="A18">
        <v>3</v>
      </c>
      <c r="B18">
        <v>0.76315789473684204</v>
      </c>
      <c r="C18">
        <v>0.76315789473684204</v>
      </c>
      <c r="D18">
        <v>0.73684210526315697</v>
      </c>
      <c r="E18">
        <v>0.73026315789473595</v>
      </c>
      <c r="F18">
        <v>0.72368421052631504</v>
      </c>
      <c r="G18">
        <v>0.71491228070175405</v>
      </c>
      <c r="H18">
        <v>0.78947368421052599</v>
      </c>
      <c r="I18">
        <v>0.74013157894736803</v>
      </c>
      <c r="J18">
        <v>0.80263157894736803</v>
      </c>
      <c r="K18">
        <v>0.70526315789473604</v>
      </c>
    </row>
    <row r="19" spans="1:19" x14ac:dyDescent="0.25">
      <c r="A19">
        <v>4</v>
      </c>
      <c r="B19">
        <v>0.76315789473684204</v>
      </c>
      <c r="C19">
        <v>0.76315789473684204</v>
      </c>
      <c r="D19">
        <v>0.73684210526315697</v>
      </c>
      <c r="E19">
        <v>0.73026315789473595</v>
      </c>
      <c r="F19">
        <v>0.75</v>
      </c>
      <c r="G19">
        <v>0.72368421052631504</v>
      </c>
      <c r="H19">
        <v>0.77631578947368396</v>
      </c>
      <c r="I19">
        <v>0.71381578947368396</v>
      </c>
      <c r="J19">
        <v>0.78947368421052599</v>
      </c>
      <c r="K19">
        <v>0.69473684210526299</v>
      </c>
    </row>
    <row r="20" spans="1:19" x14ac:dyDescent="0.25">
      <c r="A20">
        <v>5</v>
      </c>
      <c r="B20">
        <v>0.85526315789473595</v>
      </c>
      <c r="C20">
        <v>0.85526315789473595</v>
      </c>
      <c r="D20">
        <v>0.84210526315789402</v>
      </c>
      <c r="E20">
        <v>0.78947368421052599</v>
      </c>
      <c r="F20">
        <v>0.75</v>
      </c>
      <c r="G20">
        <v>0.73245614035087703</v>
      </c>
      <c r="H20">
        <v>0.73684210526315697</v>
      </c>
      <c r="I20">
        <v>0.69736842105263097</v>
      </c>
      <c r="J20">
        <v>0.69736842105263097</v>
      </c>
      <c r="K20">
        <v>0.64736842105263104</v>
      </c>
      <c r="M20" t="s">
        <v>22</v>
      </c>
    </row>
    <row r="21" spans="1:19" x14ac:dyDescent="0.25">
      <c r="A21" t="s">
        <v>4</v>
      </c>
      <c r="B21">
        <f>AVERAGE(B16:B20)</f>
        <v>0.77631578947368396</v>
      </c>
      <c r="C21">
        <f t="shared" ref="C21:K21" si="3">AVERAGE(C16:C20)</f>
        <v>0.77631578947368396</v>
      </c>
      <c r="D21">
        <f t="shared" si="3"/>
        <v>0.77631578947368352</v>
      </c>
      <c r="E21">
        <f t="shared" si="3"/>
        <v>0.74605263157894686</v>
      </c>
      <c r="F21">
        <f t="shared" si="3"/>
        <v>0.71842105263157863</v>
      </c>
      <c r="G21">
        <f t="shared" si="3"/>
        <v>0.69824561403508723</v>
      </c>
      <c r="H21">
        <f t="shared" si="3"/>
        <v>0.73684210526315741</v>
      </c>
      <c r="I21">
        <f t="shared" si="3"/>
        <v>0.6861842105263154</v>
      </c>
      <c r="J21">
        <f t="shared" si="3"/>
        <v>0.74210526315789427</v>
      </c>
      <c r="K21">
        <f t="shared" si="3"/>
        <v>0.67631578947368365</v>
      </c>
      <c r="O21">
        <v>1</v>
      </c>
      <c r="P21">
        <v>2</v>
      </c>
      <c r="Q21">
        <v>3</v>
      </c>
      <c r="R21">
        <v>4</v>
      </c>
      <c r="S21">
        <v>5</v>
      </c>
    </row>
    <row r="22" spans="1:19" x14ac:dyDescent="0.25">
      <c r="A22" t="s">
        <v>8</v>
      </c>
      <c r="B22">
        <f>AVEDEV(B16:B20)</f>
        <v>3.1578947368420748E-2</v>
      </c>
      <c r="C22">
        <f t="shared" ref="C22:K22" si="4">AVEDEV(C16:C20)</f>
        <v>3.1578947368420748E-2</v>
      </c>
      <c r="D22">
        <f t="shared" si="4"/>
        <v>3.1578947368421303E-2</v>
      </c>
      <c r="E22">
        <f t="shared" si="4"/>
        <v>2.4210526315789793E-2</v>
      </c>
      <c r="F22">
        <f t="shared" si="4"/>
        <v>2.7368421052631688E-2</v>
      </c>
      <c r="G22">
        <f t="shared" si="4"/>
        <v>3.052631578947378E-2</v>
      </c>
      <c r="H22">
        <f t="shared" si="4"/>
        <v>3.6842105263158079E-2</v>
      </c>
      <c r="I22">
        <f t="shared" si="4"/>
        <v>3.7105263157894711E-2</v>
      </c>
      <c r="J22">
        <f t="shared" si="4"/>
        <v>4.3157894736842263E-2</v>
      </c>
      <c r="K22">
        <f t="shared" si="4"/>
        <v>2.5263157894736876E-2</v>
      </c>
      <c r="M22" s="6" t="s">
        <v>20</v>
      </c>
      <c r="N22" t="s">
        <v>3</v>
      </c>
      <c r="O22" s="5">
        <v>0.77631578947368396</v>
      </c>
      <c r="P22" s="5">
        <v>0.77631578947368352</v>
      </c>
      <c r="Q22" s="5">
        <v>0.71842105263157863</v>
      </c>
      <c r="R22" s="5">
        <v>0.73684210526315741</v>
      </c>
      <c r="S22" s="5">
        <v>0.74210526315789427</v>
      </c>
    </row>
    <row r="23" spans="1:19" x14ac:dyDescent="0.25">
      <c r="M23" s="6"/>
      <c r="N23" t="s">
        <v>19</v>
      </c>
      <c r="O23" s="5">
        <v>0.77631578947368396</v>
      </c>
      <c r="P23" s="5">
        <v>0.74605263157894686</v>
      </c>
      <c r="Q23" s="5">
        <v>0.69824561403508723</v>
      </c>
      <c r="R23" s="5">
        <v>0.6861842105263154</v>
      </c>
      <c r="S23" s="5">
        <v>0.67631578947368365</v>
      </c>
    </row>
    <row r="24" spans="1:19" x14ac:dyDescent="0.25">
      <c r="M24" s="6"/>
      <c r="N24" t="s">
        <v>27</v>
      </c>
      <c r="O24">
        <v>0.886510572687224</v>
      </c>
      <c r="P24">
        <v>0.83122030740568198</v>
      </c>
      <c r="Q24">
        <v>0.84635087719298197</v>
      </c>
      <c r="R24">
        <v>0.85154210526315699</v>
      </c>
      <c r="S24">
        <v>0.83550724637680995</v>
      </c>
    </row>
    <row r="25" spans="1:19" x14ac:dyDescent="0.25">
      <c r="C25" t="s">
        <v>6</v>
      </c>
      <c r="D25" t="s">
        <v>7</v>
      </c>
      <c r="M25" s="6" t="s">
        <v>21</v>
      </c>
      <c r="N25" t="s">
        <v>3</v>
      </c>
      <c r="O25" s="4">
        <v>3.1578947368420748E-2</v>
      </c>
      <c r="P25" s="4">
        <v>3.1578947368421303E-2</v>
      </c>
      <c r="Q25" s="4">
        <v>2.7368421052631688E-2</v>
      </c>
      <c r="R25" s="4">
        <v>3.6842105263158079E-2</v>
      </c>
      <c r="S25" s="4">
        <v>4.3157894736842298E-2</v>
      </c>
    </row>
    <row r="26" spans="1:19" x14ac:dyDescent="0.25">
      <c r="B26" t="s">
        <v>0</v>
      </c>
      <c r="C26">
        <v>0.934782608695652</v>
      </c>
      <c r="D26">
        <v>0.68421052631578905</v>
      </c>
      <c r="M26" s="6"/>
      <c r="N26" t="s">
        <v>19</v>
      </c>
      <c r="O26" s="4">
        <v>3.1578947368420748E-2</v>
      </c>
      <c r="P26" s="4">
        <v>2.4210526315789793E-2</v>
      </c>
      <c r="Q26" s="4">
        <v>3.052631578947378E-2</v>
      </c>
      <c r="R26" s="4">
        <v>3.7105263157894711E-2</v>
      </c>
      <c r="S26" s="4">
        <v>2.5263157894736876E-2</v>
      </c>
    </row>
    <row r="27" spans="1:19" x14ac:dyDescent="0.25">
      <c r="B27" t="s">
        <v>1</v>
      </c>
      <c r="C27">
        <v>0.90714975845410595</v>
      </c>
      <c r="D27">
        <v>0.64210526315789396</v>
      </c>
      <c r="M27" s="6"/>
      <c r="N27" t="s">
        <v>27</v>
      </c>
      <c r="O27">
        <v>2.6872246696033001E-3</v>
      </c>
      <c r="P27">
        <v>3.4979040521657999E-3</v>
      </c>
      <c r="Q27">
        <v>9.6046783625731102E-4</v>
      </c>
      <c r="R27">
        <v>2.7825814536340701E-3</v>
      </c>
      <c r="S27">
        <v>5.6734299516907564E-3</v>
      </c>
    </row>
    <row r="28" spans="1:19" x14ac:dyDescent="0.25">
      <c r="B28" t="s">
        <v>0</v>
      </c>
      <c r="C28">
        <v>0.88888888888888795</v>
      </c>
      <c r="D28">
        <v>0.73684210526315697</v>
      </c>
    </row>
    <row r="29" spans="1:19" x14ac:dyDescent="0.25">
      <c r="B29" t="s">
        <v>1</v>
      </c>
      <c r="C29">
        <v>0.88946859903381603</v>
      </c>
      <c r="D29">
        <v>0.692105263157894</v>
      </c>
      <c r="M29" t="s">
        <v>23</v>
      </c>
    </row>
    <row r="30" spans="1:19" x14ac:dyDescent="0.25">
      <c r="B30" t="s">
        <v>0</v>
      </c>
      <c r="C30">
        <v>0.95652173913043403</v>
      </c>
      <c r="D30">
        <v>0.80263157894736803</v>
      </c>
      <c r="O30">
        <v>1</v>
      </c>
      <c r="P30">
        <v>2</v>
      </c>
      <c r="Q30">
        <v>3</v>
      </c>
      <c r="R30">
        <v>4</v>
      </c>
      <c r="S30">
        <v>5</v>
      </c>
    </row>
    <row r="31" spans="1:19" x14ac:dyDescent="0.25">
      <c r="B31" t="s">
        <v>1</v>
      </c>
      <c r="C31">
        <v>0.89855072463768104</v>
      </c>
      <c r="D31">
        <v>0.70526315789473604</v>
      </c>
      <c r="M31" s="3" t="s">
        <v>20</v>
      </c>
      <c r="N31" t="s">
        <v>3</v>
      </c>
      <c r="O31" s="9">
        <f t="shared" ref="O31:S36" si="5">O22*100</f>
        <v>77.631578947368396</v>
      </c>
      <c r="P31" s="9">
        <f t="shared" si="5"/>
        <v>77.631578947368354</v>
      </c>
      <c r="Q31" s="9">
        <f t="shared" si="5"/>
        <v>71.842105263157862</v>
      </c>
      <c r="R31" s="9">
        <f t="shared" si="5"/>
        <v>73.684210526315738</v>
      </c>
      <c r="S31" s="9">
        <f t="shared" si="5"/>
        <v>74.210526315789423</v>
      </c>
    </row>
    <row r="32" spans="1:19" x14ac:dyDescent="0.25">
      <c r="B32" t="s">
        <v>0</v>
      </c>
      <c r="C32">
        <v>0.934782608695652</v>
      </c>
      <c r="D32">
        <v>0.78947368421052599</v>
      </c>
      <c r="M32" s="3"/>
      <c r="N32" t="s">
        <v>19</v>
      </c>
      <c r="O32" s="9">
        <f t="shared" si="5"/>
        <v>77.631578947368396</v>
      </c>
      <c r="P32" s="9">
        <f t="shared" si="5"/>
        <v>74.605263157894683</v>
      </c>
      <c r="Q32" s="9">
        <f t="shared" si="5"/>
        <v>69.824561403508724</v>
      </c>
      <c r="R32" s="9">
        <f t="shared" si="5"/>
        <v>68.618421052631533</v>
      </c>
      <c r="S32" s="9">
        <f t="shared" si="5"/>
        <v>67.631578947368368</v>
      </c>
    </row>
    <row r="33" spans="2:19" x14ac:dyDescent="0.25">
      <c r="B33" t="s">
        <v>1</v>
      </c>
      <c r="C33">
        <v>0.90734299516908201</v>
      </c>
      <c r="D33">
        <v>0.69473684210526299</v>
      </c>
      <c r="N33" t="s">
        <v>27</v>
      </c>
      <c r="O33" s="9">
        <f t="shared" si="5"/>
        <v>88.651057268722397</v>
      </c>
      <c r="P33" s="9">
        <f t="shared" si="5"/>
        <v>83.122030740568192</v>
      </c>
      <c r="Q33" s="9">
        <f t="shared" si="5"/>
        <v>84.635087719298198</v>
      </c>
      <c r="R33" s="9">
        <f t="shared" si="5"/>
        <v>85.154210526315694</v>
      </c>
      <c r="S33" s="9">
        <f t="shared" si="5"/>
        <v>83.550724637681</v>
      </c>
    </row>
    <row r="34" spans="2:19" x14ac:dyDescent="0.25">
      <c r="B34" t="s">
        <v>0</v>
      </c>
      <c r="C34">
        <v>0.97777777777777697</v>
      </c>
      <c r="D34">
        <v>0.69736842105263097</v>
      </c>
      <c r="M34" s="3" t="s">
        <v>21</v>
      </c>
      <c r="N34" t="s">
        <v>3</v>
      </c>
      <c r="O34" s="8">
        <f t="shared" si="5"/>
        <v>3.1578947368420747</v>
      </c>
      <c r="P34" s="8">
        <f t="shared" si="5"/>
        <v>3.1578947368421302</v>
      </c>
      <c r="Q34" s="8">
        <f t="shared" si="5"/>
        <v>2.7368421052631686</v>
      </c>
      <c r="R34" s="8">
        <f t="shared" si="5"/>
        <v>3.684210526315808</v>
      </c>
      <c r="S34" s="8">
        <f t="shared" si="5"/>
        <v>4.3157894736842302</v>
      </c>
    </row>
    <row r="35" spans="2:19" x14ac:dyDescent="0.25">
      <c r="B35" t="s">
        <v>1</v>
      </c>
      <c r="C35">
        <v>0.90299516908212496</v>
      </c>
      <c r="D35">
        <v>0.64736842105263104</v>
      </c>
      <c r="M35" s="3"/>
      <c r="N35" t="s">
        <v>19</v>
      </c>
      <c r="O35" s="8">
        <f t="shared" si="5"/>
        <v>3.1578947368420747</v>
      </c>
      <c r="P35" s="8">
        <f t="shared" si="5"/>
        <v>2.4210526315789793</v>
      </c>
      <c r="Q35" s="8">
        <f t="shared" si="5"/>
        <v>3.0526315789473779</v>
      </c>
      <c r="R35" s="8">
        <f t="shared" si="5"/>
        <v>3.7105263157894712</v>
      </c>
      <c r="S35" s="8">
        <f t="shared" si="5"/>
        <v>2.5263157894736876</v>
      </c>
    </row>
    <row r="36" spans="2:19" x14ac:dyDescent="0.25">
      <c r="N36" t="s">
        <v>27</v>
      </c>
      <c r="O36" s="8">
        <f t="shared" si="5"/>
        <v>0.26872246696033003</v>
      </c>
      <c r="P36" s="8">
        <f t="shared" si="5"/>
        <v>0.34979040521658</v>
      </c>
      <c r="Q36" s="8">
        <f t="shared" si="5"/>
        <v>9.6046783625731103E-2</v>
      </c>
      <c r="R36" s="8">
        <f t="shared" si="5"/>
        <v>0.27825814536340698</v>
      </c>
      <c r="S36" s="8">
        <f t="shared" si="5"/>
        <v>0.5673429951690756</v>
      </c>
    </row>
  </sheetData>
  <mergeCells count="14">
    <mergeCell ref="M22:M24"/>
    <mergeCell ref="M25:M27"/>
    <mergeCell ref="B3:C3"/>
    <mergeCell ref="D3:E3"/>
    <mergeCell ref="F3:G3"/>
    <mergeCell ref="H3:I3"/>
    <mergeCell ref="J3:K3"/>
    <mergeCell ref="B15:C15"/>
    <mergeCell ref="D15:E15"/>
    <mergeCell ref="F15:G15"/>
    <mergeCell ref="H15:I15"/>
    <mergeCell ref="J15:K15"/>
    <mergeCell ref="M3:M5"/>
    <mergeCell ref="M6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C7D1-6DF1-4B2E-ACE3-E0BAE6F8CD24}">
  <dimension ref="A1:M29"/>
  <sheetViews>
    <sheetView workbookViewId="0">
      <selection activeCell="E6" sqref="E6"/>
    </sheetView>
  </sheetViews>
  <sheetFormatPr defaultRowHeight="15" x14ac:dyDescent="0.25"/>
  <cols>
    <col min="2" max="2" width="11.140625" customWidth="1"/>
    <col min="9" max="9" width="10.7109375" customWidth="1"/>
  </cols>
  <sheetData>
    <row r="1" spans="1:13" x14ac:dyDescent="0.25">
      <c r="A1" t="s">
        <v>12</v>
      </c>
    </row>
    <row r="2" spans="1:13" x14ac:dyDescent="0.25">
      <c r="B2" t="s">
        <v>10</v>
      </c>
      <c r="C2" t="s">
        <v>24</v>
      </c>
      <c r="D2" t="s">
        <v>25</v>
      </c>
      <c r="E2" t="s">
        <v>26</v>
      </c>
      <c r="F2" t="s">
        <v>11</v>
      </c>
    </row>
    <row r="3" spans="1:13" x14ac:dyDescent="0.25">
      <c r="A3">
        <v>1</v>
      </c>
      <c r="B3">
        <v>25</v>
      </c>
      <c r="C3">
        <v>1371</v>
      </c>
      <c r="D3">
        <v>3021</v>
      </c>
      <c r="E3">
        <v>2025</v>
      </c>
      <c r="F3">
        <v>59</v>
      </c>
    </row>
    <row r="4" spans="1:13" x14ac:dyDescent="0.25">
      <c r="A4">
        <v>2</v>
      </c>
      <c r="B4">
        <v>36</v>
      </c>
      <c r="C4">
        <v>1318</v>
      </c>
      <c r="D4">
        <v>2781</v>
      </c>
      <c r="E4">
        <v>2736</v>
      </c>
      <c r="F4">
        <v>49</v>
      </c>
    </row>
    <row r="5" spans="1:13" x14ac:dyDescent="0.25">
      <c r="A5">
        <v>3</v>
      </c>
      <c r="B5">
        <v>205</v>
      </c>
      <c r="C5">
        <v>1446</v>
      </c>
      <c r="D5">
        <v>3038</v>
      </c>
      <c r="E5">
        <v>3205</v>
      </c>
      <c r="F5">
        <v>87</v>
      </c>
    </row>
    <row r="6" spans="1:13" x14ac:dyDescent="0.25">
      <c r="A6">
        <v>4</v>
      </c>
      <c r="B6">
        <v>173</v>
      </c>
      <c r="C6">
        <v>1486</v>
      </c>
      <c r="D6">
        <v>2869</v>
      </c>
      <c r="E6">
        <v>4206</v>
      </c>
      <c r="F6">
        <v>119</v>
      </c>
    </row>
    <row r="7" spans="1:13" x14ac:dyDescent="0.25">
      <c r="A7">
        <v>5</v>
      </c>
      <c r="B7">
        <v>162</v>
      </c>
      <c r="C7">
        <v>1408</v>
      </c>
      <c r="D7">
        <v>2818</v>
      </c>
      <c r="E7">
        <v>3212</v>
      </c>
      <c r="F7">
        <v>235</v>
      </c>
    </row>
    <row r="8" spans="1:13" x14ac:dyDescent="0.25">
      <c r="A8" t="s">
        <v>4</v>
      </c>
      <c r="B8">
        <f>AVERAGE(B3:B7)</f>
        <v>120.2</v>
      </c>
      <c r="C8">
        <f t="shared" ref="C8:F8" si="0">AVERAGE(C3:C7)</f>
        <v>1405.8</v>
      </c>
      <c r="D8">
        <f t="shared" si="0"/>
        <v>2905.4</v>
      </c>
      <c r="E8">
        <f t="shared" si="0"/>
        <v>3076.8</v>
      </c>
      <c r="F8">
        <f t="shared" si="0"/>
        <v>109.8</v>
      </c>
    </row>
    <row r="9" spans="1:13" x14ac:dyDescent="0.25">
      <c r="A9" t="s">
        <v>8</v>
      </c>
      <c r="B9">
        <f>AVEDEV(B3:B7)</f>
        <v>71.760000000000005</v>
      </c>
      <c r="C9">
        <f t="shared" ref="C9:F9" si="1">AVEDEV(C3:C7)</f>
        <v>49.040000000000006</v>
      </c>
      <c r="D9">
        <f t="shared" si="1"/>
        <v>99.280000000000015</v>
      </c>
      <c r="E9">
        <f t="shared" si="1"/>
        <v>557.04</v>
      </c>
      <c r="F9">
        <f t="shared" si="1"/>
        <v>53.759999999999991</v>
      </c>
    </row>
    <row r="11" spans="1:13" x14ac:dyDescent="0.25">
      <c r="A11" t="s">
        <v>9</v>
      </c>
      <c r="H11" t="s">
        <v>14</v>
      </c>
    </row>
    <row r="12" spans="1:13" x14ac:dyDescent="0.25">
      <c r="B12" t="s">
        <v>10</v>
      </c>
      <c r="C12" t="s">
        <v>24</v>
      </c>
      <c r="D12" t="s">
        <v>25</v>
      </c>
      <c r="E12" t="s">
        <v>26</v>
      </c>
      <c r="F12" t="s">
        <v>11</v>
      </c>
      <c r="I12" t="s">
        <v>10</v>
      </c>
      <c r="J12" t="s">
        <v>24</v>
      </c>
      <c r="K12" t="s">
        <v>25</v>
      </c>
      <c r="L12" t="s">
        <v>26</v>
      </c>
      <c r="M12" t="s">
        <v>11</v>
      </c>
    </row>
    <row r="13" spans="1:13" x14ac:dyDescent="0.25">
      <c r="A13">
        <v>1</v>
      </c>
      <c r="B13">
        <v>8</v>
      </c>
      <c r="C13">
        <v>25</v>
      </c>
      <c r="D13">
        <v>16</v>
      </c>
      <c r="E13">
        <v>29</v>
      </c>
      <c r="F13">
        <v>2679</v>
      </c>
      <c r="H13">
        <v>1</v>
      </c>
      <c r="I13">
        <f>ABS(B13-B14)</f>
        <v>1</v>
      </c>
      <c r="J13">
        <f>ABS(C13-C14)</f>
        <v>2</v>
      </c>
      <c r="K13">
        <f>ABS(D13-D14)</f>
        <v>1</v>
      </c>
      <c r="L13">
        <f>ABS(E13-E14)</f>
        <v>10</v>
      </c>
      <c r="M13">
        <f>ABS(F13-F14)</f>
        <v>21</v>
      </c>
    </row>
    <row r="14" spans="1:13" x14ac:dyDescent="0.25">
      <c r="A14">
        <v>2</v>
      </c>
      <c r="B14">
        <v>9</v>
      </c>
      <c r="C14">
        <v>23</v>
      </c>
      <c r="D14">
        <v>15</v>
      </c>
      <c r="E14">
        <v>39</v>
      </c>
      <c r="F14">
        <v>2658</v>
      </c>
      <c r="H14">
        <v>2</v>
      </c>
      <c r="I14">
        <f t="shared" ref="I14:I16" si="2">ABS(B14-B15)</f>
        <v>3</v>
      </c>
      <c r="J14">
        <f t="shared" ref="J14:K16" si="3">ABS(C14-C15)</f>
        <v>4</v>
      </c>
      <c r="K14">
        <f t="shared" si="3"/>
        <v>6</v>
      </c>
      <c r="L14">
        <f t="shared" ref="L14:L16" si="4">ABS(E14-E15)</f>
        <v>18</v>
      </c>
      <c r="M14">
        <f>ABS(F14-F15)</f>
        <v>15</v>
      </c>
    </row>
    <row r="15" spans="1:13" x14ac:dyDescent="0.25">
      <c r="A15">
        <v>3</v>
      </c>
      <c r="B15">
        <v>12</v>
      </c>
      <c r="C15">
        <v>19</v>
      </c>
      <c r="D15">
        <v>21</v>
      </c>
      <c r="E15">
        <v>21</v>
      </c>
      <c r="F15">
        <v>2643</v>
      </c>
      <c r="H15">
        <v>3</v>
      </c>
      <c r="I15">
        <f t="shared" si="2"/>
        <v>13</v>
      </c>
      <c r="J15">
        <f t="shared" si="3"/>
        <v>2</v>
      </c>
      <c r="K15">
        <f t="shared" si="3"/>
        <v>3</v>
      </c>
      <c r="L15">
        <f t="shared" si="4"/>
        <v>6</v>
      </c>
      <c r="M15">
        <f>ABS(F15-F16)</f>
        <v>190</v>
      </c>
    </row>
    <row r="16" spans="1:13" x14ac:dyDescent="0.25">
      <c r="A16">
        <v>4</v>
      </c>
      <c r="B16">
        <v>25</v>
      </c>
      <c r="C16">
        <v>17</v>
      </c>
      <c r="D16">
        <v>18</v>
      </c>
      <c r="E16">
        <v>27</v>
      </c>
      <c r="F16">
        <v>2453</v>
      </c>
      <c r="H16">
        <v>4</v>
      </c>
      <c r="I16">
        <f t="shared" si="2"/>
        <v>6</v>
      </c>
      <c r="J16">
        <f t="shared" si="3"/>
        <v>1</v>
      </c>
      <c r="K16">
        <f t="shared" si="3"/>
        <v>1</v>
      </c>
      <c r="L16">
        <f t="shared" si="4"/>
        <v>6</v>
      </c>
      <c r="M16">
        <f>ABS(F16-F17)</f>
        <v>168</v>
      </c>
    </row>
    <row r="17" spans="1:13" x14ac:dyDescent="0.25">
      <c r="A17">
        <v>5</v>
      </c>
      <c r="B17">
        <v>19</v>
      </c>
      <c r="C17">
        <v>16</v>
      </c>
      <c r="D17">
        <v>17</v>
      </c>
      <c r="E17">
        <v>33</v>
      </c>
      <c r="F17">
        <v>2621</v>
      </c>
      <c r="I17">
        <f>SUM(I13:I16)/4</f>
        <v>5.75</v>
      </c>
      <c r="J17">
        <f t="shared" ref="J17:M17" si="5">SUM(J13:J16)/4</f>
        <v>2.25</v>
      </c>
      <c r="K17">
        <f t="shared" si="5"/>
        <v>2.75</v>
      </c>
      <c r="L17">
        <f t="shared" si="5"/>
        <v>10</v>
      </c>
      <c r="M17">
        <f t="shared" si="5"/>
        <v>98.5</v>
      </c>
    </row>
    <row r="18" spans="1:13" x14ac:dyDescent="0.25">
      <c r="A18" t="s">
        <v>4</v>
      </c>
      <c r="B18">
        <f>AVERAGE(B13:B17)</f>
        <v>14.6</v>
      </c>
      <c r="C18">
        <f t="shared" ref="C18:F18" si="6">AVERAGE(C13:C17)</f>
        <v>20</v>
      </c>
      <c r="D18">
        <f t="shared" si="6"/>
        <v>17.399999999999999</v>
      </c>
      <c r="E18">
        <f t="shared" si="6"/>
        <v>29.8</v>
      </c>
      <c r="F18">
        <f t="shared" si="6"/>
        <v>2610.8000000000002</v>
      </c>
    </row>
    <row r="19" spans="1:13" x14ac:dyDescent="0.25">
      <c r="A19" t="s">
        <v>8</v>
      </c>
      <c r="B19">
        <f>AVEDEV(B13:B17)</f>
        <v>5.92</v>
      </c>
      <c r="C19">
        <f t="shared" ref="C19:F19" si="7">AVEDEV(C13:C17)</f>
        <v>3.2</v>
      </c>
      <c r="D19">
        <f t="shared" si="7"/>
        <v>1.6799999999999997</v>
      </c>
      <c r="E19">
        <f t="shared" si="7"/>
        <v>4.96</v>
      </c>
      <c r="F19">
        <f t="shared" si="7"/>
        <v>63.119999999999891</v>
      </c>
    </row>
    <row r="20" spans="1:13" x14ac:dyDescent="0.25">
      <c r="H20" t="s">
        <v>18</v>
      </c>
    </row>
    <row r="21" spans="1:13" x14ac:dyDescent="0.25">
      <c r="A21" t="s">
        <v>13</v>
      </c>
      <c r="H21" t="s">
        <v>13</v>
      </c>
    </row>
    <row r="22" spans="1:13" x14ac:dyDescent="0.25">
      <c r="B22" t="s">
        <v>10</v>
      </c>
      <c r="C22" t="s">
        <v>24</v>
      </c>
      <c r="D22" t="s">
        <v>25</v>
      </c>
      <c r="E22" t="s">
        <v>26</v>
      </c>
      <c r="F22" t="s">
        <v>11</v>
      </c>
      <c r="I22" t="s">
        <v>10</v>
      </c>
      <c r="J22" t="s">
        <v>24</v>
      </c>
      <c r="K22" t="s">
        <v>25</v>
      </c>
      <c r="L22" t="s">
        <v>26</v>
      </c>
      <c r="M22" t="s">
        <v>11</v>
      </c>
    </row>
    <row r="23" spans="1:13" x14ac:dyDescent="0.25">
      <c r="A23">
        <v>1</v>
      </c>
      <c r="B23">
        <v>2311</v>
      </c>
      <c r="C23">
        <v>2574</v>
      </c>
      <c r="D23">
        <v>3316</v>
      </c>
      <c r="E23">
        <v>4102</v>
      </c>
      <c r="F23">
        <v>242</v>
      </c>
      <c r="H23">
        <v>1</v>
      </c>
      <c r="I23">
        <v>2311</v>
      </c>
      <c r="J23">
        <f>C23*1.5</f>
        <v>3861</v>
      </c>
      <c r="K23">
        <f>D23*1.5</f>
        <v>4974</v>
      </c>
      <c r="L23">
        <f>E23*1.5</f>
        <v>6153</v>
      </c>
      <c r="M23">
        <v>242</v>
      </c>
    </row>
    <row r="24" spans="1:13" x14ac:dyDescent="0.25">
      <c r="A24">
        <v>2</v>
      </c>
      <c r="B24">
        <v>2419</v>
      </c>
      <c r="C24">
        <v>2411</v>
      </c>
      <c r="D24">
        <v>2217</v>
      </c>
      <c r="E24">
        <v>4083</v>
      </c>
      <c r="F24">
        <v>391</v>
      </c>
      <c r="H24">
        <v>2</v>
      </c>
      <c r="I24">
        <v>2419</v>
      </c>
      <c r="J24">
        <f t="shared" ref="J24:K27" si="8">C24*1.5</f>
        <v>3616.5</v>
      </c>
      <c r="K24">
        <f t="shared" si="8"/>
        <v>3325.5</v>
      </c>
      <c r="L24">
        <f t="shared" ref="L24:L27" si="9">E24*1.5</f>
        <v>6124.5</v>
      </c>
      <c r="M24">
        <v>391</v>
      </c>
    </row>
    <row r="25" spans="1:13" x14ac:dyDescent="0.25">
      <c r="A25">
        <v>3</v>
      </c>
      <c r="B25">
        <v>2481</v>
      </c>
      <c r="C25">
        <v>2523</v>
      </c>
      <c r="D25">
        <v>2235</v>
      </c>
      <c r="E25">
        <v>4039</v>
      </c>
      <c r="F25">
        <v>512</v>
      </c>
      <c r="H25">
        <v>3</v>
      </c>
      <c r="I25">
        <v>2481</v>
      </c>
      <c r="J25">
        <f t="shared" si="8"/>
        <v>3784.5</v>
      </c>
      <c r="K25">
        <f t="shared" si="8"/>
        <v>3352.5</v>
      </c>
      <c r="L25">
        <f t="shared" si="9"/>
        <v>6058.5</v>
      </c>
      <c r="M25">
        <v>512</v>
      </c>
    </row>
    <row r="26" spans="1:13" x14ac:dyDescent="0.25">
      <c r="A26">
        <v>4</v>
      </c>
      <c r="B26">
        <v>2411</v>
      </c>
      <c r="C26">
        <v>2447</v>
      </c>
      <c r="D26">
        <v>2183</v>
      </c>
      <c r="E26">
        <v>3920</v>
      </c>
      <c r="F26">
        <v>1600</v>
      </c>
      <c r="H26">
        <v>4</v>
      </c>
      <c r="I26">
        <v>2411</v>
      </c>
      <c r="J26">
        <f t="shared" si="8"/>
        <v>3670.5</v>
      </c>
      <c r="K26">
        <f t="shared" si="8"/>
        <v>3274.5</v>
      </c>
      <c r="L26">
        <f t="shared" si="9"/>
        <v>5880</v>
      </c>
      <c r="M26">
        <v>1600</v>
      </c>
    </row>
    <row r="27" spans="1:13" x14ac:dyDescent="0.25">
      <c r="A27">
        <v>5</v>
      </c>
      <c r="B27">
        <v>2418</v>
      </c>
      <c r="C27">
        <v>2517</v>
      </c>
      <c r="D27">
        <v>2252</v>
      </c>
      <c r="E27">
        <v>2892</v>
      </c>
      <c r="F27">
        <v>1028</v>
      </c>
      <c r="H27">
        <v>5</v>
      </c>
      <c r="I27">
        <v>2418</v>
      </c>
      <c r="J27">
        <f t="shared" si="8"/>
        <v>3775.5</v>
      </c>
      <c r="K27">
        <f t="shared" si="8"/>
        <v>3378</v>
      </c>
      <c r="L27">
        <f t="shared" si="9"/>
        <v>4338</v>
      </c>
      <c r="M27">
        <v>1028</v>
      </c>
    </row>
    <row r="28" spans="1:13" x14ac:dyDescent="0.25">
      <c r="A28" t="s">
        <v>4</v>
      </c>
      <c r="B28">
        <f>AVERAGE(B23:B27)</f>
        <v>2408</v>
      </c>
      <c r="C28">
        <f t="shared" ref="C28:F28" si="10">AVERAGE(C23:C27)</f>
        <v>2494.4</v>
      </c>
      <c r="D28">
        <f t="shared" si="10"/>
        <v>2440.6</v>
      </c>
      <c r="E28">
        <f t="shared" si="10"/>
        <v>3807.2</v>
      </c>
      <c r="F28">
        <f t="shared" si="10"/>
        <v>754.6</v>
      </c>
      <c r="H28" t="s">
        <v>4</v>
      </c>
      <c r="I28">
        <f>AVERAGE(I23:I27)</f>
        <v>2408</v>
      </c>
      <c r="J28">
        <f t="shared" ref="J28:M28" si="11">AVERAGE(J23:J27)</f>
        <v>3741.6</v>
      </c>
      <c r="K28">
        <f t="shared" si="11"/>
        <v>3660.9</v>
      </c>
      <c r="L28">
        <f t="shared" si="11"/>
        <v>5710.8</v>
      </c>
      <c r="M28">
        <f t="shared" si="11"/>
        <v>754.6</v>
      </c>
    </row>
    <row r="29" spans="1:13" x14ac:dyDescent="0.25">
      <c r="A29" t="s">
        <v>8</v>
      </c>
      <c r="H29" t="s">
        <v>8</v>
      </c>
      <c r="I29">
        <f>AVEDEV(I23:I27)</f>
        <v>38.799999999999997</v>
      </c>
      <c r="J29">
        <f t="shared" ref="J29:M29" si="12">AVEDEV(J23:J27)</f>
        <v>78.480000000000018</v>
      </c>
      <c r="K29">
        <f t="shared" si="12"/>
        <v>525.24</v>
      </c>
      <c r="L29">
        <f t="shared" si="12"/>
        <v>549.11999999999989</v>
      </c>
      <c r="M29">
        <f t="shared" si="12"/>
        <v>447.5200000000001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15DF-44C3-4431-A4EE-18E3815181EF}">
  <dimension ref="A1:F9"/>
  <sheetViews>
    <sheetView workbookViewId="0">
      <selection activeCell="J9" sqref="J9"/>
    </sheetView>
  </sheetViews>
  <sheetFormatPr defaultRowHeight="15" x14ac:dyDescent="0.25"/>
  <cols>
    <col min="2" max="2" width="12.42578125" customWidth="1"/>
  </cols>
  <sheetData>
    <row r="1" spans="1:6" x14ac:dyDescent="0.25">
      <c r="A1" t="s">
        <v>15</v>
      </c>
    </row>
    <row r="2" spans="1:6" x14ac:dyDescent="0.25">
      <c r="B2" t="s">
        <v>10</v>
      </c>
      <c r="C2" t="s">
        <v>24</v>
      </c>
      <c r="D2" t="s">
        <v>25</v>
      </c>
      <c r="E2" t="s">
        <v>26</v>
      </c>
      <c r="F2" t="s">
        <v>11</v>
      </c>
    </row>
    <row r="3" spans="1:6" x14ac:dyDescent="0.25">
      <c r="A3">
        <v>1</v>
      </c>
      <c r="B3">
        <v>4</v>
      </c>
      <c r="C3">
        <v>5</v>
      </c>
      <c r="D3">
        <v>12</v>
      </c>
      <c r="E3">
        <v>18</v>
      </c>
      <c r="F3">
        <v>19</v>
      </c>
    </row>
    <row r="4" spans="1:6" x14ac:dyDescent="0.25">
      <c r="A4">
        <v>2</v>
      </c>
      <c r="B4">
        <v>4</v>
      </c>
      <c r="C4">
        <v>5</v>
      </c>
      <c r="D4">
        <v>12</v>
      </c>
      <c r="E4">
        <v>16</v>
      </c>
      <c r="F4">
        <v>16</v>
      </c>
    </row>
    <row r="5" spans="1:6" x14ac:dyDescent="0.25">
      <c r="A5">
        <v>3</v>
      </c>
      <c r="B5">
        <v>4</v>
      </c>
      <c r="C5">
        <v>5</v>
      </c>
      <c r="D5">
        <v>24</v>
      </c>
      <c r="E5">
        <v>17</v>
      </c>
      <c r="F5">
        <v>21</v>
      </c>
    </row>
    <row r="6" spans="1:6" x14ac:dyDescent="0.25">
      <c r="A6">
        <v>4</v>
      </c>
      <c r="B6">
        <v>4</v>
      </c>
      <c r="C6">
        <v>6</v>
      </c>
      <c r="D6">
        <v>8</v>
      </c>
      <c r="E6">
        <v>29</v>
      </c>
      <c r="F6">
        <v>19</v>
      </c>
    </row>
    <row r="7" spans="1:6" x14ac:dyDescent="0.25">
      <c r="A7">
        <v>5</v>
      </c>
      <c r="B7">
        <v>4</v>
      </c>
      <c r="C7">
        <v>7</v>
      </c>
      <c r="D7">
        <v>8</v>
      </c>
      <c r="E7">
        <v>20</v>
      </c>
      <c r="F7">
        <v>13</v>
      </c>
    </row>
    <row r="8" spans="1:6" x14ac:dyDescent="0.25">
      <c r="A8" t="s">
        <v>4</v>
      </c>
      <c r="B8">
        <f>AVERAGE(B3:B7)</f>
        <v>4</v>
      </c>
      <c r="C8">
        <f t="shared" ref="C8:F8" si="0">AVERAGE(C3:C7)</f>
        <v>5.6</v>
      </c>
      <c r="D8">
        <f t="shared" si="0"/>
        <v>12.8</v>
      </c>
      <c r="E8">
        <f>AVERAGE(E3:E7)</f>
        <v>20</v>
      </c>
      <c r="F8">
        <f t="shared" si="0"/>
        <v>17.600000000000001</v>
      </c>
    </row>
    <row r="9" spans="1:6" x14ac:dyDescent="0.25">
      <c r="A9" t="s">
        <v>16</v>
      </c>
      <c r="B9">
        <f>AVEDEV(B3:B7)</f>
        <v>0</v>
      </c>
      <c r="C9">
        <f t="shared" ref="C9:F9" si="1">AVEDEV(C3:C7)</f>
        <v>0.72</v>
      </c>
      <c r="D9">
        <f t="shared" si="1"/>
        <v>4.4800000000000004</v>
      </c>
      <c r="E9">
        <f t="shared" si="1"/>
        <v>3.6</v>
      </c>
      <c r="F9">
        <f t="shared" si="1"/>
        <v>2.4799999999999995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99D1-A1C1-4173-9967-B70265E10E54}">
  <dimension ref="A1:F3"/>
  <sheetViews>
    <sheetView workbookViewId="0">
      <selection activeCell="I25" sqref="I25"/>
    </sheetView>
  </sheetViews>
  <sheetFormatPr defaultRowHeight="15" x14ac:dyDescent="0.25"/>
  <cols>
    <col min="2" max="2" width="15.28515625" customWidth="1"/>
  </cols>
  <sheetData>
    <row r="1" spans="1:6" x14ac:dyDescent="0.25">
      <c r="A1" t="s">
        <v>17</v>
      </c>
    </row>
    <row r="2" spans="1:6" x14ac:dyDescent="0.25">
      <c r="B2" t="s">
        <v>10</v>
      </c>
      <c r="C2" t="s">
        <v>24</v>
      </c>
      <c r="D2" t="s">
        <v>25</v>
      </c>
      <c r="E2" t="s">
        <v>26</v>
      </c>
      <c r="F2" t="s">
        <v>11</v>
      </c>
    </row>
    <row r="3" spans="1:6" x14ac:dyDescent="0.25">
      <c r="B3">
        <v>2.2200000000000002</v>
      </c>
      <c r="C3">
        <v>2.83</v>
      </c>
      <c r="D3">
        <v>3.4422000000000001</v>
      </c>
      <c r="E3">
        <v>4.1242000000000001</v>
      </c>
      <c r="F3">
        <v>16.931999999999999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accuracies</vt:lpstr>
      <vt:lpstr>time</vt:lpstr>
      <vt:lpstr>network bw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Tuli</dc:creator>
  <cp:lastModifiedBy>Shreshth Tuli</cp:lastModifiedBy>
  <cp:lastPrinted>2019-06-07T03:10:54Z</cp:lastPrinted>
  <dcterms:created xsi:type="dcterms:W3CDTF">2019-05-16T15:48:58Z</dcterms:created>
  <dcterms:modified xsi:type="dcterms:W3CDTF">2019-06-07T03:11:51Z</dcterms:modified>
</cp:coreProperties>
</file>