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D964" i="15"/>
  <c r="C964" s="1"/>
  <c r="B964"/>
  <c r="D963"/>
  <c r="C963" s="1"/>
  <c r="B963"/>
  <c r="D962"/>
  <c r="C962" s="1"/>
  <c r="B962"/>
  <c r="L961"/>
  <c r="K961"/>
  <c r="J961"/>
  <c r="I961"/>
  <c r="H961"/>
  <c r="G961"/>
  <c r="F961"/>
  <c r="E961"/>
  <c r="D934"/>
  <c r="C934" s="1"/>
  <c r="B934"/>
  <c r="D933"/>
  <c r="C933" s="1"/>
  <c r="B933"/>
  <c r="D932"/>
  <c r="C932" s="1"/>
  <c r="B932"/>
  <c r="D931"/>
  <c r="C931" s="1"/>
  <c r="B931"/>
  <c r="L930"/>
  <c r="K930"/>
  <c r="J930"/>
  <c r="I930"/>
  <c r="H930"/>
  <c r="G930"/>
  <c r="F930"/>
  <c r="E930"/>
  <c r="I799"/>
  <c r="J799"/>
  <c r="L799"/>
  <c r="D798"/>
  <c r="C798" s="1"/>
  <c r="B798"/>
  <c r="D797"/>
  <c r="C797" s="1"/>
  <c r="B797"/>
  <c r="D796"/>
  <c r="C796" s="1"/>
  <c r="B796"/>
  <c r="L795"/>
  <c r="K795"/>
  <c r="J795"/>
  <c r="I795"/>
  <c r="H795"/>
  <c r="G795"/>
  <c r="F795"/>
  <c r="E795"/>
  <c r="D890"/>
  <c r="C890" s="1"/>
  <c r="B890"/>
  <c r="D889"/>
  <c r="C889" s="1"/>
  <c r="B889"/>
  <c r="D888"/>
  <c r="C888" s="1"/>
  <c r="B888"/>
  <c r="D887"/>
  <c r="C887" s="1"/>
  <c r="B887"/>
  <c r="L886"/>
  <c r="K886"/>
  <c r="J886"/>
  <c r="I886"/>
  <c r="H886"/>
  <c r="G886"/>
  <c r="F886"/>
  <c r="E886"/>
  <c r="D835"/>
  <c r="C835" s="1"/>
  <c r="B835"/>
  <c r="D834"/>
  <c r="C834" s="1"/>
  <c r="B834"/>
  <c r="D833"/>
  <c r="C833" s="1"/>
  <c r="B833"/>
  <c r="D832"/>
  <c r="C832" s="1"/>
  <c r="B832"/>
  <c r="L831"/>
  <c r="K831"/>
  <c r="J831"/>
  <c r="I831"/>
  <c r="H831"/>
  <c r="G831"/>
  <c r="F831"/>
  <c r="E831"/>
  <c r="D381"/>
  <c r="C381" s="1"/>
  <c r="B381"/>
  <c r="D380"/>
  <c r="C380" s="1"/>
  <c r="B380"/>
  <c r="D379"/>
  <c r="C379" s="1"/>
  <c r="B379"/>
  <c r="D378"/>
  <c r="C378" s="1"/>
  <c r="B378"/>
  <c r="L377"/>
  <c r="K377"/>
  <c r="J377"/>
  <c r="I377"/>
  <c r="H377"/>
  <c r="G377"/>
  <c r="F377"/>
  <c r="E377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719"/>
  <c r="C719" s="1"/>
  <c r="B719"/>
  <c r="D718"/>
  <c r="C718" s="1"/>
  <c r="B718"/>
  <c r="D717"/>
  <c r="C717" s="1"/>
  <c r="B717"/>
  <c r="D716"/>
  <c r="C716" s="1"/>
  <c r="B716"/>
  <c r="L715"/>
  <c r="K715"/>
  <c r="J715"/>
  <c r="I715"/>
  <c r="H715"/>
  <c r="G715"/>
  <c r="F715"/>
  <c r="E715"/>
  <c r="D413"/>
  <c r="C413" s="1"/>
  <c r="B413"/>
  <c r="D412"/>
  <c r="C412" s="1"/>
  <c r="B412"/>
  <c r="D411"/>
  <c r="C411" s="1"/>
  <c r="B411"/>
  <c r="D410"/>
  <c r="C410" s="1"/>
  <c r="B410"/>
  <c r="L409"/>
  <c r="K409"/>
  <c r="J409"/>
  <c r="I409"/>
  <c r="H409"/>
  <c r="G409"/>
  <c r="F409"/>
  <c r="E409"/>
  <c r="D361"/>
  <c r="C361" s="1"/>
  <c r="B361"/>
  <c r="D360"/>
  <c r="C360" s="1"/>
  <c r="B360"/>
  <c r="D359"/>
  <c r="C359" s="1"/>
  <c r="B359"/>
  <c r="D358"/>
  <c r="C358" s="1"/>
  <c r="B358"/>
  <c r="L357"/>
  <c r="K357"/>
  <c r="J357"/>
  <c r="I357"/>
  <c r="H357"/>
  <c r="G357"/>
  <c r="F357"/>
  <c r="E357"/>
  <c r="D508"/>
  <c r="C508" s="1"/>
  <c r="B508"/>
  <c r="D507"/>
  <c r="C507" s="1"/>
  <c r="B507"/>
  <c r="D506"/>
  <c r="C506" s="1"/>
  <c r="B506"/>
  <c r="D505"/>
  <c r="C505" s="1"/>
  <c r="B505"/>
  <c r="L504"/>
  <c r="K504"/>
  <c r="J504"/>
  <c r="I504"/>
  <c r="H504"/>
  <c r="G504"/>
  <c r="F504"/>
  <c r="E504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AC5404" i="10"/>
  <c r="AC5315"/>
  <c r="U5414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L805" i="15"/>
  <c r="K805"/>
  <c r="J805"/>
  <c r="I805"/>
  <c r="H805"/>
  <c r="G805"/>
  <c r="F805"/>
  <c r="E805"/>
  <c r="D806"/>
  <c r="C806" s="1"/>
  <c r="B806"/>
  <c r="L767"/>
  <c r="K767"/>
  <c r="J767"/>
  <c r="I767"/>
  <c r="H767"/>
  <c r="G767"/>
  <c r="F767"/>
  <c r="E767"/>
  <c r="D768"/>
  <c r="C768" s="1"/>
  <c r="B768"/>
  <c r="L838"/>
  <c r="K838"/>
  <c r="J838"/>
  <c r="I838"/>
  <c r="H838"/>
  <c r="G838"/>
  <c r="F838"/>
  <c r="E838"/>
  <c r="D839"/>
  <c r="C839" s="1"/>
  <c r="B839"/>
  <c r="L814"/>
  <c r="K814"/>
  <c r="J814"/>
  <c r="I814"/>
  <c r="H814"/>
  <c r="G814"/>
  <c r="F814"/>
  <c r="E814"/>
  <c r="D815"/>
  <c r="C815" s="1"/>
  <c r="B815"/>
  <c r="L414"/>
  <c r="K414"/>
  <c r="J414"/>
  <c r="I414"/>
  <c r="H414"/>
  <c r="G414"/>
  <c r="F414"/>
  <c r="E414"/>
  <c r="D415"/>
  <c r="C415" s="1"/>
  <c r="B41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88"/>
  <c r="C488" s="1"/>
  <c r="B488"/>
  <c r="L487"/>
  <c r="K487"/>
  <c r="J487"/>
  <c r="I487"/>
  <c r="H487"/>
  <c r="G487"/>
  <c r="F487"/>
  <c r="E48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92"/>
  <c r="C392" s="1"/>
  <c r="B392"/>
  <c r="L391"/>
  <c r="K391"/>
  <c r="J391"/>
  <c r="I391"/>
  <c r="H391"/>
  <c r="G391"/>
  <c r="F391"/>
  <c r="E391"/>
  <c r="L467"/>
  <c r="K467"/>
  <c r="J467"/>
  <c r="I467"/>
  <c r="H467"/>
  <c r="G467"/>
  <c r="F467"/>
  <c r="E467"/>
  <c r="D469"/>
  <c r="C469" s="1"/>
  <c r="B469"/>
  <c r="D468"/>
  <c r="C468" s="1"/>
  <c r="B46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73"/>
  <c r="C573" s="1"/>
  <c r="B573"/>
  <c r="D572"/>
  <c r="C572" s="1"/>
  <c r="B572"/>
  <c r="D571"/>
  <c r="C571" s="1"/>
  <c r="B571"/>
  <c r="D570"/>
  <c r="C570" s="1"/>
  <c r="B570"/>
  <c r="L569"/>
  <c r="K569"/>
  <c r="J569"/>
  <c r="I569"/>
  <c r="H569"/>
  <c r="G569"/>
  <c r="F569"/>
  <c r="E56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22"/>
  <c r="K322"/>
  <c r="J322"/>
  <c r="I322"/>
  <c r="H322"/>
  <c r="G322"/>
  <c r="F322"/>
  <c r="E322"/>
  <c r="D326"/>
  <c r="C326" s="1"/>
  <c r="B326"/>
  <c r="D325"/>
  <c r="C325" s="1"/>
  <c r="B325"/>
  <c r="D324"/>
  <c r="C324" s="1"/>
  <c r="B324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89" i="15"/>
  <c r="G389"/>
  <c r="F389"/>
  <c r="E389"/>
  <c r="L389"/>
  <c r="K389"/>
  <c r="J389"/>
  <c r="I389"/>
  <c r="D390"/>
  <c r="C390" s="1"/>
  <c r="B390"/>
  <c r="D366"/>
  <c r="C366" s="1"/>
  <c r="B366"/>
  <c r="D365"/>
  <c r="C365" s="1"/>
  <c r="B365"/>
  <c r="D364"/>
  <c r="C364" s="1"/>
  <c r="B364"/>
  <c r="D363"/>
  <c r="C363" s="1"/>
  <c r="B363"/>
  <c r="L362"/>
  <c r="K362"/>
  <c r="J362"/>
  <c r="I362"/>
  <c r="H362"/>
  <c r="G362"/>
  <c r="F362"/>
  <c r="E362"/>
  <c r="D578"/>
  <c r="C578" s="1"/>
  <c r="B578"/>
  <c r="D577"/>
  <c r="C577" s="1"/>
  <c r="B577"/>
  <c r="D576"/>
  <c r="C576" s="1"/>
  <c r="B576"/>
  <c r="D575"/>
  <c r="C575" s="1"/>
  <c r="B575"/>
  <c r="L574"/>
  <c r="K574"/>
  <c r="J574"/>
  <c r="I574"/>
  <c r="H574"/>
  <c r="G574"/>
  <c r="F574"/>
  <c r="E57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73" i="15"/>
  <c r="C773" s="1"/>
  <c r="B773"/>
  <c r="D772"/>
  <c r="C772" s="1"/>
  <c r="B772"/>
  <c r="D771"/>
  <c r="C771" s="1"/>
  <c r="B771"/>
  <c r="D770"/>
  <c r="C770" s="1"/>
  <c r="B770"/>
  <c r="L769"/>
  <c r="K769"/>
  <c r="J769"/>
  <c r="I769"/>
  <c r="H769"/>
  <c r="G769"/>
  <c r="F769"/>
  <c r="E769"/>
  <c r="D820"/>
  <c r="C820" s="1"/>
  <c r="B820"/>
  <c r="D819"/>
  <c r="C819" s="1"/>
  <c r="B819"/>
  <c r="D818"/>
  <c r="C818" s="1"/>
  <c r="B818"/>
  <c r="D817"/>
  <c r="C817" s="1"/>
  <c r="B817"/>
  <c r="L816"/>
  <c r="K816"/>
  <c r="J816"/>
  <c r="I816"/>
  <c r="H816"/>
  <c r="G816"/>
  <c r="F816"/>
  <c r="E816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761"/>
  <c r="C761" s="1"/>
  <c r="B761"/>
  <c r="D760"/>
  <c r="C760" s="1"/>
  <c r="B760"/>
  <c r="D759"/>
  <c r="C759" s="1"/>
  <c r="B759"/>
  <c r="D758"/>
  <c r="C758" s="1"/>
  <c r="B758"/>
  <c r="L757"/>
  <c r="K757"/>
  <c r="J757"/>
  <c r="I757"/>
  <c r="H757"/>
  <c r="G757"/>
  <c r="F757"/>
  <c r="E757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929"/>
  <c r="C929" s="1"/>
  <c r="B929"/>
  <c r="D928"/>
  <c r="C928" s="1"/>
  <c r="B928"/>
  <c r="D927"/>
  <c r="C927" s="1"/>
  <c r="B927"/>
  <c r="D926"/>
  <c r="C926" s="1"/>
  <c r="B926"/>
  <c r="L925"/>
  <c r="K925"/>
  <c r="J925"/>
  <c r="I925"/>
  <c r="H925"/>
  <c r="G925"/>
  <c r="F925"/>
  <c r="E925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51"/>
  <c r="C351" s="1"/>
  <c r="B351"/>
  <c r="D350"/>
  <c r="C350" s="1"/>
  <c r="B350"/>
  <c r="D349"/>
  <c r="C349" s="1"/>
  <c r="B349"/>
  <c r="D348"/>
  <c r="C348" s="1"/>
  <c r="B348"/>
  <c r="L347"/>
  <c r="K347"/>
  <c r="J347"/>
  <c r="I347"/>
  <c r="H347"/>
  <c r="G347"/>
  <c r="F347"/>
  <c r="E347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528"/>
  <c r="C528" s="1"/>
  <c r="B528"/>
  <c r="D527"/>
  <c r="C527" s="1"/>
  <c r="B527"/>
  <c r="D526"/>
  <c r="C526" s="1"/>
  <c r="B526"/>
  <c r="D525"/>
  <c r="C525" s="1"/>
  <c r="B525"/>
  <c r="L524"/>
  <c r="K524"/>
  <c r="J524"/>
  <c r="I524"/>
  <c r="H524"/>
  <c r="G524"/>
  <c r="F524"/>
  <c r="E524"/>
  <c r="D737"/>
  <c r="C737" s="1"/>
  <c r="B737"/>
  <c r="D736"/>
  <c r="C736" s="1"/>
  <c r="B736"/>
  <c r="D735"/>
  <c r="C735" s="1"/>
  <c r="B735"/>
  <c r="D734"/>
  <c r="C734" s="1"/>
  <c r="B734"/>
  <c r="L733"/>
  <c r="K733"/>
  <c r="J733"/>
  <c r="I733"/>
  <c r="H733"/>
  <c r="G733"/>
  <c r="F733"/>
  <c r="E733"/>
  <c r="D614"/>
  <c r="C614" s="1"/>
  <c r="B614"/>
  <c r="D613"/>
  <c r="C613" s="1"/>
  <c r="B613"/>
  <c r="D612"/>
  <c r="C612" s="1"/>
  <c r="B612"/>
  <c r="D611"/>
  <c r="C611" s="1"/>
  <c r="B611"/>
  <c r="L610"/>
  <c r="K610"/>
  <c r="J610"/>
  <c r="I610"/>
  <c r="H610"/>
  <c r="G610"/>
  <c r="F610"/>
  <c r="E610"/>
  <c r="D875"/>
  <c r="C875" s="1"/>
  <c r="B875"/>
  <c r="D874"/>
  <c r="C874" s="1"/>
  <c r="B874"/>
  <c r="D873"/>
  <c r="C873" s="1"/>
  <c r="B873"/>
  <c r="D872"/>
  <c r="C872" s="1"/>
  <c r="B872"/>
  <c r="L871"/>
  <c r="K871"/>
  <c r="J871"/>
  <c r="I871"/>
  <c r="H871"/>
  <c r="G871"/>
  <c r="F871"/>
  <c r="E871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25" i="15"/>
  <c r="C425" s="1"/>
  <c r="B425"/>
  <c r="D424"/>
  <c r="C424" s="1"/>
  <c r="B424"/>
  <c r="D423"/>
  <c r="C423" s="1"/>
  <c r="B423"/>
  <c r="D422"/>
  <c r="C422" s="1"/>
  <c r="B422"/>
  <c r="L421"/>
  <c r="K421"/>
  <c r="J421"/>
  <c r="I421"/>
  <c r="H421"/>
  <c r="G421"/>
  <c r="F421"/>
  <c r="E42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302"/>
  <c r="C302" s="1"/>
  <c r="B302"/>
  <c r="D301"/>
  <c r="C301" s="1"/>
  <c r="B301"/>
  <c r="D300"/>
  <c r="C300" s="1"/>
  <c r="B300"/>
  <c r="D299"/>
  <c r="C299" s="1"/>
  <c r="B299"/>
  <c r="L298"/>
  <c r="K298"/>
  <c r="J298"/>
  <c r="I298"/>
  <c r="H298"/>
  <c r="G298"/>
  <c r="F298"/>
  <c r="E298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523"/>
  <c r="C523" s="1"/>
  <c r="B523"/>
  <c r="D522"/>
  <c r="C522" s="1"/>
  <c r="B522"/>
  <c r="D521"/>
  <c r="C521" s="1"/>
  <c r="B521"/>
  <c r="D520"/>
  <c r="C520" s="1"/>
  <c r="B520"/>
  <c r="L519"/>
  <c r="K519"/>
  <c r="J519"/>
  <c r="I519"/>
  <c r="H519"/>
  <c r="G519"/>
  <c r="F519"/>
  <c r="E519"/>
  <c r="D604"/>
  <c r="C604" s="1"/>
  <c r="B604"/>
  <c r="D603"/>
  <c r="C603" s="1"/>
  <c r="B603"/>
  <c r="D602"/>
  <c r="C602" s="1"/>
  <c r="B602"/>
  <c r="D601"/>
  <c r="C601" s="1"/>
  <c r="B601"/>
  <c r="L600"/>
  <c r="K600"/>
  <c r="J600"/>
  <c r="I600"/>
  <c r="H600"/>
  <c r="G600"/>
  <c r="F600"/>
  <c r="E600"/>
  <c r="D582"/>
  <c r="C582" s="1"/>
  <c r="B582"/>
  <c r="L581"/>
  <c r="K581"/>
  <c r="J581"/>
  <c r="I581"/>
  <c r="H581"/>
  <c r="G581"/>
  <c r="F581"/>
  <c r="E581"/>
  <c r="D699"/>
  <c r="C699" s="1"/>
  <c r="B699"/>
  <c r="L698"/>
  <c r="K698"/>
  <c r="J698"/>
  <c r="I698"/>
  <c r="H698"/>
  <c r="G698"/>
  <c r="F698"/>
  <c r="E698"/>
  <c r="D277"/>
  <c r="C277" s="1"/>
  <c r="B277"/>
  <c r="L276"/>
  <c r="K276"/>
  <c r="J276"/>
  <c r="I276"/>
  <c r="H276"/>
  <c r="G276"/>
  <c r="F276"/>
  <c r="E276"/>
  <c r="D691"/>
  <c r="C691" s="1"/>
  <c r="B691"/>
  <c r="L690"/>
  <c r="K690"/>
  <c r="J690"/>
  <c r="I690"/>
  <c r="H690"/>
  <c r="G690"/>
  <c r="F690"/>
  <c r="E690"/>
  <c r="D689"/>
  <c r="C689" s="1"/>
  <c r="B689"/>
  <c r="L688"/>
  <c r="K688"/>
  <c r="J688"/>
  <c r="I688"/>
  <c r="H688"/>
  <c r="G688"/>
  <c r="F688"/>
  <c r="E688"/>
  <c r="D687"/>
  <c r="C687" s="1"/>
  <c r="B687"/>
  <c r="L686"/>
  <c r="K686"/>
  <c r="J686"/>
  <c r="I686"/>
  <c r="H686"/>
  <c r="G686"/>
  <c r="F686"/>
  <c r="E686"/>
  <c r="D685"/>
  <c r="C685" s="1"/>
  <c r="B685"/>
  <c r="L684"/>
  <c r="K684"/>
  <c r="J684"/>
  <c r="I684"/>
  <c r="H684"/>
  <c r="G684"/>
  <c r="F684"/>
  <c r="E684"/>
  <c r="D683"/>
  <c r="C683" s="1"/>
  <c r="B683"/>
  <c r="L682"/>
  <c r="K682"/>
  <c r="J682"/>
  <c r="I682"/>
  <c r="H682"/>
  <c r="G682"/>
  <c r="F682"/>
  <c r="E68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401"/>
  <c r="C401" s="1"/>
  <c r="B401"/>
  <c r="L400"/>
  <c r="K400"/>
  <c r="J400"/>
  <c r="I400"/>
  <c r="H400"/>
  <c r="G400"/>
  <c r="F400"/>
  <c r="E400"/>
  <c r="L398"/>
  <c r="K398"/>
  <c r="J398"/>
  <c r="I398"/>
  <c r="H398"/>
  <c r="G398"/>
  <c r="F398"/>
  <c r="E398"/>
  <c r="D399"/>
  <c r="C399" s="1"/>
  <c r="B399"/>
  <c r="D951"/>
  <c r="C951" s="1"/>
  <c r="B951"/>
  <c r="L950"/>
  <c r="K950"/>
  <c r="J950"/>
  <c r="I950"/>
  <c r="H950"/>
  <c r="G950"/>
  <c r="F950"/>
  <c r="E950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56"/>
  <c r="C456" s="1"/>
  <c r="B456"/>
  <c r="L455"/>
  <c r="K455"/>
  <c r="J455"/>
  <c r="I455"/>
  <c r="H455"/>
  <c r="G455"/>
  <c r="F455"/>
  <c r="E455"/>
  <c r="D454"/>
  <c r="C454" s="1"/>
  <c r="B454"/>
  <c r="L453"/>
  <c r="K453"/>
  <c r="J453"/>
  <c r="I453"/>
  <c r="H453"/>
  <c r="G453"/>
  <c r="F453"/>
  <c r="E453"/>
  <c r="D452"/>
  <c r="C452" s="1"/>
  <c r="B452"/>
  <c r="L451"/>
  <c r="K451"/>
  <c r="J451"/>
  <c r="I451"/>
  <c r="H451"/>
  <c r="G451"/>
  <c r="F451"/>
  <c r="E451"/>
  <c r="D450"/>
  <c r="C450" s="1"/>
  <c r="B450"/>
  <c r="L449"/>
  <c r="K449"/>
  <c r="J449"/>
  <c r="I449"/>
  <c r="H449"/>
  <c r="G449"/>
  <c r="F449"/>
  <c r="E449"/>
  <c r="D746"/>
  <c r="C746" s="1"/>
  <c r="B746"/>
  <c r="L745"/>
  <c r="K745"/>
  <c r="J745"/>
  <c r="I745"/>
  <c r="H745"/>
  <c r="G745"/>
  <c r="F745"/>
  <c r="E745"/>
  <c r="H743"/>
  <c r="G743"/>
  <c r="F743"/>
  <c r="E743"/>
  <c r="L743"/>
  <c r="K743"/>
  <c r="J743"/>
  <c r="I743"/>
  <c r="D744"/>
  <c r="C744" s="1"/>
  <c r="B744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63"/>
  <c r="C563" s="1"/>
  <c r="B563"/>
  <c r="D562"/>
  <c r="C562" s="1"/>
  <c r="B562"/>
  <c r="D561"/>
  <c r="C561" s="1"/>
  <c r="B561"/>
  <c r="D560"/>
  <c r="C560" s="1"/>
  <c r="B560"/>
  <c r="L559"/>
  <c r="K559"/>
  <c r="J559"/>
  <c r="I559"/>
  <c r="H559"/>
  <c r="G559"/>
  <c r="F559"/>
  <c r="E559"/>
  <c r="D312"/>
  <c r="C312" s="1"/>
  <c r="B312"/>
  <c r="D311"/>
  <c r="C311" s="1"/>
  <c r="B311"/>
  <c r="D310"/>
  <c r="C310" s="1"/>
  <c r="B310"/>
  <c r="D309"/>
  <c r="C309" s="1"/>
  <c r="B309"/>
  <c r="L308"/>
  <c r="K308"/>
  <c r="J308"/>
  <c r="I308"/>
  <c r="H308"/>
  <c r="G308"/>
  <c r="F308"/>
  <c r="E308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6"/>
  <c r="C336" s="1"/>
  <c r="B336"/>
  <c r="D335"/>
  <c r="C335" s="1"/>
  <c r="B335"/>
  <c r="D334"/>
  <c r="C334" s="1"/>
  <c r="B334"/>
  <c r="D333"/>
  <c r="C333" s="1"/>
  <c r="B333"/>
  <c r="L332"/>
  <c r="K332"/>
  <c r="J332"/>
  <c r="I332"/>
  <c r="H332"/>
  <c r="G332"/>
  <c r="F332"/>
  <c r="E332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60" i="15"/>
  <c r="C960" s="1"/>
  <c r="D959"/>
  <c r="C959" s="1"/>
  <c r="D958"/>
  <c r="C958" s="1"/>
  <c r="D919"/>
  <c r="C919" s="1"/>
  <c r="D794"/>
  <c r="C794" s="1"/>
  <c r="D792"/>
  <c r="C792" s="1"/>
  <c r="D793"/>
  <c r="C793" s="1"/>
  <c r="D972"/>
  <c r="C972" s="1"/>
  <c r="D971"/>
  <c r="C971" s="1"/>
  <c r="N521"/>
  <c r="N520"/>
  <c r="N519"/>
  <c r="N518"/>
  <c r="N503"/>
  <c r="N502"/>
  <c r="N501"/>
  <c r="N500"/>
  <c r="E720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75" i="15"/>
  <c r="C975" s="1"/>
  <c r="D974"/>
  <c r="C974" s="1"/>
  <c r="D969"/>
  <c r="C969" s="1"/>
  <c r="D968"/>
  <c r="C968" s="1"/>
  <c r="D967"/>
  <c r="C967" s="1"/>
  <c r="D966"/>
  <c r="C966" s="1"/>
  <c r="D956"/>
  <c r="C956" s="1"/>
  <c r="D955"/>
  <c r="C955" s="1"/>
  <c r="D954"/>
  <c r="C954" s="1"/>
  <c r="D953"/>
  <c r="C953" s="1"/>
  <c r="D947"/>
  <c r="C947" s="1"/>
  <c r="D946"/>
  <c r="C946" s="1"/>
  <c r="D945"/>
  <c r="C945" s="1"/>
  <c r="D944"/>
  <c r="C944" s="1"/>
  <c r="D949"/>
  <c r="C949" s="1"/>
  <c r="D942"/>
  <c r="C942" s="1"/>
  <c r="D941"/>
  <c r="D940"/>
  <c r="C940" s="1"/>
  <c r="D938"/>
  <c r="C938" s="1"/>
  <c r="D937"/>
  <c r="C937" s="1"/>
  <c r="D936"/>
  <c r="C936" s="1"/>
  <c r="D924"/>
  <c r="C924" s="1"/>
  <c r="D923"/>
  <c r="C923" s="1"/>
  <c r="D922"/>
  <c r="C922" s="1"/>
  <c r="D921"/>
  <c r="C921" s="1"/>
  <c r="D918"/>
  <c r="C918" s="1"/>
  <c r="D917"/>
  <c r="C917" s="1"/>
  <c r="D915"/>
  <c r="C915" s="1"/>
  <c r="D914"/>
  <c r="C914" s="1"/>
  <c r="D913"/>
  <c r="C913" s="1"/>
  <c r="D912"/>
  <c r="C912" s="1"/>
  <c r="D910"/>
  <c r="C910" s="1"/>
  <c r="D909"/>
  <c r="C909" s="1"/>
  <c r="D908"/>
  <c r="C908" s="1"/>
  <c r="D907"/>
  <c r="C907" s="1"/>
  <c r="D905"/>
  <c r="C905" s="1"/>
  <c r="D904"/>
  <c r="C904" s="1"/>
  <c r="D903"/>
  <c r="C903" s="1"/>
  <c r="D902"/>
  <c r="C902" s="1"/>
  <c r="D900"/>
  <c r="C900" s="1"/>
  <c r="D899"/>
  <c r="C899" s="1"/>
  <c r="D898"/>
  <c r="C898" s="1"/>
  <c r="D897"/>
  <c r="C897" s="1"/>
  <c r="D895"/>
  <c r="C895" s="1"/>
  <c r="D894"/>
  <c r="C894" s="1"/>
  <c r="D893"/>
  <c r="C893" s="1"/>
  <c r="D892"/>
  <c r="C892" s="1"/>
  <c r="D885"/>
  <c r="C885" s="1"/>
  <c r="D884"/>
  <c r="C884" s="1"/>
  <c r="D883"/>
  <c r="C883" s="1"/>
  <c r="D882"/>
  <c r="C882" s="1"/>
  <c r="D865"/>
  <c r="C865" s="1"/>
  <c r="D870"/>
  <c r="C870" s="1"/>
  <c r="D869"/>
  <c r="C869" s="1"/>
  <c r="D868"/>
  <c r="C868" s="1"/>
  <c r="D867"/>
  <c r="C867" s="1"/>
  <c r="D863"/>
  <c r="C863" s="1"/>
  <c r="D862"/>
  <c r="C862" s="1"/>
  <c r="D861"/>
  <c r="C861" s="1"/>
  <c r="D860"/>
  <c r="C860" s="1"/>
  <c r="D853"/>
  <c r="C853" s="1"/>
  <c r="D851"/>
  <c r="C851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4"/>
  <c r="C844" s="1"/>
  <c r="D843"/>
  <c r="C843" s="1"/>
  <c r="D842"/>
  <c r="C842" s="1"/>
  <c r="D841"/>
  <c r="C841" s="1"/>
  <c r="D837"/>
  <c r="C837" s="1"/>
  <c r="D830"/>
  <c r="C830" s="1"/>
  <c r="D829"/>
  <c r="C829" s="1"/>
  <c r="D828"/>
  <c r="C828" s="1"/>
  <c r="D827"/>
  <c r="C827" s="1"/>
  <c r="D825"/>
  <c r="C825" s="1"/>
  <c r="D824"/>
  <c r="C824" s="1"/>
  <c r="D823"/>
  <c r="C823" s="1"/>
  <c r="D822"/>
  <c r="C822" s="1"/>
  <c r="D813"/>
  <c r="C813" s="1"/>
  <c r="D812"/>
  <c r="C812" s="1"/>
  <c r="D811"/>
  <c r="C811" s="1"/>
  <c r="D810"/>
  <c r="C810" s="1"/>
  <c r="D804"/>
  <c r="C804" s="1"/>
  <c r="D803"/>
  <c r="C803" s="1"/>
  <c r="D801"/>
  <c r="C801" s="1"/>
  <c r="D800"/>
  <c r="C800" s="1"/>
  <c r="D790"/>
  <c r="C790" s="1"/>
  <c r="D789"/>
  <c r="C789" s="1"/>
  <c r="D788"/>
  <c r="C788" s="1"/>
  <c r="D787"/>
  <c r="C787" s="1"/>
  <c r="D785"/>
  <c r="C785" s="1"/>
  <c r="D784"/>
  <c r="C784" s="1"/>
  <c r="D783"/>
  <c r="C783" s="1"/>
  <c r="D782"/>
  <c r="C782" s="1"/>
  <c r="D775"/>
  <c r="C775" s="1"/>
  <c r="D780"/>
  <c r="C780" s="1"/>
  <c r="D779"/>
  <c r="C779" s="1"/>
  <c r="D778"/>
  <c r="C778" s="1"/>
  <c r="D777"/>
  <c r="C777" s="1"/>
  <c r="D766"/>
  <c r="C766" s="1"/>
  <c r="D765"/>
  <c r="C765" s="1"/>
  <c r="D764"/>
  <c r="C764" s="1"/>
  <c r="D763"/>
  <c r="C763" s="1"/>
  <c r="D756"/>
  <c r="C756" s="1"/>
  <c r="D755"/>
  <c r="C755" s="1"/>
  <c r="D754"/>
  <c r="C754" s="1"/>
  <c r="D753"/>
  <c r="C753" s="1"/>
  <c r="D751"/>
  <c r="C751" s="1"/>
  <c r="D750"/>
  <c r="C750" s="1"/>
  <c r="D749"/>
  <c r="C749" s="1"/>
  <c r="D748"/>
  <c r="C748" s="1"/>
  <c r="D742"/>
  <c r="C742" s="1"/>
  <c r="D741"/>
  <c r="C741" s="1"/>
  <c r="D740"/>
  <c r="C740" s="1"/>
  <c r="D739"/>
  <c r="C739" s="1"/>
  <c r="D727"/>
  <c r="C727" s="1"/>
  <c r="D726"/>
  <c r="C726" s="1"/>
  <c r="D732"/>
  <c r="C732" s="1"/>
  <c r="D731"/>
  <c r="C731" s="1"/>
  <c r="D730"/>
  <c r="C730" s="1"/>
  <c r="D729"/>
  <c r="C729" s="1"/>
  <c r="D724"/>
  <c r="C724" s="1"/>
  <c r="D723"/>
  <c r="C723" s="1"/>
  <c r="D722"/>
  <c r="C722" s="1"/>
  <c r="D721"/>
  <c r="C721" s="1"/>
  <c r="D714"/>
  <c r="C714" s="1"/>
  <c r="D713"/>
  <c r="C713" s="1"/>
  <c r="D712"/>
  <c r="C712" s="1"/>
  <c r="D711"/>
  <c r="C711" s="1"/>
  <c r="D709"/>
  <c r="C709" s="1"/>
  <c r="D708"/>
  <c r="C708" s="1"/>
  <c r="D707"/>
  <c r="C707" s="1"/>
  <c r="D706"/>
  <c r="C706" s="1"/>
  <c r="D704"/>
  <c r="C704" s="1"/>
  <c r="D703"/>
  <c r="C703" s="1"/>
  <c r="D702"/>
  <c r="C702" s="1"/>
  <c r="D701"/>
  <c r="C701" s="1"/>
  <c r="D697"/>
  <c r="C697" s="1"/>
  <c r="D681"/>
  <c r="C681" s="1"/>
  <c r="D695"/>
  <c r="C695" s="1"/>
  <c r="D694"/>
  <c r="C694" s="1"/>
  <c r="D693"/>
  <c r="C693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9"/>
  <c r="C669" s="1"/>
  <c r="D668"/>
  <c r="C668" s="1"/>
  <c r="D667"/>
  <c r="C667" s="1"/>
  <c r="D666"/>
  <c r="C666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4"/>
  <c r="C654" s="1"/>
  <c r="D653"/>
  <c r="C653" s="1"/>
  <c r="D652"/>
  <c r="C652" s="1"/>
  <c r="D651"/>
  <c r="C651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2"/>
  <c r="D621"/>
  <c r="C621" s="1"/>
  <c r="D627"/>
  <c r="C627" s="1"/>
  <c r="D626"/>
  <c r="C626" s="1"/>
  <c r="D625"/>
  <c r="C625" s="1"/>
  <c r="D624"/>
  <c r="C624" s="1"/>
  <c r="D619"/>
  <c r="C619" s="1"/>
  <c r="D618"/>
  <c r="C618" s="1"/>
  <c r="D617"/>
  <c r="C617" s="1"/>
  <c r="D616"/>
  <c r="C616" s="1"/>
  <c r="D609"/>
  <c r="C609" s="1"/>
  <c r="D608"/>
  <c r="C608" s="1"/>
  <c r="D607"/>
  <c r="C607" s="1"/>
  <c r="D606"/>
  <c r="C606" s="1"/>
  <c r="D599"/>
  <c r="C599" s="1"/>
  <c r="D598"/>
  <c r="C598" s="1"/>
  <c r="D597"/>
  <c r="C597" s="1"/>
  <c r="D596"/>
  <c r="C596" s="1"/>
  <c r="D592"/>
  <c r="C592" s="1"/>
  <c r="D591"/>
  <c r="C591" s="1"/>
  <c r="D590"/>
  <c r="C590" s="1"/>
  <c r="D589"/>
  <c r="C589" s="1"/>
  <c r="D580"/>
  <c r="C580" s="1"/>
  <c r="D587"/>
  <c r="C587" s="1"/>
  <c r="D586"/>
  <c r="C586" s="1"/>
  <c r="D585"/>
  <c r="C585" s="1"/>
  <c r="D584"/>
  <c r="C584" s="1"/>
  <c r="D568"/>
  <c r="C568" s="1"/>
  <c r="D567"/>
  <c r="C567" s="1"/>
  <c r="D566"/>
  <c r="C566" s="1"/>
  <c r="D565"/>
  <c r="C565" s="1"/>
  <c r="D558"/>
  <c r="C558" s="1"/>
  <c r="D557"/>
  <c r="C557" s="1"/>
  <c r="D556"/>
  <c r="C556" s="1"/>
  <c r="D555"/>
  <c r="C555" s="1"/>
  <c r="D553"/>
  <c r="C553" s="1"/>
  <c r="D552"/>
  <c r="C552" s="1"/>
  <c r="D551"/>
  <c r="C551" s="1"/>
  <c r="D550"/>
  <c r="C550" s="1"/>
  <c r="D543"/>
  <c r="C543" s="1"/>
  <c r="D542"/>
  <c r="C542" s="1"/>
  <c r="D541"/>
  <c r="C541" s="1"/>
  <c r="D540"/>
  <c r="C540" s="1"/>
  <c r="D538"/>
  <c r="C538" s="1"/>
  <c r="D537"/>
  <c r="C537" s="1"/>
  <c r="D536"/>
  <c r="C536" s="1"/>
  <c r="D535"/>
  <c r="C535" s="1"/>
  <c r="D518"/>
  <c r="C518" s="1"/>
  <c r="D517"/>
  <c r="C517" s="1"/>
  <c r="D516"/>
  <c r="C516" s="1"/>
  <c r="D515"/>
  <c r="C515" s="1"/>
  <c r="D513"/>
  <c r="C513" s="1"/>
  <c r="D512"/>
  <c r="C512" s="1"/>
  <c r="D511"/>
  <c r="C511" s="1"/>
  <c r="D510"/>
  <c r="C510" s="1"/>
  <c r="D503"/>
  <c r="C503" s="1"/>
  <c r="D502"/>
  <c r="C502" s="1"/>
  <c r="D501"/>
  <c r="C501" s="1"/>
  <c r="D500"/>
  <c r="C500" s="1"/>
  <c r="D493"/>
  <c r="C493" s="1"/>
  <c r="D492"/>
  <c r="C492" s="1"/>
  <c r="D491"/>
  <c r="C491" s="1"/>
  <c r="D490"/>
  <c r="C490" s="1"/>
  <c r="D486"/>
  <c r="C486" s="1"/>
  <c r="D484"/>
  <c r="C484" s="1"/>
  <c r="D483"/>
  <c r="C483" s="1"/>
  <c r="D482"/>
  <c r="C482" s="1"/>
  <c r="D481"/>
  <c r="C481" s="1"/>
  <c r="D479"/>
  <c r="C479" s="1"/>
  <c r="D478"/>
  <c r="C478" s="1"/>
  <c r="D477"/>
  <c r="C477" s="1"/>
  <c r="D476"/>
  <c r="C476" s="1"/>
  <c r="D474"/>
  <c r="C474" s="1"/>
  <c r="D473"/>
  <c r="C473" s="1"/>
  <c r="D472"/>
  <c r="C472" s="1"/>
  <c r="D471"/>
  <c r="C471" s="1"/>
  <c r="D466"/>
  <c r="C466" s="1"/>
  <c r="D465"/>
  <c r="C465" s="1"/>
  <c r="D464"/>
  <c r="C464" s="1"/>
  <c r="D463"/>
  <c r="C463" s="1"/>
  <c r="D448"/>
  <c r="C448" s="1"/>
  <c r="D446"/>
  <c r="C446" s="1"/>
  <c r="D444"/>
  <c r="C444" s="1"/>
  <c r="D442"/>
  <c r="C442" s="1"/>
  <c r="D461"/>
  <c r="C461" s="1"/>
  <c r="D460"/>
  <c r="C460" s="1"/>
  <c r="D459"/>
  <c r="C459" s="1"/>
  <c r="D458"/>
  <c r="C458" s="1"/>
  <c r="D440"/>
  <c r="C440" s="1"/>
  <c r="D439"/>
  <c r="C439" s="1"/>
  <c r="D438"/>
  <c r="C438" s="1"/>
  <c r="D437"/>
  <c r="C437" s="1"/>
  <c r="D435"/>
  <c r="C435" s="1"/>
  <c r="D434"/>
  <c r="C434" s="1"/>
  <c r="D433"/>
  <c r="C433" s="1"/>
  <c r="D432"/>
  <c r="C432" s="1"/>
  <c r="D430"/>
  <c r="C430" s="1"/>
  <c r="D429"/>
  <c r="C429" s="1"/>
  <c r="D428"/>
  <c r="C428" s="1"/>
  <c r="D427"/>
  <c r="C427" s="1"/>
  <c r="D420"/>
  <c r="C420" s="1"/>
  <c r="D419"/>
  <c r="C419" s="1"/>
  <c r="D418"/>
  <c r="C418" s="1"/>
  <c r="D417"/>
  <c r="C417" s="1"/>
  <c r="D408"/>
  <c r="C408" s="1"/>
  <c r="D407"/>
  <c r="C407" s="1"/>
  <c r="D406"/>
  <c r="C406" s="1"/>
  <c r="D405"/>
  <c r="C405" s="1"/>
  <c r="D383"/>
  <c r="C383" s="1"/>
  <c r="D397"/>
  <c r="C397" s="1"/>
  <c r="D396"/>
  <c r="C396" s="1"/>
  <c r="D395"/>
  <c r="C395" s="1"/>
  <c r="D394"/>
  <c r="C394" s="1"/>
  <c r="D388"/>
  <c r="C388" s="1"/>
  <c r="D387"/>
  <c r="C387" s="1"/>
  <c r="D386"/>
  <c r="C386" s="1"/>
  <c r="D385"/>
  <c r="C385" s="1"/>
  <c r="D376"/>
  <c r="C376" s="1"/>
  <c r="D375"/>
  <c r="C375" s="1"/>
  <c r="D374"/>
  <c r="C374" s="1"/>
  <c r="D373"/>
  <c r="C373" s="1"/>
  <c r="D371"/>
  <c r="C371" s="1"/>
  <c r="D370"/>
  <c r="C370" s="1"/>
  <c r="D369"/>
  <c r="C369" s="1"/>
  <c r="D368"/>
  <c r="C368" s="1"/>
  <c r="D356"/>
  <c r="C356" s="1"/>
  <c r="D355"/>
  <c r="C355" s="1"/>
  <c r="D354"/>
  <c r="C354" s="1"/>
  <c r="D353"/>
  <c r="C353" s="1"/>
  <c r="D341"/>
  <c r="C341" s="1"/>
  <c r="D340"/>
  <c r="C340" s="1"/>
  <c r="D339"/>
  <c r="C339" s="1"/>
  <c r="D338"/>
  <c r="C338" s="1"/>
  <c r="D331"/>
  <c r="C331" s="1"/>
  <c r="D330"/>
  <c r="C330" s="1"/>
  <c r="D329"/>
  <c r="C329" s="1"/>
  <c r="D328"/>
  <c r="C328" s="1"/>
  <c r="D323"/>
  <c r="C323" s="1"/>
  <c r="D321"/>
  <c r="C321" s="1"/>
  <c r="D319"/>
  <c r="C319" s="1"/>
  <c r="D317"/>
  <c r="C317" s="1"/>
  <c r="D316"/>
  <c r="C316" s="1"/>
  <c r="D315"/>
  <c r="C315" s="1"/>
  <c r="D314"/>
  <c r="C314" s="1"/>
  <c r="D307"/>
  <c r="C307" s="1"/>
  <c r="D306"/>
  <c r="C306" s="1"/>
  <c r="D305"/>
  <c r="C305" s="1"/>
  <c r="D304"/>
  <c r="C304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941"/>
  <c r="L935"/>
  <c r="K935"/>
  <c r="J935"/>
  <c r="I935"/>
  <c r="H935"/>
  <c r="G935"/>
  <c r="F935"/>
  <c r="E935"/>
  <c r="L916"/>
  <c r="K916"/>
  <c r="J916"/>
  <c r="I916"/>
  <c r="H916"/>
  <c r="G916"/>
  <c r="F916"/>
  <c r="E916"/>
  <c r="J939"/>
  <c r="K939"/>
  <c r="L939"/>
  <c r="I939"/>
  <c r="F939"/>
  <c r="G939"/>
  <c r="H939"/>
  <c r="E939"/>
  <c r="B323"/>
  <c r="B218"/>
  <c r="L217"/>
  <c r="K217"/>
  <c r="J217"/>
  <c r="I217"/>
  <c r="H217"/>
  <c r="G217"/>
  <c r="F217"/>
  <c r="E217"/>
  <c r="B448"/>
  <c r="L447"/>
  <c r="K447"/>
  <c r="J447"/>
  <c r="I447"/>
  <c r="H447"/>
  <c r="G447"/>
  <c r="F447"/>
  <c r="E447"/>
  <c r="B213"/>
  <c r="B240"/>
  <c r="L239"/>
  <c r="K239"/>
  <c r="J239"/>
  <c r="I239"/>
  <c r="H239"/>
  <c r="G239"/>
  <c r="F239"/>
  <c r="E239"/>
  <c r="E620"/>
  <c r="J620"/>
  <c r="K620"/>
  <c r="L620"/>
  <c r="I620"/>
  <c r="F620"/>
  <c r="G620"/>
  <c r="H620"/>
  <c r="B622"/>
  <c r="B621"/>
  <c r="B148"/>
  <c r="L147"/>
  <c r="K147"/>
  <c r="J147"/>
  <c r="I147"/>
  <c r="H147"/>
  <c r="G147"/>
  <c r="F147"/>
  <c r="E147"/>
  <c r="E973"/>
  <c r="L973"/>
  <c r="K973"/>
  <c r="J973"/>
  <c r="I973"/>
  <c r="H973"/>
  <c r="G973"/>
  <c r="F973"/>
  <c r="J970"/>
  <c r="K970"/>
  <c r="L970"/>
  <c r="I970"/>
  <c r="F970"/>
  <c r="G970"/>
  <c r="H970"/>
  <c r="E970"/>
  <c r="J957"/>
  <c r="K957"/>
  <c r="L957"/>
  <c r="I957"/>
  <c r="F957"/>
  <c r="G957"/>
  <c r="H957"/>
  <c r="E957"/>
  <c r="B949"/>
  <c r="B865"/>
  <c r="B726"/>
  <c r="B775"/>
  <c r="B803"/>
  <c r="B800"/>
  <c r="B804"/>
  <c r="B837"/>
  <c r="B851"/>
  <c r="B853"/>
  <c r="J725"/>
  <c r="K725"/>
  <c r="L725"/>
  <c r="I725"/>
  <c r="F725"/>
  <c r="G725"/>
  <c r="H725"/>
  <c r="E725"/>
  <c r="J692"/>
  <c r="K692"/>
  <c r="L692"/>
  <c r="I692"/>
  <c r="F692"/>
  <c r="G692"/>
  <c r="H692"/>
  <c r="E692"/>
  <c r="B446"/>
  <c r="L445"/>
  <c r="K445"/>
  <c r="J445"/>
  <c r="I445"/>
  <c r="H445"/>
  <c r="G445"/>
  <c r="F445"/>
  <c r="E445"/>
  <c r="B444"/>
  <c r="L443"/>
  <c r="K443"/>
  <c r="J443"/>
  <c r="I443"/>
  <c r="H443"/>
  <c r="G443"/>
  <c r="F443"/>
  <c r="E443"/>
  <c r="L441"/>
  <c r="K441"/>
  <c r="J441"/>
  <c r="I441"/>
  <c r="H441"/>
  <c r="G441"/>
  <c r="F441"/>
  <c r="E441"/>
  <c r="L852"/>
  <c r="K852"/>
  <c r="J852"/>
  <c r="I852"/>
  <c r="H852"/>
  <c r="G852"/>
  <c r="F852"/>
  <c r="E852"/>
  <c r="L485"/>
  <c r="K485"/>
  <c r="J485"/>
  <c r="I485"/>
  <c r="H485"/>
  <c r="G485"/>
  <c r="F485"/>
  <c r="E485"/>
  <c r="B486"/>
  <c r="B238"/>
  <c r="L237"/>
  <c r="K237"/>
  <c r="J237"/>
  <c r="I237"/>
  <c r="H237"/>
  <c r="G237"/>
  <c r="F237"/>
  <c r="E237"/>
  <c r="L802"/>
  <c r="K802"/>
  <c r="J802"/>
  <c r="I802"/>
  <c r="H802"/>
  <c r="G802"/>
  <c r="F802"/>
  <c r="E802"/>
  <c r="J791"/>
  <c r="K791"/>
  <c r="L791"/>
  <c r="I791"/>
  <c r="F791"/>
  <c r="G791"/>
  <c r="H791"/>
  <c r="E791"/>
  <c r="K799"/>
  <c r="H799"/>
  <c r="F799"/>
  <c r="G799"/>
  <c r="E799"/>
  <c r="L579"/>
  <c r="K579"/>
  <c r="J579"/>
  <c r="I579"/>
  <c r="H579"/>
  <c r="G579"/>
  <c r="F579"/>
  <c r="E579"/>
  <c r="B580"/>
  <c r="L680"/>
  <c r="K680"/>
  <c r="J680"/>
  <c r="I680"/>
  <c r="H680"/>
  <c r="G680"/>
  <c r="F680"/>
  <c r="E680"/>
  <c r="B681"/>
  <c r="L774"/>
  <c r="K774"/>
  <c r="J774"/>
  <c r="I774"/>
  <c r="H774"/>
  <c r="G774"/>
  <c r="F774"/>
  <c r="E774"/>
  <c r="L864"/>
  <c r="K864"/>
  <c r="J864"/>
  <c r="I864"/>
  <c r="H864"/>
  <c r="G864"/>
  <c r="F864"/>
  <c r="E864"/>
  <c r="L850"/>
  <c r="K850"/>
  <c r="J850"/>
  <c r="I850"/>
  <c r="H850"/>
  <c r="G850"/>
  <c r="F850"/>
  <c r="E850"/>
  <c r="L836"/>
  <c r="K836"/>
  <c r="J836"/>
  <c r="I836"/>
  <c r="H836"/>
  <c r="G836"/>
  <c r="F836"/>
  <c r="E836"/>
  <c r="L948"/>
  <c r="K948"/>
  <c r="J948"/>
  <c r="I948"/>
  <c r="H948"/>
  <c r="G948"/>
  <c r="F948"/>
  <c r="E948"/>
  <c r="L235"/>
  <c r="K235"/>
  <c r="J235"/>
  <c r="I235"/>
  <c r="H235"/>
  <c r="G235"/>
  <c r="F235"/>
  <c r="E235"/>
  <c r="B236"/>
  <c r="L628"/>
  <c r="K628"/>
  <c r="J628"/>
  <c r="I628"/>
  <c r="H628"/>
  <c r="G628"/>
  <c r="F628"/>
  <c r="E628"/>
  <c r="B629"/>
  <c r="L382"/>
  <c r="K382"/>
  <c r="J382"/>
  <c r="I382"/>
  <c r="H382"/>
  <c r="G382"/>
  <c r="F382"/>
  <c r="E382"/>
  <c r="B383"/>
  <c r="L696"/>
  <c r="K696"/>
  <c r="J696"/>
  <c r="I696"/>
  <c r="H696"/>
  <c r="G696"/>
  <c r="F696"/>
  <c r="E696"/>
  <c r="B697"/>
  <c r="B321"/>
  <c r="L320"/>
  <c r="K320"/>
  <c r="J320"/>
  <c r="I320"/>
  <c r="H320"/>
  <c r="G320"/>
  <c r="F320"/>
  <c r="E320"/>
  <c r="L145"/>
  <c r="K145"/>
  <c r="J145"/>
  <c r="I145"/>
  <c r="H145"/>
  <c r="G145"/>
  <c r="F145"/>
  <c r="E145"/>
  <c r="B146"/>
  <c r="L318"/>
  <c r="K318"/>
  <c r="J318"/>
  <c r="I318"/>
  <c r="H318"/>
  <c r="G318"/>
  <c r="F318"/>
  <c r="E318"/>
  <c r="B319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59"/>
  <c r="B858"/>
  <c r="B857"/>
  <c r="B856"/>
  <c r="B855"/>
  <c r="L854"/>
  <c r="K854"/>
  <c r="J854"/>
  <c r="I854"/>
  <c r="H854"/>
  <c r="G854"/>
  <c r="F854"/>
  <c r="E854"/>
  <c r="B42"/>
  <c r="B41"/>
  <c r="B40"/>
  <c r="B39"/>
  <c r="L38"/>
  <c r="K38"/>
  <c r="J38"/>
  <c r="I38"/>
  <c r="H38"/>
  <c r="G38"/>
  <c r="F38"/>
  <c r="E38"/>
  <c r="B780"/>
  <c r="B779"/>
  <c r="B778"/>
  <c r="B777"/>
  <c r="L776"/>
  <c r="K776"/>
  <c r="J776"/>
  <c r="I776"/>
  <c r="H776"/>
  <c r="G776"/>
  <c r="F776"/>
  <c r="E776"/>
  <c r="B397"/>
  <c r="B396"/>
  <c r="B395"/>
  <c r="B394"/>
  <c r="L393"/>
  <c r="K393"/>
  <c r="J393"/>
  <c r="I393"/>
  <c r="H393"/>
  <c r="G393"/>
  <c r="F393"/>
  <c r="E393"/>
  <c r="B64"/>
  <c r="B63"/>
  <c r="B62"/>
  <c r="B61"/>
  <c r="L60"/>
  <c r="K60"/>
  <c r="J60"/>
  <c r="I60"/>
  <c r="H60"/>
  <c r="G60"/>
  <c r="F60"/>
  <c r="E60"/>
  <c r="B756"/>
  <c r="B755"/>
  <c r="B754"/>
  <c r="B753"/>
  <c r="L752"/>
  <c r="K752"/>
  <c r="J752"/>
  <c r="I752"/>
  <c r="H752"/>
  <c r="G752"/>
  <c r="F752"/>
  <c r="E752"/>
  <c r="B124"/>
  <c r="B123"/>
  <c r="B122"/>
  <c r="B121"/>
  <c r="L120"/>
  <c r="K120"/>
  <c r="J120"/>
  <c r="I120"/>
  <c r="H120"/>
  <c r="G120"/>
  <c r="F120"/>
  <c r="E120"/>
  <c r="B371"/>
  <c r="B370"/>
  <c r="B369"/>
  <c r="B368"/>
  <c r="L367"/>
  <c r="K367"/>
  <c r="J367"/>
  <c r="I367"/>
  <c r="H367"/>
  <c r="G367"/>
  <c r="F367"/>
  <c r="E367"/>
  <c r="B870"/>
  <c r="B869"/>
  <c r="B868"/>
  <c r="B867"/>
  <c r="L866"/>
  <c r="K866"/>
  <c r="J866"/>
  <c r="I866"/>
  <c r="H866"/>
  <c r="G866"/>
  <c r="F866"/>
  <c r="E866"/>
  <c r="B234"/>
  <c r="B233"/>
  <c r="B232"/>
  <c r="B231"/>
  <c r="L230"/>
  <c r="K230"/>
  <c r="J230"/>
  <c r="I230"/>
  <c r="H230"/>
  <c r="G230"/>
  <c r="F230"/>
  <c r="E230"/>
  <c r="G965"/>
  <c r="G952"/>
  <c r="G943"/>
  <c r="G920"/>
  <c r="G911"/>
  <c r="G906"/>
  <c r="G901"/>
  <c r="G896"/>
  <c r="G891"/>
  <c r="G881"/>
  <c r="G859"/>
  <c r="G845"/>
  <c r="G840"/>
  <c r="G826"/>
  <c r="G821"/>
  <c r="G809"/>
  <c r="G786"/>
  <c r="G762"/>
  <c r="G747"/>
  <c r="G738"/>
  <c r="G728"/>
  <c r="G720"/>
  <c r="G700"/>
  <c r="G675"/>
  <c r="G670"/>
  <c r="G665"/>
  <c r="G660"/>
  <c r="G655"/>
  <c r="G650"/>
  <c r="G645"/>
  <c r="G640"/>
  <c r="G635"/>
  <c r="G630"/>
  <c r="G623"/>
  <c r="G615"/>
  <c r="G605"/>
  <c r="G595"/>
  <c r="G588"/>
  <c r="G583"/>
  <c r="G564"/>
  <c r="G554"/>
  <c r="G549"/>
  <c r="G539"/>
  <c r="G534"/>
  <c r="G514"/>
  <c r="G509"/>
  <c r="G499"/>
  <c r="G489"/>
  <c r="G480"/>
  <c r="G475"/>
  <c r="G470"/>
  <c r="G462"/>
  <c r="G457"/>
  <c r="G436"/>
  <c r="G431"/>
  <c r="G426"/>
  <c r="G416"/>
  <c r="G404"/>
  <c r="G384"/>
  <c r="G372"/>
  <c r="G352"/>
  <c r="G337"/>
  <c r="G327"/>
  <c r="G313"/>
  <c r="G303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66"/>
  <c r="B465"/>
  <c r="B464"/>
  <c r="B463"/>
  <c r="L462"/>
  <c r="K462"/>
  <c r="J462"/>
  <c r="I462"/>
  <c r="H462"/>
  <c r="F462"/>
  <c r="E462"/>
  <c r="B461"/>
  <c r="B460"/>
  <c r="B459"/>
  <c r="B458"/>
  <c r="L457"/>
  <c r="K457"/>
  <c r="J457"/>
  <c r="I457"/>
  <c r="H457"/>
  <c r="F457"/>
  <c r="E457"/>
  <c r="B420"/>
  <c r="B419"/>
  <c r="B418"/>
  <c r="B417"/>
  <c r="L416"/>
  <c r="K416"/>
  <c r="J416"/>
  <c r="I416"/>
  <c r="H416"/>
  <c r="F416"/>
  <c r="E416"/>
  <c r="B408"/>
  <c r="B407"/>
  <c r="B406"/>
  <c r="B405"/>
  <c r="L404"/>
  <c r="K404"/>
  <c r="J404"/>
  <c r="I404"/>
  <c r="H404"/>
  <c r="F404"/>
  <c r="E404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88" i="15"/>
  <c r="E426"/>
  <c r="B975"/>
  <c r="B974"/>
  <c r="B972"/>
  <c r="B971"/>
  <c r="B969"/>
  <c r="B968"/>
  <c r="B967"/>
  <c r="B966"/>
  <c r="B960"/>
  <c r="B959"/>
  <c r="B958"/>
  <c r="B956"/>
  <c r="B955"/>
  <c r="B954"/>
  <c r="B953"/>
  <c r="B947"/>
  <c r="B946"/>
  <c r="B945"/>
  <c r="B944"/>
  <c r="B942"/>
  <c r="B941"/>
  <c r="B940"/>
  <c r="B938"/>
  <c r="B937"/>
  <c r="B936"/>
  <c r="B924"/>
  <c r="B923"/>
  <c r="B922"/>
  <c r="B921"/>
  <c r="B919"/>
  <c r="B918"/>
  <c r="B917"/>
  <c r="B915"/>
  <c r="B914"/>
  <c r="B913"/>
  <c r="B912"/>
  <c r="B910"/>
  <c r="B909"/>
  <c r="B908"/>
  <c r="B907"/>
  <c r="B905"/>
  <c r="B904"/>
  <c r="B903"/>
  <c r="B902"/>
  <c r="B900"/>
  <c r="B899"/>
  <c r="B898"/>
  <c r="B897"/>
  <c r="B895"/>
  <c r="B894"/>
  <c r="B893"/>
  <c r="B892"/>
  <c r="B885"/>
  <c r="B884"/>
  <c r="B883"/>
  <c r="B882"/>
  <c r="B863"/>
  <c r="B862"/>
  <c r="B861"/>
  <c r="B860"/>
  <c r="B849"/>
  <c r="B848"/>
  <c r="B847"/>
  <c r="B846"/>
  <c r="B844"/>
  <c r="B843"/>
  <c r="B842"/>
  <c r="B841"/>
  <c r="B830"/>
  <c r="B829"/>
  <c r="B828"/>
  <c r="B827"/>
  <c r="B825"/>
  <c r="B824"/>
  <c r="B823"/>
  <c r="B822"/>
  <c r="B813"/>
  <c r="B812"/>
  <c r="B811"/>
  <c r="B810"/>
  <c r="B801"/>
  <c r="B794"/>
  <c r="B793"/>
  <c r="B792"/>
  <c r="B790"/>
  <c r="B789"/>
  <c r="B788"/>
  <c r="B787"/>
  <c r="B785"/>
  <c r="B784"/>
  <c r="B783"/>
  <c r="B782"/>
  <c r="B766"/>
  <c r="B765"/>
  <c r="B764"/>
  <c r="B763"/>
  <c r="B751"/>
  <c r="B750"/>
  <c r="B749"/>
  <c r="B748"/>
  <c r="B742"/>
  <c r="B741"/>
  <c r="B740"/>
  <c r="B739"/>
  <c r="B732"/>
  <c r="B731"/>
  <c r="B730"/>
  <c r="B729"/>
  <c r="B727"/>
  <c r="B724"/>
  <c r="B723"/>
  <c r="B722"/>
  <c r="B721"/>
  <c r="B714"/>
  <c r="B713"/>
  <c r="B712"/>
  <c r="B711"/>
  <c r="B709"/>
  <c r="B708"/>
  <c r="B707"/>
  <c r="B706"/>
  <c r="B704"/>
  <c r="B703"/>
  <c r="B702"/>
  <c r="B701"/>
  <c r="B695"/>
  <c r="B694"/>
  <c r="B693"/>
  <c r="B679"/>
  <c r="B678"/>
  <c r="B677"/>
  <c r="B676"/>
  <c r="B674"/>
  <c r="B673"/>
  <c r="B672"/>
  <c r="B671"/>
  <c r="B669"/>
  <c r="B668"/>
  <c r="B667"/>
  <c r="B666"/>
  <c r="B664"/>
  <c r="B663"/>
  <c r="B662"/>
  <c r="B661"/>
  <c r="B659"/>
  <c r="B658"/>
  <c r="B657"/>
  <c r="B656"/>
  <c r="B654"/>
  <c r="B653"/>
  <c r="B652"/>
  <c r="B651"/>
  <c r="B649"/>
  <c r="B648"/>
  <c r="B647"/>
  <c r="B646"/>
  <c r="B644"/>
  <c r="B643"/>
  <c r="B642"/>
  <c r="B641"/>
  <c r="B639"/>
  <c r="B638"/>
  <c r="B637"/>
  <c r="B636"/>
  <c r="B634"/>
  <c r="B633"/>
  <c r="B632"/>
  <c r="B631"/>
  <c r="B627"/>
  <c r="B626"/>
  <c r="B625"/>
  <c r="B624"/>
  <c r="B619"/>
  <c r="B618"/>
  <c r="B617"/>
  <c r="B616"/>
  <c r="B609"/>
  <c r="B608"/>
  <c r="B607"/>
  <c r="B606"/>
  <c r="B599"/>
  <c r="B598"/>
  <c r="B597"/>
  <c r="B596"/>
  <c r="B592"/>
  <c r="B591"/>
  <c r="B590"/>
  <c r="B589"/>
  <c r="B587"/>
  <c r="B586"/>
  <c r="B585"/>
  <c r="B584"/>
  <c r="B568"/>
  <c r="B567"/>
  <c r="B566"/>
  <c r="B565"/>
  <c r="B558"/>
  <c r="B557"/>
  <c r="B556"/>
  <c r="B555"/>
  <c r="B553"/>
  <c r="B552"/>
  <c r="B551"/>
  <c r="B550"/>
  <c r="B543"/>
  <c r="B542"/>
  <c r="B541"/>
  <c r="B540"/>
  <c r="B538"/>
  <c r="B537"/>
  <c r="B536"/>
  <c r="B535"/>
  <c r="B518"/>
  <c r="B517"/>
  <c r="B516"/>
  <c r="B515"/>
  <c r="B513"/>
  <c r="B512"/>
  <c r="B511"/>
  <c r="B510"/>
  <c r="B503"/>
  <c r="B502"/>
  <c r="B501"/>
  <c r="B500"/>
  <c r="B493"/>
  <c r="B492"/>
  <c r="B491"/>
  <c r="B490"/>
  <c r="B484"/>
  <c r="B483"/>
  <c r="B482"/>
  <c r="B481"/>
  <c r="B479"/>
  <c r="B478"/>
  <c r="B477"/>
  <c r="B476"/>
  <c r="B474"/>
  <c r="B473"/>
  <c r="B472"/>
  <c r="B471"/>
  <c r="B440"/>
  <c r="B439"/>
  <c r="B438"/>
  <c r="B437"/>
  <c r="B435"/>
  <c r="B434"/>
  <c r="B433"/>
  <c r="B432"/>
  <c r="B430"/>
  <c r="B429"/>
  <c r="B428"/>
  <c r="B427"/>
  <c r="B388"/>
  <c r="B387"/>
  <c r="B386"/>
  <c r="B385"/>
  <c r="B376"/>
  <c r="B375"/>
  <c r="B374"/>
  <c r="B373"/>
  <c r="B356"/>
  <c r="B355"/>
  <c r="B354"/>
  <c r="B353"/>
  <c r="B341"/>
  <c r="B340"/>
  <c r="B339"/>
  <c r="B338"/>
  <c r="B331"/>
  <c r="B330"/>
  <c r="B329"/>
  <c r="B328"/>
  <c r="B317"/>
  <c r="B316"/>
  <c r="B315"/>
  <c r="B314"/>
  <c r="B307"/>
  <c r="B306"/>
  <c r="B305"/>
  <c r="B304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65"/>
  <c r="K965"/>
  <c r="J965"/>
  <c r="I965"/>
  <c r="H965"/>
  <c r="F965"/>
  <c r="E965"/>
  <c r="L952"/>
  <c r="K952"/>
  <c r="J952"/>
  <c r="I952"/>
  <c r="H952"/>
  <c r="F952"/>
  <c r="E952"/>
  <c r="L943"/>
  <c r="K943"/>
  <c r="J943"/>
  <c r="I943"/>
  <c r="H943"/>
  <c r="F943"/>
  <c r="E943"/>
  <c r="L920"/>
  <c r="K920"/>
  <c r="J920"/>
  <c r="I920"/>
  <c r="H920"/>
  <c r="F920"/>
  <c r="E920"/>
  <c r="L911"/>
  <c r="K911"/>
  <c r="J911"/>
  <c r="I911"/>
  <c r="H911"/>
  <c r="F911"/>
  <c r="E911"/>
  <c r="L906"/>
  <c r="K906"/>
  <c r="J906"/>
  <c r="I906"/>
  <c r="H906"/>
  <c r="F906"/>
  <c r="E906"/>
  <c r="L901"/>
  <c r="K901"/>
  <c r="J901"/>
  <c r="I901"/>
  <c r="H901"/>
  <c r="F901"/>
  <c r="E901"/>
  <c r="L896"/>
  <c r="K896"/>
  <c r="J896"/>
  <c r="I896"/>
  <c r="H896"/>
  <c r="F896"/>
  <c r="E896"/>
  <c r="L891"/>
  <c r="K891"/>
  <c r="J891"/>
  <c r="I891"/>
  <c r="H891"/>
  <c r="F891"/>
  <c r="E891"/>
  <c r="L881"/>
  <c r="K881"/>
  <c r="J881"/>
  <c r="I881"/>
  <c r="H881"/>
  <c r="F881"/>
  <c r="E881"/>
  <c r="L859"/>
  <c r="K859"/>
  <c r="J859"/>
  <c r="H859"/>
  <c r="F859"/>
  <c r="E859"/>
  <c r="L845"/>
  <c r="K845"/>
  <c r="J845"/>
  <c r="I845"/>
  <c r="H845"/>
  <c r="F845"/>
  <c r="E845"/>
  <c r="L840"/>
  <c r="K840"/>
  <c r="J840"/>
  <c r="I840"/>
  <c r="H840"/>
  <c r="F840"/>
  <c r="E840"/>
  <c r="L826"/>
  <c r="K826"/>
  <c r="J826"/>
  <c r="I826"/>
  <c r="H826"/>
  <c r="F826"/>
  <c r="E826"/>
  <c r="L821"/>
  <c r="K821"/>
  <c r="J821"/>
  <c r="I821"/>
  <c r="H821"/>
  <c r="F821"/>
  <c r="E821"/>
  <c r="L809"/>
  <c r="K809"/>
  <c r="J809"/>
  <c r="I809"/>
  <c r="H809"/>
  <c r="F809"/>
  <c r="E809"/>
  <c r="L786"/>
  <c r="K786"/>
  <c r="J786"/>
  <c r="I786"/>
  <c r="H786"/>
  <c r="F786"/>
  <c r="E786"/>
  <c r="L781"/>
  <c r="K781"/>
  <c r="J781"/>
  <c r="I781"/>
  <c r="H781"/>
  <c r="F781"/>
  <c r="E781"/>
  <c r="L762"/>
  <c r="K762"/>
  <c r="J762"/>
  <c r="I762"/>
  <c r="H762"/>
  <c r="F762"/>
  <c r="E762"/>
  <c r="L747"/>
  <c r="K747"/>
  <c r="J747"/>
  <c r="I747"/>
  <c r="H747"/>
  <c r="F747"/>
  <c r="E747"/>
  <c r="L738"/>
  <c r="K738"/>
  <c r="J738"/>
  <c r="I738"/>
  <c r="H738"/>
  <c r="F738"/>
  <c r="E738"/>
  <c r="L728"/>
  <c r="K728"/>
  <c r="J728"/>
  <c r="I728"/>
  <c r="H728"/>
  <c r="F728"/>
  <c r="E728"/>
  <c r="L720"/>
  <c r="K720"/>
  <c r="J720"/>
  <c r="I720"/>
  <c r="H720"/>
  <c r="F720"/>
  <c r="L710"/>
  <c r="K710"/>
  <c r="J710"/>
  <c r="I710"/>
  <c r="H710"/>
  <c r="F710"/>
  <c r="E710"/>
  <c r="L705"/>
  <c r="K705"/>
  <c r="J705"/>
  <c r="I705"/>
  <c r="H705"/>
  <c r="F705"/>
  <c r="E705"/>
  <c r="L700"/>
  <c r="K700"/>
  <c r="J700"/>
  <c r="I700"/>
  <c r="H700"/>
  <c r="F700"/>
  <c r="E700"/>
  <c r="L675"/>
  <c r="K675"/>
  <c r="J675"/>
  <c r="I675"/>
  <c r="H675"/>
  <c r="F675"/>
  <c r="E675"/>
  <c r="L670"/>
  <c r="K670"/>
  <c r="J670"/>
  <c r="I670"/>
  <c r="H670"/>
  <c r="F670"/>
  <c r="E670"/>
  <c r="L665"/>
  <c r="K665"/>
  <c r="J665"/>
  <c r="I665"/>
  <c r="H665"/>
  <c r="F665"/>
  <c r="E665"/>
  <c r="L660"/>
  <c r="K660"/>
  <c r="J660"/>
  <c r="I660"/>
  <c r="H660"/>
  <c r="F660"/>
  <c r="E660"/>
  <c r="L655"/>
  <c r="K655"/>
  <c r="J655"/>
  <c r="I655"/>
  <c r="H655"/>
  <c r="F655"/>
  <c r="E655"/>
  <c r="L650"/>
  <c r="K650"/>
  <c r="J650"/>
  <c r="I650"/>
  <c r="H650"/>
  <c r="F650"/>
  <c r="E65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3"/>
  <c r="K623"/>
  <c r="J623"/>
  <c r="I623"/>
  <c r="H623"/>
  <c r="F623"/>
  <c r="E623"/>
  <c r="L615"/>
  <c r="K615"/>
  <c r="J615"/>
  <c r="I615"/>
  <c r="H615"/>
  <c r="F615"/>
  <c r="E615"/>
  <c r="L605"/>
  <c r="K605"/>
  <c r="J605"/>
  <c r="I605"/>
  <c r="H605"/>
  <c r="F605"/>
  <c r="E605"/>
  <c r="L595"/>
  <c r="K595"/>
  <c r="J595"/>
  <c r="I595"/>
  <c r="H595"/>
  <c r="F595"/>
  <c r="E595"/>
  <c r="L588"/>
  <c r="K588"/>
  <c r="J588"/>
  <c r="H588"/>
  <c r="F588"/>
  <c r="E588"/>
  <c r="L583"/>
  <c r="K583"/>
  <c r="J583"/>
  <c r="I583"/>
  <c r="H583"/>
  <c r="F583"/>
  <c r="E583"/>
  <c r="L564"/>
  <c r="K564"/>
  <c r="J564"/>
  <c r="I564"/>
  <c r="H564"/>
  <c r="F564"/>
  <c r="E564"/>
  <c r="L554"/>
  <c r="K554"/>
  <c r="J554"/>
  <c r="I554"/>
  <c r="H554"/>
  <c r="F554"/>
  <c r="E554"/>
  <c r="L549"/>
  <c r="K549"/>
  <c r="J549"/>
  <c r="I549"/>
  <c r="H549"/>
  <c r="F549"/>
  <c r="E549"/>
  <c r="L539"/>
  <c r="K539"/>
  <c r="J539"/>
  <c r="I539"/>
  <c r="H539"/>
  <c r="F539"/>
  <c r="E539"/>
  <c r="L534"/>
  <c r="K534"/>
  <c r="J534"/>
  <c r="I534"/>
  <c r="H534"/>
  <c r="F534"/>
  <c r="E534"/>
  <c r="L514"/>
  <c r="K514"/>
  <c r="J514"/>
  <c r="I514"/>
  <c r="H514"/>
  <c r="F514"/>
  <c r="E514"/>
  <c r="L509"/>
  <c r="K509"/>
  <c r="J509"/>
  <c r="I509"/>
  <c r="H509"/>
  <c r="F509"/>
  <c r="E509"/>
  <c r="L499"/>
  <c r="K499"/>
  <c r="J499"/>
  <c r="I499"/>
  <c r="H499"/>
  <c r="F499"/>
  <c r="E499"/>
  <c r="L489"/>
  <c r="K489"/>
  <c r="J489"/>
  <c r="I489"/>
  <c r="H489"/>
  <c r="F489"/>
  <c r="E489"/>
  <c r="L480"/>
  <c r="K480"/>
  <c r="J480"/>
  <c r="I480"/>
  <c r="H480"/>
  <c r="F480"/>
  <c r="E480"/>
  <c r="L475"/>
  <c r="K475"/>
  <c r="J475"/>
  <c r="I475"/>
  <c r="H475"/>
  <c r="F475"/>
  <c r="E475"/>
  <c r="L470"/>
  <c r="K470"/>
  <c r="J470"/>
  <c r="I470"/>
  <c r="H470"/>
  <c r="F470"/>
  <c r="E470"/>
  <c r="L436"/>
  <c r="K436"/>
  <c r="J436"/>
  <c r="I436"/>
  <c r="H436"/>
  <c r="F436"/>
  <c r="E436"/>
  <c r="L431"/>
  <c r="K431"/>
  <c r="J431"/>
  <c r="I431"/>
  <c r="H431"/>
  <c r="F431"/>
  <c r="E431"/>
  <c r="L426"/>
  <c r="K426"/>
  <c r="J426"/>
  <c r="I426"/>
  <c r="H426"/>
  <c r="F426"/>
  <c r="L384"/>
  <c r="K384"/>
  <c r="J384"/>
  <c r="I384"/>
  <c r="H384"/>
  <c r="F384"/>
  <c r="E384"/>
  <c r="L372"/>
  <c r="K372"/>
  <c r="J372"/>
  <c r="I372"/>
  <c r="H372"/>
  <c r="F372"/>
  <c r="E372"/>
  <c r="L352"/>
  <c r="K352"/>
  <c r="J352"/>
  <c r="I352"/>
  <c r="H352"/>
  <c r="F352"/>
  <c r="E352"/>
  <c r="L337"/>
  <c r="K337"/>
  <c r="J337"/>
  <c r="I337"/>
  <c r="H337"/>
  <c r="F337"/>
  <c r="E337"/>
  <c r="L327"/>
  <c r="K327"/>
  <c r="J327"/>
  <c r="I327"/>
  <c r="H327"/>
  <c r="F327"/>
  <c r="E327"/>
  <c r="L313"/>
  <c r="K313"/>
  <c r="J313"/>
  <c r="I313"/>
  <c r="H313"/>
  <c r="F313"/>
  <c r="E313"/>
  <c r="L303"/>
  <c r="K303"/>
  <c r="J303"/>
  <c r="I303"/>
  <c r="H303"/>
  <c r="F303"/>
  <c r="E303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42" i="15"/>
  <c r="F4"/>
  <c r="E18"/>
  <c r="F151"/>
  <c r="G705"/>
  <c r="G710"/>
  <c r="G781"/>
</calcChain>
</file>

<file path=xl/sharedStrings.xml><?xml version="1.0" encoding="utf-8"?>
<sst xmlns="http://schemas.openxmlformats.org/spreadsheetml/2006/main" count="14051" uniqueCount="1074">
  <si>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</si>
  <si>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</si>
  <si>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</si>
  <si>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</si>
  <si>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</si>
  <si>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</si>
  <si>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</si>
  <si>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</si>
  <si>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</si>
  <si>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</si>
  <si>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</si>
  <si>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</si>
  <si>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</si>
  <si>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</si>
  <si>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</si>
  <si>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</si>
  <si>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</si>
  <si>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</si>
  <si>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</si>
  <si>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</si>
  <si>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</si>
  <si>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</si>
  <si>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</si>
  <si>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</si>
  <si>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</si>
  <si>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</si>
  <si>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</si>
  <si>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</si>
  <si>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</si>
  <si>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</si>
  <si>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</si>
  <si>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</si>
  <si>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</si>
  <si>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</si>
  <si>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</si>
  <si>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</si>
  <si>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</si>
  <si>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</si>
  <si>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</si>
  <si>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</si>
  <si>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</si>
  <si>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</si>
  <si>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</si>
  <si>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</si>
  <si>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</si>
  <si>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</si>
  <si>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</si>
  <si>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</si>
  <si>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</si>
  <si>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</si>
  <si>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</si>
  <si>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</si>
  <si>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</si>
  <si>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</si>
  <si>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</si>
  <si>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</si>
  <si>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</si>
  <si>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</si>
  <si>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</si>
  <si>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</si>
  <si>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</si>
  <si>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</si>
  <si>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</si>
  <si>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</si>
  <si>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</si>
  <si>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</si>
  <si>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</si>
  <si>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</si>
  <si>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</si>
  <si>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</si>
  <si>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</si>
  <si>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</si>
  <si>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</si>
  <si>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</si>
  <si>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</si>
  <si>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</si>
  <si>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</si>
  <si>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</si>
  <si>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</si>
  <si>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</si>
  <si>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</si>
  <si>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</si>
  <si>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</si>
  <si>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</si>
  <si>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</si>
  <si>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</si>
  <si>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</si>
  <si>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</si>
  <si>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</si>
  <si>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</si>
  <si>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</si>
  <si>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</si>
  <si>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</si>
  <si>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</si>
  <si>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</si>
  <si>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</si>
  <si>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</si>
  <si>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</si>
  <si>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</si>
  <si>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</si>
  <si>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</si>
  <si>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</si>
  <si>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</si>
  <si>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</si>
  <si>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</si>
  <si>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</si>
  <si>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</si>
  <si>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</si>
  <si>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</si>
  <si>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</si>
  <si>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</si>
  <si>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</si>
  <si>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</si>
  <si>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</si>
  <si>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</si>
  <si>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</si>
  <si>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</si>
  <si>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</si>
  <si>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</si>
  <si>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</si>
  <si>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</si>
  <si>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</si>
  <si>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</si>
  <si>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</si>
  <si>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</si>
  <si>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</si>
  <si>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</si>
  <si>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</si>
  <si>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</si>
  <si>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</si>
  <si>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</si>
  <si>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</si>
  <si>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</si>
  <si>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</si>
  <si>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</si>
  <si>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</si>
  <si>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</si>
  <si>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</si>
  <si>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</si>
  <si>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</si>
  <si>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</si>
  <si>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</si>
  <si>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</si>
  <si>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</si>
  <si>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</si>
  <si>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</si>
  <si>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</si>
  <si>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</si>
  <si>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</si>
  <si>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</si>
  <si>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</si>
  <si>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</si>
  <si>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</si>
  <si>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</si>
  <si>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</si>
  <si>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</si>
  <si>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</si>
  <si>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</si>
  <si>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</si>
  <si>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</si>
  <si>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</si>
  <si>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</si>
  <si>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</si>
  <si>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</si>
  <si>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</si>
  <si>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</si>
  <si>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</si>
  <si>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</si>
  <si>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</si>
  <si>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</si>
  <si>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</si>
  <si>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</si>
  <si>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</si>
  <si>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</si>
  <si>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</si>
  <si>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</si>
  <si>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</si>
  <si>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</si>
  <si>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</si>
  <si>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</si>
  <si>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</si>
  <si>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</si>
  <si>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</si>
  <si>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</si>
  <si>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</si>
  <si>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</si>
  <si>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</si>
  <si>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</si>
  <si>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</si>
  <si>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</si>
  <si>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</si>
  <si>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</si>
  <si>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</si>
  <si>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</si>
  <si>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</si>
  <si>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</si>
  <si>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</si>
  <si>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</si>
  <si>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</si>
  <si>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</si>
  <si>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</si>
  <si>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</si>
  <si>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</si>
  <si>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</si>
  <si>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</si>
  <si>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</si>
  <si>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</si>
  <si>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</si>
  <si>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</si>
  <si>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</si>
  <si>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</si>
  <si>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</si>
  <si>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</si>
  <si>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</si>
  <si>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</si>
  <si>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</si>
  <si>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</si>
  <si>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</si>
  <si>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</si>
  <si>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</si>
  <si>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</si>
  <si>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</si>
  <si>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</si>
  <si>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</si>
  <si>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</si>
  <si>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</si>
  <si>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</si>
  <si>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</si>
  <si>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</si>
  <si>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</si>
  <si>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</si>
  <si>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</si>
  <si>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</si>
  <si>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</si>
  <si>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</si>
  <si>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</si>
  <si>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</si>
  <si>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</si>
  <si>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</si>
  <si>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</si>
  <si>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</si>
  <si>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</si>
  <si>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</si>
  <si>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</si>
  <si>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</si>
  <si>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</si>
  <si>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</si>
  <si>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</si>
  <si>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</si>
  <si>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</si>
  <si>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</si>
  <si>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</si>
  <si>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</si>
  <si>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</si>
  <si>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</si>
  <si>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</si>
  <si>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</si>
  <si>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</si>
  <si>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</si>
  <si>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</si>
  <si>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</si>
  <si>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</si>
  <si>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</si>
  <si>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</si>
  <si>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</si>
  <si>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</si>
  <si>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</si>
  <si>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</si>
  <si>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</si>
  <si>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</si>
  <si>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</si>
  <si>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</si>
  <si>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</si>
  <si>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</si>
  <si>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</si>
  <si>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</si>
  <si>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</si>
  <si>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</si>
  <si>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</si>
  <si>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</si>
  <si>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</si>
  <si>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</si>
  <si>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</si>
  <si>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</si>
  <si>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</si>
  <si>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</si>
  <si>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</si>
  <si>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</si>
  <si>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</si>
  <si>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</si>
  <si>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</si>
  <si>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</si>
  <si>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</si>
  <si>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</si>
  <si>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</si>
  <si>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</si>
  <si>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</si>
  <si>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</si>
  <si>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</si>
  <si>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</si>
  <si>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</si>
  <si>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</si>
  <si>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</si>
  <si>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</si>
  <si>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</si>
  <si>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</si>
  <si>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</si>
  <si>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</si>
  <si>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</si>
  <si>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</si>
  <si>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</si>
  <si>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</si>
  <si>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</si>
  <si>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</si>
  <si>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</si>
  <si>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</si>
  <si>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</si>
  <si>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</si>
  <si>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</si>
  <si>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</si>
  <si>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</si>
  <si>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</si>
  <si>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</si>
  <si>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</si>
  <si>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</si>
  <si>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</si>
  <si>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</si>
  <si>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</si>
  <si>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</si>
  <si>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</si>
  <si>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</si>
  <si>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</si>
  <si>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</si>
  <si>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</si>
  <si>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</si>
  <si>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</si>
  <si>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</si>
  <si>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</si>
  <si>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</si>
  <si>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</si>
  <si>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</si>
  <si>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</si>
  <si>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</si>
  <si>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</si>
  <si>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</si>
  <si>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</si>
  <si>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</si>
  <si>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</si>
  <si>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</si>
  <si>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</si>
  <si>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</si>
  <si>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</si>
  <si>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</si>
  <si>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</si>
  <si>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</si>
  <si>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</si>
  <si>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</si>
  <si>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</si>
  <si>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</si>
  <si>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</si>
  <si>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</si>
  <si>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</si>
  <si>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</si>
  <si>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</si>
  <si>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</si>
  <si>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</si>
  <si>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</si>
  <si>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</si>
  <si>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</si>
  <si>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</si>
  <si>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</si>
  <si>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</si>
  <si>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</si>
  <si>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</si>
  <si>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</si>
  <si>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</si>
  <si>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</si>
  <si>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</si>
  <si>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</si>
  <si>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</si>
  <si>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</si>
  <si>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</si>
  <si>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</si>
  <si>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</si>
  <si>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</si>
  <si>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</si>
  <si>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</si>
  <si>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</si>
  <si>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</si>
  <si>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</si>
  <si>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</si>
  <si>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</si>
  <si>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</si>
  <si>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</si>
  <si>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</si>
  <si>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</si>
  <si>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</si>
  <si>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</si>
  <si>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</si>
  <si>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</si>
  <si>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</si>
  <si>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</si>
  <si>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</si>
  <si>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</si>
  <si>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</si>
  <si>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</si>
  <si>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</si>
  <si>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</si>
  <si>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</si>
  <si>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</si>
  <si>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</si>
  <si>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</si>
  <si>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</si>
  <si>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</si>
  <si>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</si>
  <si>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</si>
  <si>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</si>
  <si>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</si>
  <si>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</si>
  <si>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</si>
  <si>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</si>
  <si>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</si>
  <si>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</si>
  <si>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</si>
  <si>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</si>
  <si>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</si>
  <si>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</si>
  <si>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</si>
  <si>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</si>
  <si>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</si>
  <si>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</si>
  <si>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</si>
  <si>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</si>
  <si>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</si>
  <si>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</si>
  <si>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</si>
  <si>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</si>
  <si>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</si>
  <si>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</si>
  <si>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</si>
  <si>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</si>
  <si>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</si>
  <si>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</si>
  <si>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</si>
  <si>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</si>
  <si>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</si>
  <si>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</si>
  <si>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</si>
  <si>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</si>
  <si>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</si>
  <si>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</si>
  <si>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</si>
  <si>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</si>
  <si>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</si>
  <si>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</si>
  <si>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</si>
  <si>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</si>
  <si>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</si>
  <si>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</si>
  <si>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</si>
  <si>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</si>
  <si>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</si>
  <si>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</si>
  <si>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</si>
  <si>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</si>
  <si>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</si>
  <si>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</si>
  <si>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</si>
  <si>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</si>
  <si>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</si>
  <si>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</si>
  <si>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</si>
  <si>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</si>
  <si>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</si>
  <si>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</si>
  <si>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</si>
  <si>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</si>
  <si>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</si>
  <si>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</si>
  <si>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</si>
  <si>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</si>
  <si>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</si>
  <si>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</si>
  <si>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</si>
  <si>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</si>
  <si>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</si>
  <si>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</si>
  <si>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</si>
  <si>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</si>
  <si>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</si>
  <si>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</si>
  <si>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</si>
  <si>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</si>
  <si>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</si>
  <si>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</si>
  <si>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</si>
  <si>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</si>
  <si>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</si>
  <si>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</si>
  <si>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</si>
  <si>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</si>
  <si>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</si>
  <si>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</si>
  <si>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</si>
  <si>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</si>
  <si>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</si>
  <si>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</si>
  <si>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</si>
  <si>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</si>
  <si>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</si>
  <si>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</si>
  <si>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</si>
  <si>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</si>
  <si>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</si>
  <si>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</si>
  <si>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</si>
  <si>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</si>
  <si>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</si>
  <si>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</si>
  <si>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</si>
  <si>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</si>
  <si>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</si>
  <si>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</si>
  <si>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</si>
  <si>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</si>
  <si>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</si>
  <si>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</si>
  <si>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</si>
  <si>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</si>
  <si>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</si>
  <si>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</si>
  <si>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</si>
  <si>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</si>
  <si>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</si>
  <si>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</si>
  <si>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</si>
  <si>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</si>
  <si>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</si>
  <si>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</si>
  <si>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</si>
  <si>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</si>
  <si>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</si>
  <si>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</si>
  <si>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</si>
  <si>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</si>
  <si>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</si>
  <si>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</si>
  <si>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</si>
  <si>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</si>
  <si>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</si>
  <si>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</si>
  <si>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</si>
  <si>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</si>
  <si>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</si>
  <si>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</si>
  <si>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</si>
  <si>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</si>
  <si>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</si>
  <si>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</si>
  <si>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</si>
  <si>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</si>
  <si>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</si>
  <si>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</si>
  <si>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</si>
  <si>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</si>
  <si>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</si>
  <si>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</si>
  <si>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</si>
  <si>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</si>
  <si>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</si>
  <si>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</si>
  <si>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</si>
  <si>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</si>
  <si>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</si>
  <si>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</si>
  <si>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</si>
  <si>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</si>
  <si>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</si>
  <si>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</si>
  <si>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</si>
  <si>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</si>
  <si>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</si>
  <si>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</si>
  <si>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</si>
  <si>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</si>
  <si>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</si>
  <si>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</si>
  <si>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</si>
  <si>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</si>
  <si>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</si>
  <si>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</si>
  <si>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</si>
  <si>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</si>
  <si>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</si>
  <si>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</si>
  <si>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</si>
  <si>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</si>
  <si>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</si>
  <si>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</si>
  <si>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</si>
  <si>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</si>
  <si>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</si>
  <si>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</si>
  <si>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</si>
  <si>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</si>
  <si>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</si>
  <si>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</si>
  <si>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</si>
  <si>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</si>
  <si>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</si>
  <si>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</si>
  <si>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</si>
  <si>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</si>
  <si>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</si>
  <si>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</si>
  <si>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</si>
  <si>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</si>
  <si>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</si>
  <si>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</si>
  <si>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</si>
  <si>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</si>
  <si>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</si>
  <si>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</si>
  <si>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</si>
  <si>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</si>
  <si>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</si>
  <si>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</si>
  <si>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</si>
  <si>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</si>
  <si>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</si>
  <si>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</si>
  <si>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</si>
  <si>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</si>
  <si>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</si>
  <si>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</si>
  <si>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</si>
  <si>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</si>
  <si>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</si>
  <si>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</si>
  <si>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</si>
  <si>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</si>
  <si>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</si>
  <si>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</si>
  <si>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</si>
  <si>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</si>
  <si>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</si>
  <si>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</si>
  <si>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</si>
  <si>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</si>
  <si>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</si>
  <si>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</si>
  <si>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</si>
  <si>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</si>
  <si>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</si>
  <si>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</si>
  <si>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</si>
  <si>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</si>
  <si>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</si>
  <si>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</si>
  <si>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</si>
  <si>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</si>
  <si>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</si>
  <si>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</si>
  <si>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</si>
  <si>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</si>
  <si>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</si>
  <si>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</si>
  <si>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</si>
  <si>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</si>
  <si>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</si>
  <si>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</si>
  <si>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</si>
  <si>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</si>
  <si>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</si>
  <si>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</si>
  <si>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</si>
  <si>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</si>
  <si>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</si>
  <si>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</si>
  <si>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</si>
  <si>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</si>
  <si>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</si>
  <si>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</si>
  <si>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</si>
  <si>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</si>
  <si>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</si>
  <si>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</si>
  <si>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</si>
  <si>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</si>
  <si>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</si>
  <si>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</si>
  <si>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</si>
  <si>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</si>
  <si>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</si>
  <si>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</si>
  <si>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</si>
  <si>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</si>
  <si>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</si>
  <si>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</si>
  <si>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</si>
  <si>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</si>
  <si>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</si>
  <si>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</si>
  <si>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</si>
  <si>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</si>
  <si>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</si>
  <si>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</si>
  <si>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</si>
  <si>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</si>
  <si>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</si>
  <si>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</si>
  <si>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</si>
  <si>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</si>
  <si>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</si>
  <si>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</si>
  <si>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</si>
  <si>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</si>
  <si>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</si>
  <si>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</si>
  <si>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</si>
  <si>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</si>
  <si>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</si>
  <si>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</si>
  <si>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</si>
  <si>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</si>
  <si>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</si>
  <si>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</si>
  <si>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</si>
  <si>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</si>
  <si>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</si>
  <si>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</si>
  <si>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</si>
  <si>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</si>
  <si>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</si>
  <si>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</si>
  <si>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</si>
  <si>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</si>
  <si>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</si>
  <si>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</si>
  <si>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</si>
  <si>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</si>
  <si>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</si>
  <si>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</si>
  <si>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</si>
  <si>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</si>
  <si>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</si>
  <si>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</si>
  <si>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</si>
  <si>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</si>
  <si>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</si>
  <si>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</si>
  <si>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</si>
  <si>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</si>
  <si>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</si>
  <si>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</si>
  <si>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</si>
  <si>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</si>
  <si>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</si>
  <si>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</si>
  <si>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</si>
  <si>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</si>
  <si>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</si>
  <si>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</si>
  <si>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</si>
  <si>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</si>
  <si>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</si>
  <si>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</si>
  <si>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</si>
  <si>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</si>
  <si>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</si>
  <si>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</si>
  <si>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</si>
  <si>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</si>
  <si>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</si>
  <si>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</si>
  <si>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</si>
  <si>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</si>
  <si>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</si>
  <si>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</si>
  <si>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</si>
  <si>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</si>
  <si>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</si>
  <si>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</si>
  <si>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</si>
  <si>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</si>
  <si>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</si>
  <si>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</si>
  <si>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</si>
  <si>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</si>
  <si>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</si>
  <si>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</si>
  <si>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</si>
  <si>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</si>
  <si>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</si>
  <si>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</si>
  <si>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</si>
  <si>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</si>
  <si>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</si>
  <si>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</si>
  <si>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</si>
  <si>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</si>
  <si>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</si>
  <si>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</si>
  <si>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</si>
  <si>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</si>
  <si>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</si>
  <si>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</si>
  <si>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</si>
  <si>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</si>
  <si>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</si>
  <si>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</si>
  <si>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</si>
  <si>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</si>
  <si>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</si>
  <si>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</si>
  <si>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</si>
  <si>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</si>
  <si>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</si>
  <si>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</si>
  <si>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</si>
  <si>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</si>
  <si>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</si>
  <si>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</si>
  <si>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</si>
  <si>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</si>
  <si>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</si>
  <si>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</si>
  <si>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</si>
  <si>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</si>
  <si>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</si>
  <si>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</si>
  <si>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</si>
  <si>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</si>
  <si>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</si>
  <si>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</si>
  <si>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</si>
  <si>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</si>
  <si>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</si>
  <si>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</si>
  <si>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</si>
  <si>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</si>
  <si>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</si>
  <si>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</si>
  <si>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</si>
  <si>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</si>
  <si>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</si>
  <si>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</si>
  <si>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</si>
  <si>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</si>
  <si>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</si>
  <si>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</si>
  <si>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</si>
  <si>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</si>
  <si>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</si>
  <si>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</si>
  <si>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</si>
  <si>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</si>
  <si>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</si>
  <si>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</si>
  <si>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</si>
  <si>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</si>
  <si>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</si>
  <si>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</si>
  <si>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</si>
  <si>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</si>
  <si>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</si>
  <si>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</si>
  <si>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</si>
  <si>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</si>
  <si>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</si>
  <si>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</si>
  <si>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</si>
  <si>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</si>
  <si>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</si>
  <si>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</si>
  <si>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</si>
  <si>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</si>
  <si>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</si>
  <si>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</si>
  <si>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</si>
  <si>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</si>
  <si>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</si>
  <si>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</si>
  <si>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</si>
  <si>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</si>
  <si>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</si>
  <si>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</si>
  <si>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</si>
  <si>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</si>
  <si>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</si>
  <si>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</si>
  <si>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</si>
  <si>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</si>
  <si>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</si>
  <si>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</si>
  <si>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</si>
  <si>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</si>
  <si>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</si>
  <si>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</si>
  <si>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</si>
  <si>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</si>
  <si>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</si>
  <si>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</si>
  <si>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</si>
  <si>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</si>
  <si>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</si>
  <si>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</si>
  <si>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</si>
  <si>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</si>
  <si>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</si>
  <si>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</si>
  <si>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</si>
  <si>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</si>
  <si>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</si>
  <si>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</si>
  <si>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</si>
  <si>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</si>
  <si>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</si>
  <si>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</si>
  <si>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</si>
  <si>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</si>
  <si>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</si>
  <si>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</si>
  <si>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</si>
  <si>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</si>
  <si>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</si>
  <si>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</si>
  <si>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</si>
  <si>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</si>
  <si>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</si>
  <si>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</si>
  <si>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</si>
  <si>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</si>
  <si>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</si>
  <si>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</si>
  <si>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</si>
  <si>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</si>
  <si>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</si>
  <si>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</si>
  <si>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</si>
  <si>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</si>
  <si>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</si>
  <si>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</si>
  <si>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</si>
  <si>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</si>
  <si>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</si>
  <si>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</si>
  <si>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</si>
  <si>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</si>
  <si>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</si>
  <si>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</si>
  <si>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</si>
  <si>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</si>
  <si>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</si>
  <si>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</si>
  <si>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</si>
  <si>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</si>
  <si>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</si>
  <si>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</si>
  <si>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</si>
  <si>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</si>
  <si>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</si>
  <si>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</si>
  <si>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</si>
  <si>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</si>
  <si>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</si>
  <si>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</si>
  <si>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</si>
  <si>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</si>
  <si>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</si>
  <si>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</si>
  <si>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</si>
  <si>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</si>
  <si>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</si>
  <si>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</si>
  <si>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</si>
  <si>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</si>
  <si>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</si>
  <si>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</si>
  <si>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</si>
  <si>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</si>
  <si>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</si>
  <si>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</si>
  <si>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</si>
  <si>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</si>
  <si>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</si>
  <si>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</si>
  <si>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</si>
  <si>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</si>
  <si>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</si>
  <si>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</si>
  <si>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</si>
  <si>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</si>
  <si>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</si>
  <si>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</si>
  <si>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</si>
  <si>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</si>
  <si>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</si>
  <si>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</si>
  <si>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</si>
  <si>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</si>
  <si>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</si>
  <si>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</si>
  <si>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</si>
  <si>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</si>
  <si>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</si>
  <si>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</si>
  <si>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</si>
  <si>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</si>
  <si>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</si>
  <si>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</si>
  <si>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</si>
  <si>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</si>
  <si>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</si>
  <si>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</si>
  <si>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</si>
  <si>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</si>
  <si>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</si>
  <si>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</si>
  <si>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</si>
  <si>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</si>
  <si>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</si>
  <si>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</si>
  <si>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</si>
  <si>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</si>
  <si>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</si>
  <si>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</si>
  <si>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</si>
  <si>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</si>
  <si>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</si>
  <si>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</si>
  <si>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</si>
  <si>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</si>
  <si>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</si>
  <si>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</si>
  <si>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</si>
  <si>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</si>
  <si>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</si>
  <si>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</si>
  <si>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</si>
  <si>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</si>
  <si>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</si>
  <si>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</si>
  <si>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</si>
  <si>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</si>
  <si>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</si>
  <si>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</si>
  <si>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</si>
  <si>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</si>
  <si>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</si>
  <si>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</si>
  <si>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</si>
  <si>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</si>
  <si>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</si>
  <si>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</si>
  <si>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</si>
  <si>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</si>
  <si>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</si>
  <si>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</si>
  <si>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</si>
  <si>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</si>
  <si>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</si>
  <si>
    <t>Gallant</t>
  </si>
  <si>
    <t>Warden</t>
  </si>
  <si>
    <t>Dull Gold</t>
  </si>
  <si>
    <t>Fluted</t>
  </si>
  <si>
    <t>Huntsman</t>
  </si>
  <si>
    <t>Mirdan</t>
  </si>
  <si>
    <t>Raggedy</t>
  </si>
  <si>
    <t>Charlatan</t>
  </si>
  <si>
    <t>Pickpocket</t>
  </si>
  <si>
    <t>Wizard</t>
  </si>
  <si>
    <t>Martyr</t>
  </si>
  <si>
    <t>King's Quarterstaff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</si>
</sst>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tabSelected="1" zoomScaleNormal="100" workbookViewId="0">
      <pane ySplit="1" topLeftCell="A5372" activePane="bottomLeft" state="frozen"/>
      <selection pane="bottomLeft" activeCell="M5413" sqref="M541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412</v>
      </c>
      <c r="C2" s="115">
        <v>15</v>
      </c>
      <c r="D2" s="28" t="s">
        <v>332</v>
      </c>
      <c r="E2" s="18"/>
      <c r="F2" s="18"/>
      <c r="G2" s="18"/>
      <c r="H2" s="19"/>
      <c r="I2" s="28" t="s">
        <v>333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332</v>
      </c>
      <c r="AJ2" s="18"/>
      <c r="AK2" s="18"/>
      <c r="AL2" s="18"/>
      <c r="AM2" s="19"/>
      <c r="AN2" s="18" t="s">
        <v>333</v>
      </c>
      <c r="AO2" s="18"/>
      <c r="AP2" s="18"/>
      <c r="AQ2" s="18"/>
      <c r="AR2" s="19"/>
    </row>
    <row r="3" spans="1:44">
      <c r="A3" s="2"/>
      <c r="B3" s="85" t="s">
        <v>413</v>
      </c>
      <c r="C3" s="64" t="s">
        <v>242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242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323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323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336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336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337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337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338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338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326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326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327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327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328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328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324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324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325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325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237</v>
      </c>
      <c r="D18" s="153" t="s">
        <v>288</v>
      </c>
      <c r="E18" s="153"/>
      <c r="F18" s="153"/>
      <c r="G18" s="153"/>
      <c r="H18" s="153"/>
      <c r="I18" s="153" t="s">
        <v>334</v>
      </c>
      <c r="J18" s="153"/>
      <c r="K18" s="153"/>
      <c r="L18" s="153"/>
      <c r="M18" s="153"/>
      <c r="N18" s="153" t="s">
        <v>339</v>
      </c>
      <c r="O18" s="153"/>
      <c r="P18" s="153"/>
      <c r="Q18" s="153"/>
      <c r="R18" s="153"/>
      <c r="S18" s="153"/>
      <c r="T18" s="153"/>
      <c r="U18" s="153"/>
      <c r="V18" s="153"/>
      <c r="W18" s="153"/>
      <c r="X18" s="153"/>
      <c r="Y18" s="153"/>
      <c r="Z18" s="153"/>
      <c r="AA18" s="153"/>
      <c r="AB18" s="153"/>
      <c r="AC18" s="103" t="s">
        <v>239</v>
      </c>
      <c r="AD18" s="103" t="s">
        <v>335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4" t="s">
        <v>20</v>
      </c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04">
        <v>400</v>
      </c>
      <c r="AD19" s="104"/>
      <c r="AE19" s="111"/>
      <c r="AF19" s="63"/>
      <c r="AH19" s="143">
        <v>10</v>
      </c>
      <c r="AI19" s="28" t="s">
        <v>332</v>
      </c>
      <c r="AJ19" s="18"/>
      <c r="AK19" s="18"/>
      <c r="AL19" s="18"/>
      <c r="AM19" s="19"/>
      <c r="AN19" s="18" t="s">
        <v>333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242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791</v>
      </c>
      <c r="AF20" s="60"/>
      <c r="AH20" s="64" t="s">
        <v>242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792</v>
      </c>
      <c r="B21" s="87">
        <v>0</v>
      </c>
      <c r="C21" s="21" t="s">
        <v>323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323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793</v>
      </c>
      <c r="B22" s="87">
        <v>10</v>
      </c>
      <c r="C22" s="21" t="s">
        <v>826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794</v>
      </c>
      <c r="B23" s="87">
        <v>0</v>
      </c>
      <c r="C23" s="21" t="s">
        <v>336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336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795</v>
      </c>
      <c r="B24" s="87">
        <v>0</v>
      </c>
      <c r="C24" s="21" t="s">
        <v>337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337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645</v>
      </c>
      <c r="B25" s="87"/>
      <c r="C25" s="21" t="s">
        <v>338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338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586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821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822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823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824</v>
      </c>
      <c r="B30" s="87"/>
      <c r="C30" s="21" t="s">
        <v>326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326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825</v>
      </c>
      <c r="B31" s="87"/>
      <c r="C31" s="21" t="s">
        <v>327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327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328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328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324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324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325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325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242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792</v>
      </c>
      <c r="B36" s="89">
        <v>0</v>
      </c>
      <c r="C36" s="21" t="s">
        <v>323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332</v>
      </c>
      <c r="AJ36" s="18"/>
      <c r="AK36" s="18"/>
      <c r="AL36" s="18"/>
      <c r="AM36" s="19"/>
      <c r="AN36" s="28" t="s">
        <v>333</v>
      </c>
      <c r="AO36" s="18"/>
      <c r="AP36" s="18"/>
      <c r="AQ36" s="18"/>
      <c r="AR36" s="19"/>
    </row>
    <row r="37" spans="1:44">
      <c r="A37" s="99" t="s">
        <v>793</v>
      </c>
      <c r="B37" s="89">
        <v>16</v>
      </c>
      <c r="C37" s="21" t="s">
        <v>826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242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794</v>
      </c>
      <c r="B38" s="89">
        <v>0</v>
      </c>
      <c r="C38" s="21" t="s">
        <v>336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323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795</v>
      </c>
      <c r="B39" s="89">
        <v>0</v>
      </c>
      <c r="C39" s="21" t="s">
        <v>337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645</v>
      </c>
      <c r="B40" s="89"/>
      <c r="C40" s="21" t="s">
        <v>338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336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586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337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821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338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822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823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824</v>
      </c>
      <c r="B45" s="89"/>
      <c r="C45" s="21" t="s">
        <v>326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825</v>
      </c>
      <c r="B46" s="89"/>
      <c r="C46" s="21" t="s">
        <v>327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328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326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324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327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325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328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242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791</v>
      </c>
      <c r="AF50" s="60"/>
      <c r="AH50" s="64" t="s">
        <v>324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792</v>
      </c>
      <c r="B51" s="87">
        <v>0</v>
      </c>
      <c r="C51" s="21" t="s">
        <v>323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325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793</v>
      </c>
      <c r="B52" s="87">
        <v>12</v>
      </c>
      <c r="C52" s="21" t="s">
        <v>826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794</v>
      </c>
      <c r="B53" s="87">
        <v>0</v>
      </c>
      <c r="C53" s="21" t="s">
        <v>336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795</v>
      </c>
      <c r="B54" s="87">
        <v>0</v>
      </c>
      <c r="C54" s="21" t="s">
        <v>337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645</v>
      </c>
      <c r="B55" s="87"/>
      <c r="C55" s="21" t="s">
        <v>338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586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821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822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823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824</v>
      </c>
      <c r="B60" s="87"/>
      <c r="C60" s="21" t="s">
        <v>326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825</v>
      </c>
      <c r="B61" s="87"/>
      <c r="C61" s="21" t="s">
        <v>327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328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324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325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242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792</v>
      </c>
      <c r="B66" s="89">
        <v>0</v>
      </c>
      <c r="C66" s="21" t="s">
        <v>323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793</v>
      </c>
      <c r="B67" s="89">
        <v>10</v>
      </c>
      <c r="C67" s="21" t="s">
        <v>826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794</v>
      </c>
      <c r="B68" s="89">
        <v>0</v>
      </c>
      <c r="C68" s="21" t="s">
        <v>336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795</v>
      </c>
      <c r="B69" s="89">
        <v>0</v>
      </c>
      <c r="C69" s="21" t="s">
        <v>337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645</v>
      </c>
      <c r="B70" s="89"/>
      <c r="C70" s="21" t="s">
        <v>338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586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821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824</v>
      </c>
      <c r="B75" s="89"/>
      <c r="C75" s="21" t="s">
        <v>326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825</v>
      </c>
      <c r="B76" s="89"/>
      <c r="C76" s="21" t="s">
        <v>327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328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324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325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242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791</v>
      </c>
      <c r="AF80" s="60"/>
      <c r="AH80" s="59"/>
    </row>
    <row r="81" spans="1:34">
      <c r="A81" s="99" t="s">
        <v>792</v>
      </c>
      <c r="B81" s="87">
        <v>0</v>
      </c>
      <c r="C81" s="21" t="s">
        <v>323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793</v>
      </c>
      <c r="B82" s="87">
        <v>14</v>
      </c>
      <c r="C82" s="21" t="s">
        <v>826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794</v>
      </c>
      <c r="B83" s="87">
        <v>0</v>
      </c>
      <c r="C83" s="21" t="s">
        <v>336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795</v>
      </c>
      <c r="B84" s="87">
        <v>0</v>
      </c>
      <c r="C84" s="21" t="s">
        <v>337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645</v>
      </c>
      <c r="B85" s="87"/>
      <c r="C85" s="21" t="s">
        <v>338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586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821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824</v>
      </c>
      <c r="B90" s="87"/>
      <c r="C90" s="21" t="s">
        <v>326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825</v>
      </c>
      <c r="B91" s="87"/>
      <c r="C91" s="21" t="s">
        <v>327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328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324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325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242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791</v>
      </c>
      <c r="AF95" s="60"/>
      <c r="AH95" s="59"/>
    </row>
    <row r="96" spans="1:34">
      <c r="A96" s="99" t="s">
        <v>792</v>
      </c>
      <c r="B96" s="89">
        <v>0</v>
      </c>
      <c r="C96" s="21" t="s">
        <v>323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793</v>
      </c>
      <c r="B97" s="89">
        <v>10</v>
      </c>
      <c r="C97" s="21" t="s">
        <v>826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794</v>
      </c>
      <c r="B98" s="89">
        <v>0</v>
      </c>
      <c r="C98" s="21" t="s">
        <v>336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795</v>
      </c>
      <c r="B99" s="89">
        <v>0</v>
      </c>
      <c r="C99" s="21" t="s">
        <v>337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645</v>
      </c>
      <c r="B100" s="89"/>
      <c r="C100" s="21" t="s">
        <v>338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586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821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824</v>
      </c>
      <c r="B105" s="89"/>
      <c r="C105" s="21" t="s">
        <v>326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825</v>
      </c>
      <c r="B106" s="89"/>
      <c r="C106" s="21" t="s">
        <v>327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328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324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325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242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791</v>
      </c>
      <c r="AF110" s="60"/>
      <c r="AH110" s="59"/>
    </row>
    <row r="111" spans="1:34">
      <c r="A111" s="99" t="s">
        <v>792</v>
      </c>
      <c r="B111" s="87">
        <v>10</v>
      </c>
      <c r="C111" s="21" t="s">
        <v>323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793</v>
      </c>
      <c r="B112" s="87">
        <v>10</v>
      </c>
      <c r="C112" s="21" t="s">
        <v>826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794</v>
      </c>
      <c r="B113" s="87">
        <v>0</v>
      </c>
      <c r="C113" s="21" t="s">
        <v>336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795</v>
      </c>
      <c r="B114" s="87">
        <v>0</v>
      </c>
      <c r="C114" s="21" t="s">
        <v>337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645</v>
      </c>
      <c r="B115" s="87"/>
      <c r="C115" s="21" t="s">
        <v>338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586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821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822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823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824</v>
      </c>
      <c r="B120" s="87"/>
      <c r="C120" s="21" t="s">
        <v>326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825</v>
      </c>
      <c r="B121" s="87"/>
      <c r="C121" s="21" t="s">
        <v>327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328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324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325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877</v>
      </c>
      <c r="C125" s="50" t="s">
        <v>242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791</v>
      </c>
      <c r="AF125" s="60"/>
      <c r="AH125" s="59"/>
    </row>
    <row r="126" spans="1:34">
      <c r="A126" s="99" t="s">
        <v>792</v>
      </c>
      <c r="B126" s="89">
        <v>0</v>
      </c>
      <c r="C126" s="21" t="s">
        <v>323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793</v>
      </c>
      <c r="B127" s="89">
        <v>0</v>
      </c>
      <c r="C127" s="21" t="s">
        <v>826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794</v>
      </c>
      <c r="B128" s="89">
        <v>0</v>
      </c>
      <c r="C128" s="21" t="s">
        <v>336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795</v>
      </c>
      <c r="B129" s="89">
        <v>0</v>
      </c>
      <c r="C129" s="21" t="s">
        <v>337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645</v>
      </c>
      <c r="B130" s="89"/>
      <c r="C130" s="21" t="s">
        <v>338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586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821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822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823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824</v>
      </c>
      <c r="B135" s="89"/>
      <c r="C135" s="21" t="s">
        <v>326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825</v>
      </c>
      <c r="B136" s="89"/>
      <c r="C136" s="21" t="s">
        <v>327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328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324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325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878</v>
      </c>
      <c r="C140" s="50" t="s">
        <v>242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791</v>
      </c>
      <c r="AF140" s="60"/>
      <c r="AH140" s="59"/>
    </row>
    <row r="141" spans="1:34">
      <c r="A141" s="99" t="s">
        <v>792</v>
      </c>
      <c r="B141" s="89">
        <v>0</v>
      </c>
      <c r="C141" s="21" t="s">
        <v>323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793</v>
      </c>
      <c r="B142" s="89">
        <v>12</v>
      </c>
      <c r="C142" s="21" t="s">
        <v>826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794</v>
      </c>
      <c r="B143" s="89">
        <v>0</v>
      </c>
      <c r="C143" s="21" t="s">
        <v>336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795</v>
      </c>
      <c r="B144" s="89">
        <v>0</v>
      </c>
      <c r="C144" s="21" t="s">
        <v>337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645</v>
      </c>
      <c r="B145" s="89"/>
      <c r="C145" s="21" t="s">
        <v>338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586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821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822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823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824</v>
      </c>
      <c r="B150" s="89"/>
      <c r="C150" s="21" t="s">
        <v>326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825</v>
      </c>
      <c r="B151" s="89"/>
      <c r="C151" s="21" t="s">
        <v>327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328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324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325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879</v>
      </c>
      <c r="C155" s="50" t="s">
        <v>242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791</v>
      </c>
      <c r="AF155" s="60"/>
      <c r="AH155" s="59"/>
    </row>
    <row r="156" spans="1:34">
      <c r="A156" s="99" t="s">
        <v>792</v>
      </c>
      <c r="B156" s="89">
        <v>10</v>
      </c>
      <c r="C156" s="21" t="s">
        <v>323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793</v>
      </c>
      <c r="B157" s="89">
        <v>12</v>
      </c>
      <c r="C157" s="21" t="s">
        <v>826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794</v>
      </c>
      <c r="B158" s="89">
        <v>0</v>
      </c>
      <c r="C158" s="21" t="s">
        <v>336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795</v>
      </c>
      <c r="B159" s="89">
        <v>0</v>
      </c>
      <c r="C159" s="21" t="s">
        <v>337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645</v>
      </c>
      <c r="B160" s="89"/>
      <c r="C160" s="21" t="s">
        <v>338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586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821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822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823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824</v>
      </c>
      <c r="B165" s="89"/>
      <c r="C165" s="21" t="s">
        <v>326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825</v>
      </c>
      <c r="B166" s="89"/>
      <c r="C166" s="21" t="s">
        <v>327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328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324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325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240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328</v>
      </c>
      <c r="AE170" s="113" t="s">
        <v>791</v>
      </c>
      <c r="AF170" s="60"/>
      <c r="AH170" s="59"/>
    </row>
    <row r="171" spans="1:34">
      <c r="A171" s="99" t="s">
        <v>792</v>
      </c>
      <c r="B171" s="91">
        <v>10</v>
      </c>
      <c r="C171" s="21" t="s">
        <v>323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793</v>
      </c>
      <c r="B172" s="91">
        <v>10</v>
      </c>
      <c r="C172" s="21" t="s">
        <v>826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794</v>
      </c>
      <c r="B173" s="91">
        <v>0</v>
      </c>
      <c r="C173" s="21" t="s">
        <v>336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795</v>
      </c>
      <c r="B174" s="91">
        <v>16</v>
      </c>
      <c r="C174" s="21" t="s">
        <v>337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645</v>
      </c>
      <c r="B175" s="91"/>
      <c r="C175" s="21" t="s">
        <v>338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586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821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822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823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824</v>
      </c>
      <c r="B180" s="91"/>
      <c r="C180" s="21" t="s">
        <v>326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825</v>
      </c>
      <c r="B181" s="91"/>
      <c r="C181" s="21" t="s">
        <v>327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328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324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325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240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791</v>
      </c>
      <c r="AF185" s="60"/>
      <c r="AH185" s="59"/>
    </row>
    <row r="186" spans="1:34">
      <c r="A186" s="99" t="s">
        <v>792</v>
      </c>
      <c r="B186" s="93">
        <v>0</v>
      </c>
      <c r="C186" s="21" t="s">
        <v>323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793</v>
      </c>
      <c r="B187" s="93">
        <v>16</v>
      </c>
      <c r="C187" s="21" t="s">
        <v>826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794</v>
      </c>
      <c r="B188" s="93">
        <v>10</v>
      </c>
      <c r="C188" s="21" t="s">
        <v>336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795</v>
      </c>
      <c r="B189" s="93">
        <v>10</v>
      </c>
      <c r="C189" s="21" t="s">
        <v>337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645</v>
      </c>
      <c r="B190" s="93"/>
      <c r="C190" s="21" t="s">
        <v>338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586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821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822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823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824</v>
      </c>
      <c r="B195" s="93"/>
      <c r="C195" s="21" t="s">
        <v>326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825</v>
      </c>
      <c r="B196" s="93"/>
      <c r="C196" s="21" t="s">
        <v>327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328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324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325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241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791</v>
      </c>
      <c r="AF200" s="60"/>
      <c r="AH200" s="59"/>
    </row>
    <row r="201" spans="1:34">
      <c r="A201" s="99" t="s">
        <v>792</v>
      </c>
      <c r="B201" s="91">
        <v>0</v>
      </c>
      <c r="C201" s="21" t="s">
        <v>323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793</v>
      </c>
      <c r="B202" s="91">
        <v>18</v>
      </c>
      <c r="C202" s="21" t="s">
        <v>826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794</v>
      </c>
      <c r="B203" s="91">
        <v>0</v>
      </c>
      <c r="C203" s="21" t="s">
        <v>336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795</v>
      </c>
      <c r="B204" s="91">
        <v>0</v>
      </c>
      <c r="C204" s="21" t="s">
        <v>337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645</v>
      </c>
      <c r="B205" s="91"/>
      <c r="C205" s="21" t="s">
        <v>338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586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821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822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823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824</v>
      </c>
      <c r="B210" s="91"/>
      <c r="C210" s="21" t="s">
        <v>326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825</v>
      </c>
      <c r="B211" s="91"/>
      <c r="C211" s="21" t="s">
        <v>327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328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324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325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240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791</v>
      </c>
      <c r="AF215" s="60"/>
      <c r="AH215" s="59"/>
    </row>
    <row r="216" spans="1:34">
      <c r="A216" s="99" t="s">
        <v>792</v>
      </c>
      <c r="B216" s="93">
        <v>0</v>
      </c>
      <c r="C216" s="21" t="s">
        <v>323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793</v>
      </c>
      <c r="B217" s="93">
        <v>10</v>
      </c>
      <c r="C217" s="21" t="s">
        <v>826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794</v>
      </c>
      <c r="B218" s="93">
        <v>10</v>
      </c>
      <c r="C218" s="21" t="s">
        <v>336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795</v>
      </c>
      <c r="B219" s="93">
        <v>10</v>
      </c>
      <c r="C219" s="21" t="s">
        <v>337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645</v>
      </c>
      <c r="B220" s="93"/>
      <c r="C220" s="21" t="s">
        <v>338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586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821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822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823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824</v>
      </c>
      <c r="B225" s="93"/>
      <c r="C225" s="21" t="s">
        <v>326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825</v>
      </c>
      <c r="B226" s="93"/>
      <c r="C226" s="21" t="s">
        <v>327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328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324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325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240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791</v>
      </c>
      <c r="AF230" s="60"/>
      <c r="AH230" s="59"/>
    </row>
    <row r="231" spans="1:34">
      <c r="A231" s="99" t="s">
        <v>792</v>
      </c>
      <c r="B231" s="91">
        <v>0</v>
      </c>
      <c r="C231" s="21" t="s">
        <v>323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793</v>
      </c>
      <c r="B232" s="91">
        <v>12</v>
      </c>
      <c r="C232" s="21" t="s">
        <v>826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794</v>
      </c>
      <c r="B233" s="91">
        <v>16</v>
      </c>
      <c r="C233" s="21" t="s">
        <v>336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795</v>
      </c>
      <c r="B234" s="91">
        <v>0</v>
      </c>
      <c r="C234" s="21" t="s">
        <v>337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645</v>
      </c>
      <c r="B235" s="91"/>
      <c r="C235" s="21" t="s">
        <v>338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586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821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822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823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824</v>
      </c>
      <c r="B240" s="91"/>
      <c r="C240" s="21" t="s">
        <v>326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825</v>
      </c>
      <c r="B241" s="91"/>
      <c r="C241" s="21" t="s">
        <v>327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328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324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325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544</v>
      </c>
      <c r="C245" s="50" t="s">
        <v>240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327</v>
      </c>
      <c r="AE245" s="113" t="s">
        <v>791</v>
      </c>
      <c r="AF245" s="60"/>
      <c r="AH245" s="59"/>
    </row>
    <row r="246" spans="1:34">
      <c r="A246" s="99" t="s">
        <v>792</v>
      </c>
      <c r="B246" s="91">
        <v>0</v>
      </c>
      <c r="C246" s="21" t="s">
        <v>323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793</v>
      </c>
      <c r="B247" s="91">
        <v>15</v>
      </c>
      <c r="C247" s="21" t="s">
        <v>826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794</v>
      </c>
      <c r="B248" s="91">
        <v>20</v>
      </c>
      <c r="C248" s="21" t="s">
        <v>336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795</v>
      </c>
      <c r="B249" s="91">
        <v>0</v>
      </c>
      <c r="C249" s="21" t="s">
        <v>337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645</v>
      </c>
      <c r="B250" s="91"/>
      <c r="C250" s="21" t="s">
        <v>338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586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821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822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823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824</v>
      </c>
      <c r="B255" s="91"/>
      <c r="C255" s="21" t="s">
        <v>326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825</v>
      </c>
      <c r="B256" s="91"/>
      <c r="C256" s="21" t="s">
        <v>327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328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324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325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566</v>
      </c>
      <c r="C260" s="50" t="s">
        <v>240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792</v>
      </c>
      <c r="B261" s="93">
        <v>15</v>
      </c>
      <c r="C261" s="21" t="s">
        <v>323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791</v>
      </c>
      <c r="AF261" s="60"/>
      <c r="AH261" s="59"/>
    </row>
    <row r="262" spans="1:34">
      <c r="A262" s="99" t="s">
        <v>793</v>
      </c>
      <c r="B262" s="93">
        <v>15</v>
      </c>
      <c r="C262" s="21" t="s">
        <v>826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794</v>
      </c>
      <c r="B263" s="93">
        <v>0</v>
      </c>
      <c r="C263" s="21" t="s">
        <v>336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795</v>
      </c>
      <c r="B264" s="93">
        <v>0</v>
      </c>
      <c r="C264" s="21" t="s">
        <v>337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645</v>
      </c>
      <c r="B265" s="93"/>
      <c r="C265" s="21" t="s">
        <v>338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586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821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822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823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824</v>
      </c>
      <c r="B270" s="93"/>
      <c r="C270" s="21" t="s">
        <v>326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825</v>
      </c>
      <c r="B271" s="93"/>
      <c r="C271" s="21" t="s">
        <v>327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328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324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325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571</v>
      </c>
      <c r="C275" s="50" t="s">
        <v>240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792</v>
      </c>
      <c r="B276" s="91">
        <v>10</v>
      </c>
      <c r="C276" s="21" t="s">
        <v>323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791</v>
      </c>
      <c r="AF276" s="60"/>
      <c r="AH276" s="59"/>
    </row>
    <row r="277" spans="1:34">
      <c r="A277" s="99" t="s">
        <v>793</v>
      </c>
      <c r="B277" s="91">
        <v>15</v>
      </c>
      <c r="C277" s="21" t="s">
        <v>826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794</v>
      </c>
      <c r="B278" s="91">
        <v>0</v>
      </c>
      <c r="C278" s="21" t="s">
        <v>336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795</v>
      </c>
      <c r="B279" s="91">
        <v>0</v>
      </c>
      <c r="C279" s="21" t="s">
        <v>337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645</v>
      </c>
      <c r="B280" s="91"/>
      <c r="C280" s="21" t="s">
        <v>338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586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821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822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823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824</v>
      </c>
      <c r="B285" s="91"/>
      <c r="C285" s="21" t="s">
        <v>326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825</v>
      </c>
      <c r="B286" s="91"/>
      <c r="C286" s="21" t="s">
        <v>327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328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324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325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240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792</v>
      </c>
      <c r="B291" s="93">
        <v>0</v>
      </c>
      <c r="C291" s="21" t="s">
        <v>323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791</v>
      </c>
      <c r="AF291" s="60"/>
      <c r="AH291" s="59"/>
    </row>
    <row r="292" spans="1:34">
      <c r="A292" s="99" t="s">
        <v>793</v>
      </c>
      <c r="B292" s="93">
        <v>18</v>
      </c>
      <c r="C292" s="21" t="s">
        <v>826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794</v>
      </c>
      <c r="B293" s="93">
        <v>20</v>
      </c>
      <c r="C293" s="21" t="s">
        <v>336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795</v>
      </c>
      <c r="B294" s="93">
        <v>0</v>
      </c>
      <c r="C294" s="21" t="s">
        <v>337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645</v>
      </c>
      <c r="B295" s="93"/>
      <c r="C295" s="21" t="s">
        <v>338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586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821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822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823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824</v>
      </c>
      <c r="B300" s="93"/>
      <c r="C300" s="21" t="s">
        <v>326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825</v>
      </c>
      <c r="B301" s="93"/>
      <c r="C301" s="21" t="s">
        <v>327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328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324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325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340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792</v>
      </c>
      <c r="B306" s="91">
        <v>16</v>
      </c>
      <c r="C306" s="21" t="s">
        <v>323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791</v>
      </c>
      <c r="AF306" s="60"/>
      <c r="AH306" s="59"/>
    </row>
    <row r="307" spans="1:34">
      <c r="A307" s="99" t="s">
        <v>793</v>
      </c>
      <c r="B307" s="91">
        <v>0</v>
      </c>
      <c r="C307" s="21" t="s">
        <v>826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794</v>
      </c>
      <c r="B308" s="91">
        <v>0</v>
      </c>
      <c r="C308" s="21" t="s">
        <v>336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795</v>
      </c>
      <c r="B309" s="91">
        <v>0</v>
      </c>
      <c r="C309" s="21" t="s">
        <v>337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645</v>
      </c>
      <c r="B310" s="91"/>
      <c r="C310" s="21" t="s">
        <v>338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586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821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822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823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824</v>
      </c>
      <c r="B315" s="91"/>
      <c r="C315" s="21" t="s">
        <v>326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825</v>
      </c>
      <c r="B316" s="91"/>
      <c r="C316" s="21" t="s">
        <v>327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328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324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325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1" t="s">
        <v>1000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242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791</v>
      </c>
      <c r="AF321" s="60"/>
      <c r="AH321" s="59"/>
    </row>
    <row r="322" spans="1:34">
      <c r="A322" s="99" t="s">
        <v>792</v>
      </c>
      <c r="B322" s="89">
        <v>10</v>
      </c>
      <c r="C322" s="21" t="s">
        <v>323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793</v>
      </c>
      <c r="B323" s="89">
        <v>18</v>
      </c>
      <c r="C323" s="21" t="s">
        <v>826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794</v>
      </c>
      <c r="B324" s="89">
        <v>0</v>
      </c>
      <c r="C324" s="21" t="s">
        <v>336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795</v>
      </c>
      <c r="B325" s="89">
        <v>0</v>
      </c>
      <c r="C325" s="21" t="s">
        <v>337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645</v>
      </c>
      <c r="B326" s="89"/>
      <c r="C326" s="21" t="s">
        <v>338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586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821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822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823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824</v>
      </c>
      <c r="B331" s="89"/>
      <c r="C331" s="21" t="s">
        <v>326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825</v>
      </c>
      <c r="B332" s="89"/>
      <c r="C332" s="21" t="s">
        <v>327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328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324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325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875</v>
      </c>
      <c r="C336" s="50" t="s">
        <v>242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791</v>
      </c>
      <c r="AF336" s="60"/>
      <c r="AH336" s="59"/>
    </row>
    <row r="337" spans="1:34">
      <c r="A337" s="99" t="s">
        <v>792</v>
      </c>
      <c r="B337" s="89">
        <v>18</v>
      </c>
      <c r="C337" s="21" t="s">
        <v>323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793</v>
      </c>
      <c r="B338" s="89">
        <v>16</v>
      </c>
      <c r="C338" s="21" t="s">
        <v>826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794</v>
      </c>
      <c r="B339" s="89">
        <v>0</v>
      </c>
      <c r="C339" s="21" t="s">
        <v>336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795</v>
      </c>
      <c r="B340" s="89">
        <v>0</v>
      </c>
      <c r="C340" s="21" t="s">
        <v>337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645</v>
      </c>
      <c r="B341" s="89"/>
      <c r="C341" s="21" t="s">
        <v>338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586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821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822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823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824</v>
      </c>
      <c r="B346" s="89"/>
      <c r="C346" s="21" t="s">
        <v>326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825</v>
      </c>
      <c r="B347" s="89"/>
      <c r="C347" s="21" t="s">
        <v>327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328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324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325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315</v>
      </c>
      <c r="C351" s="50" t="s">
        <v>241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791</v>
      </c>
      <c r="AF351" s="60"/>
      <c r="AH351" s="59"/>
    </row>
    <row r="352" spans="1:34">
      <c r="A352" s="99" t="s">
        <v>792</v>
      </c>
      <c r="B352" s="93">
        <v>12</v>
      </c>
      <c r="C352" s="21" t="s">
        <v>323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793</v>
      </c>
      <c r="B353" s="93">
        <v>26</v>
      </c>
      <c r="C353" s="21" t="s">
        <v>826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794</v>
      </c>
      <c r="B354" s="93">
        <v>0</v>
      </c>
      <c r="C354" s="21" t="s">
        <v>336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795</v>
      </c>
      <c r="B355" s="93">
        <v>0</v>
      </c>
      <c r="C355" s="21" t="s">
        <v>337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645</v>
      </c>
      <c r="B356" s="93"/>
      <c r="C356" s="21" t="s">
        <v>338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586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821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822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823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824</v>
      </c>
      <c r="B361" s="93"/>
      <c r="C361" s="21" t="s">
        <v>326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825</v>
      </c>
      <c r="B362" s="93"/>
      <c r="C362" s="21" t="s">
        <v>327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328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324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325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791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242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792</v>
      </c>
      <c r="B368" s="87">
        <v>10</v>
      </c>
      <c r="C368" s="21" t="s">
        <v>323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793</v>
      </c>
      <c r="B369" s="87">
        <v>10</v>
      </c>
      <c r="C369" s="21" t="s">
        <v>826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794</v>
      </c>
      <c r="B370" s="87">
        <v>0</v>
      </c>
      <c r="C370" s="21" t="s">
        <v>336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795</v>
      </c>
      <c r="B371" s="87">
        <v>0</v>
      </c>
      <c r="C371" s="21" t="s">
        <v>337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645</v>
      </c>
      <c r="B372" s="87"/>
      <c r="C372" s="21" t="s">
        <v>338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586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821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822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823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824</v>
      </c>
      <c r="B377" s="87"/>
      <c r="C377" s="21" t="s">
        <v>326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825</v>
      </c>
      <c r="B378" s="87"/>
      <c r="C378" s="21" t="s">
        <v>327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328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324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325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791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242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792</v>
      </c>
      <c r="B383" s="89">
        <v>12</v>
      </c>
      <c r="C383" s="21" t="s">
        <v>323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793</v>
      </c>
      <c r="B384" s="89">
        <v>12</v>
      </c>
      <c r="C384" s="21" t="s">
        <v>826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794</v>
      </c>
      <c r="B385" s="89">
        <v>0</v>
      </c>
      <c r="C385" s="21" t="s">
        <v>336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795</v>
      </c>
      <c r="B386" s="89">
        <v>0</v>
      </c>
      <c r="C386" s="21" t="s">
        <v>337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645</v>
      </c>
      <c r="B387" s="89"/>
      <c r="C387" s="21" t="s">
        <v>338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586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821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822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823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824</v>
      </c>
      <c r="B392" s="89"/>
      <c r="C392" s="21" t="s">
        <v>326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825</v>
      </c>
      <c r="B393" s="89"/>
      <c r="C393" s="21" t="s">
        <v>327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328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324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325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791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242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792</v>
      </c>
      <c r="B398" s="87">
        <v>14</v>
      </c>
      <c r="C398" s="21" t="s">
        <v>323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793</v>
      </c>
      <c r="B399" s="87">
        <v>10</v>
      </c>
      <c r="C399" s="21" t="s">
        <v>826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794</v>
      </c>
      <c r="B400" s="87">
        <v>0</v>
      </c>
      <c r="C400" s="21" t="s">
        <v>336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795</v>
      </c>
      <c r="B401" s="87">
        <v>0</v>
      </c>
      <c r="C401" s="21" t="s">
        <v>337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645</v>
      </c>
      <c r="B402" s="87"/>
      <c r="C402" s="21" t="s">
        <v>338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586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821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822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823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824</v>
      </c>
      <c r="B407" s="87"/>
      <c r="C407" s="21" t="s">
        <v>326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825</v>
      </c>
      <c r="B408" s="87"/>
      <c r="C408" s="21" t="s">
        <v>327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328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324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325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791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242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792</v>
      </c>
      <c r="B413" s="89">
        <v>0</v>
      </c>
      <c r="C413" s="21" t="s">
        <v>323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793</v>
      </c>
      <c r="B414" s="89">
        <v>0</v>
      </c>
      <c r="C414" s="21" t="s">
        <v>826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794</v>
      </c>
      <c r="B415" s="89">
        <v>0</v>
      </c>
      <c r="C415" s="21" t="s">
        <v>336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795</v>
      </c>
      <c r="B416" s="89">
        <v>0</v>
      </c>
      <c r="C416" s="21" t="s">
        <v>337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645</v>
      </c>
      <c r="B417" s="89"/>
      <c r="C417" s="21" t="s">
        <v>338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586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821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822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823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824</v>
      </c>
      <c r="B422" s="89"/>
      <c r="C422" s="21" t="s">
        <v>326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825</v>
      </c>
      <c r="B423" s="89"/>
      <c r="C423" s="21" t="s">
        <v>327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328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324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325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791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242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792</v>
      </c>
      <c r="B428" s="87">
        <v>10</v>
      </c>
      <c r="C428" s="21" t="s">
        <v>323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793</v>
      </c>
      <c r="B429" s="87">
        <v>16</v>
      </c>
      <c r="C429" s="21" t="s">
        <v>826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794</v>
      </c>
      <c r="B430" s="87">
        <v>0</v>
      </c>
      <c r="C430" s="21" t="s">
        <v>336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795</v>
      </c>
      <c r="B431" s="87">
        <v>0</v>
      </c>
      <c r="C431" s="21" t="s">
        <v>337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645</v>
      </c>
      <c r="B432" s="87"/>
      <c r="C432" s="21" t="s">
        <v>338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586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821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822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823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824</v>
      </c>
      <c r="B437" s="87"/>
      <c r="C437" s="21" t="s">
        <v>326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825</v>
      </c>
      <c r="B438" s="87"/>
      <c r="C438" s="21" t="s">
        <v>327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328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324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325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791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242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792</v>
      </c>
      <c r="B443" s="89">
        <v>12</v>
      </c>
      <c r="C443" s="21" t="s">
        <v>323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793</v>
      </c>
      <c r="B444" s="89">
        <v>14</v>
      </c>
      <c r="C444" s="21" t="s">
        <v>826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794</v>
      </c>
      <c r="B445" s="89">
        <v>0</v>
      </c>
      <c r="C445" s="21" t="s">
        <v>336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795</v>
      </c>
      <c r="B446" s="89">
        <v>0</v>
      </c>
      <c r="C446" s="21" t="s">
        <v>337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645</v>
      </c>
      <c r="B447" s="89"/>
      <c r="C447" s="21" t="s">
        <v>338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586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821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822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823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824</v>
      </c>
      <c r="B452" s="89"/>
      <c r="C452" s="21" t="s">
        <v>326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825</v>
      </c>
      <c r="B453" s="89"/>
      <c r="C453" s="21" t="s">
        <v>327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328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324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325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791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242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792</v>
      </c>
      <c r="B458" s="87">
        <v>12</v>
      </c>
      <c r="C458" s="21" t="s">
        <v>323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793</v>
      </c>
      <c r="B459" s="87">
        <v>12</v>
      </c>
      <c r="C459" s="21" t="s">
        <v>826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794</v>
      </c>
      <c r="B460" s="87">
        <v>0</v>
      </c>
      <c r="C460" s="21" t="s">
        <v>336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795</v>
      </c>
      <c r="B461" s="87">
        <v>0</v>
      </c>
      <c r="C461" s="21" t="s">
        <v>337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645</v>
      </c>
      <c r="B462" s="87"/>
      <c r="C462" s="21" t="s">
        <v>338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586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821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822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823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824</v>
      </c>
      <c r="B467" s="87"/>
      <c r="C467" s="21" t="s">
        <v>326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825</v>
      </c>
      <c r="B468" s="87"/>
      <c r="C468" s="21" t="s">
        <v>327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328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324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325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791</v>
      </c>
      <c r="AF471" s="60"/>
      <c r="AH471" s="59"/>
    </row>
    <row r="472" spans="1:34">
      <c r="A472" s="129" t="s">
        <v>0</v>
      </c>
      <c r="B472" s="86" t="s">
        <v>605</v>
      </c>
      <c r="C472" s="50" t="s">
        <v>242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326</v>
      </c>
      <c r="AE472" s="113"/>
      <c r="AF472" s="60"/>
      <c r="AH472" s="60"/>
    </row>
    <row r="473" spans="1:34">
      <c r="A473" s="99" t="s">
        <v>792</v>
      </c>
      <c r="B473" s="87">
        <v>10</v>
      </c>
      <c r="C473" s="21" t="s">
        <v>323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793</v>
      </c>
      <c r="B474" s="87">
        <v>18</v>
      </c>
      <c r="C474" s="21" t="s">
        <v>826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794</v>
      </c>
      <c r="B475" s="87">
        <v>0</v>
      </c>
      <c r="C475" s="21" t="s">
        <v>336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795</v>
      </c>
      <c r="B476" s="87">
        <v>0</v>
      </c>
      <c r="C476" s="21" t="s">
        <v>337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645</v>
      </c>
      <c r="B477" s="87"/>
      <c r="C477" s="21" t="s">
        <v>338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586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821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822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823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824</v>
      </c>
      <c r="B482" s="87"/>
      <c r="C482" s="21" t="s">
        <v>326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825</v>
      </c>
      <c r="B483" s="87"/>
      <c r="C483" s="21" t="s">
        <v>327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328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324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325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791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241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792</v>
      </c>
      <c r="B488" s="91">
        <v>16</v>
      </c>
      <c r="C488" s="21" t="s">
        <v>323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793</v>
      </c>
      <c r="B489" s="91">
        <v>16</v>
      </c>
      <c r="C489" s="21" t="s">
        <v>826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794</v>
      </c>
      <c r="B490" s="91">
        <v>0</v>
      </c>
      <c r="C490" s="21" t="s">
        <v>336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795</v>
      </c>
      <c r="B491" s="91">
        <v>0</v>
      </c>
      <c r="C491" s="21" t="s">
        <v>337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645</v>
      </c>
      <c r="B492" s="91"/>
      <c r="C492" s="21" t="s">
        <v>338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586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821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822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823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824</v>
      </c>
      <c r="B497" s="91"/>
      <c r="C497" s="21" t="s">
        <v>326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825</v>
      </c>
      <c r="B498" s="91"/>
      <c r="C498" s="21" t="s">
        <v>327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328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324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325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791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240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792</v>
      </c>
      <c r="B503" s="93">
        <v>16</v>
      </c>
      <c r="C503" s="21" t="s">
        <v>323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793</v>
      </c>
      <c r="B504" s="93">
        <v>10</v>
      </c>
      <c r="C504" s="21" t="s">
        <v>826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794</v>
      </c>
      <c r="B505" s="93">
        <v>0</v>
      </c>
      <c r="C505" s="21" t="s">
        <v>336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795</v>
      </c>
      <c r="B506" s="93">
        <v>0</v>
      </c>
      <c r="C506" s="21" t="s">
        <v>337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645</v>
      </c>
      <c r="B507" s="93"/>
      <c r="C507" s="21" t="s">
        <v>338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586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821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822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823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824</v>
      </c>
      <c r="B512" s="93"/>
      <c r="C512" s="21" t="s">
        <v>326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825</v>
      </c>
      <c r="B513" s="93"/>
      <c r="C513" s="21" t="s">
        <v>327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328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324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325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791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240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792</v>
      </c>
      <c r="B518" s="91">
        <v>10</v>
      </c>
      <c r="C518" s="21" t="s">
        <v>323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793</v>
      </c>
      <c r="B519" s="91">
        <v>16</v>
      </c>
      <c r="C519" s="21" t="s">
        <v>826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794</v>
      </c>
      <c r="B520" s="91">
        <v>0</v>
      </c>
      <c r="C520" s="21" t="s">
        <v>336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795</v>
      </c>
      <c r="B521" s="91">
        <v>0</v>
      </c>
      <c r="C521" s="21" t="s">
        <v>337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645</v>
      </c>
      <c r="B522" s="91"/>
      <c r="C522" s="21" t="s">
        <v>338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586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821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822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823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824</v>
      </c>
      <c r="B527" s="91"/>
      <c r="C527" s="21" t="s">
        <v>326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825</v>
      </c>
      <c r="B528" s="91"/>
      <c r="C528" s="21" t="s">
        <v>327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328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324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325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791</v>
      </c>
      <c r="AF531" s="60"/>
      <c r="AH531" s="59"/>
    </row>
    <row r="532" spans="1:34">
      <c r="A532" s="106" t="s">
        <v>0</v>
      </c>
      <c r="B532" s="92" t="s">
        <v>876</v>
      </c>
      <c r="C532" s="50" t="s">
        <v>240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328</v>
      </c>
      <c r="AE532" s="113"/>
      <c r="AF532" s="60"/>
      <c r="AH532" s="59"/>
    </row>
    <row r="533" spans="1:34">
      <c r="A533" s="99" t="s">
        <v>792</v>
      </c>
      <c r="B533" s="93">
        <v>10</v>
      </c>
      <c r="C533" s="21" t="s">
        <v>323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793</v>
      </c>
      <c r="B534" s="93">
        <v>10</v>
      </c>
      <c r="C534" s="21" t="s">
        <v>826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794</v>
      </c>
      <c r="B535" s="93">
        <v>0</v>
      </c>
      <c r="C535" s="21" t="s">
        <v>336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795</v>
      </c>
      <c r="B536" s="93">
        <v>25</v>
      </c>
      <c r="C536" s="21" t="s">
        <v>337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645</v>
      </c>
      <c r="B537" s="93"/>
      <c r="C537" s="21" t="s">
        <v>338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586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821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822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823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824</v>
      </c>
      <c r="B542" s="93"/>
      <c r="C542" s="21" t="s">
        <v>326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825</v>
      </c>
      <c r="B543" s="93"/>
      <c r="C543" s="21" t="s">
        <v>327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328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324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325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791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240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326</v>
      </c>
      <c r="AE547" s="113"/>
      <c r="AF547" s="60"/>
      <c r="AH547" s="59"/>
    </row>
    <row r="548" spans="1:34">
      <c r="A548" s="99" t="s">
        <v>792</v>
      </c>
      <c r="B548" s="91">
        <v>20</v>
      </c>
      <c r="C548" s="21" t="s">
        <v>323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793</v>
      </c>
      <c r="B549" s="91">
        <v>20</v>
      </c>
      <c r="C549" s="21" t="s">
        <v>826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794</v>
      </c>
      <c r="B550" s="91">
        <v>0</v>
      </c>
      <c r="C550" s="21" t="s">
        <v>336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795</v>
      </c>
      <c r="B551" s="91">
        <v>0</v>
      </c>
      <c r="C551" s="21" t="s">
        <v>337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645</v>
      </c>
      <c r="B552" s="91"/>
      <c r="C552" s="21" t="s">
        <v>338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586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821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822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823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824</v>
      </c>
      <c r="B557" s="91"/>
      <c r="C557" s="21" t="s">
        <v>326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825</v>
      </c>
      <c r="B558" s="91"/>
      <c r="C558" s="21" t="s">
        <v>327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328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324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325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791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240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328</v>
      </c>
      <c r="AE562" s="113"/>
      <c r="AF562" s="60"/>
      <c r="AH562" s="59"/>
    </row>
    <row r="563" spans="1:34">
      <c r="A563" s="99" t="s">
        <v>792</v>
      </c>
      <c r="B563" s="93">
        <v>14</v>
      </c>
      <c r="C563" s="21" t="s">
        <v>323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793</v>
      </c>
      <c r="B564" s="93">
        <v>10</v>
      </c>
      <c r="C564" s="21" t="s">
        <v>826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794</v>
      </c>
      <c r="B565" s="93">
        <v>0</v>
      </c>
      <c r="C565" s="21" t="s">
        <v>336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795</v>
      </c>
      <c r="B566" s="93">
        <v>20</v>
      </c>
      <c r="C566" s="21" t="s">
        <v>337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645</v>
      </c>
      <c r="B567" s="93"/>
      <c r="C567" s="21" t="s">
        <v>338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586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821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822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823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824</v>
      </c>
      <c r="B572" s="93"/>
      <c r="C572" s="21" t="s">
        <v>326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825</v>
      </c>
      <c r="B573" s="93"/>
      <c r="C573" s="21" t="s">
        <v>327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328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324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325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791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240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792</v>
      </c>
      <c r="B578" s="91">
        <v>12</v>
      </c>
      <c r="C578" s="21" t="s">
        <v>323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793</v>
      </c>
      <c r="B579" s="91">
        <v>20</v>
      </c>
      <c r="C579" s="21" t="s">
        <v>826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794</v>
      </c>
      <c r="B580" s="91">
        <v>0</v>
      </c>
      <c r="C580" s="21" t="s">
        <v>336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795</v>
      </c>
      <c r="B581" s="91">
        <v>0</v>
      </c>
      <c r="C581" s="21" t="s">
        <v>337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645</v>
      </c>
      <c r="B582" s="91"/>
      <c r="C582" s="21" t="s">
        <v>338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586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821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822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823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824</v>
      </c>
      <c r="B587" s="91"/>
      <c r="C587" s="21" t="s">
        <v>326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825</v>
      </c>
      <c r="B588" s="91"/>
      <c r="C588" s="21" t="s">
        <v>327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328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324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325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791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240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792</v>
      </c>
      <c r="B593" s="93">
        <v>18</v>
      </c>
      <c r="C593" s="21" t="s">
        <v>323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793</v>
      </c>
      <c r="B594" s="93">
        <v>16</v>
      </c>
      <c r="C594" s="21" t="s">
        <v>826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794</v>
      </c>
      <c r="B595" s="93">
        <v>0</v>
      </c>
      <c r="C595" s="21" t="s">
        <v>336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795</v>
      </c>
      <c r="B596" s="93">
        <v>0</v>
      </c>
      <c r="C596" s="21" t="s">
        <v>337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645</v>
      </c>
      <c r="B597" s="93"/>
      <c r="C597" s="21" t="s">
        <v>338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586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821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822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823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824</v>
      </c>
      <c r="B602" s="93"/>
      <c r="C602" s="21" t="s">
        <v>326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825</v>
      </c>
      <c r="B603" s="93"/>
      <c r="C603" s="21" t="s">
        <v>327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328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324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325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791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241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328</v>
      </c>
      <c r="AE607" s="113"/>
      <c r="AF607" s="60"/>
      <c r="AH607" s="59"/>
    </row>
    <row r="608" spans="1:34">
      <c r="A608" s="99" t="s">
        <v>792</v>
      </c>
      <c r="B608" s="91">
        <v>10</v>
      </c>
      <c r="C608" s="21" t="s">
        <v>323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793</v>
      </c>
      <c r="B609" s="91">
        <v>16</v>
      </c>
      <c r="C609" s="21" t="s">
        <v>826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794</v>
      </c>
      <c r="B610" s="91">
        <v>0</v>
      </c>
      <c r="C610" s="21" t="s">
        <v>336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795</v>
      </c>
      <c r="B611" s="91">
        <v>30</v>
      </c>
      <c r="C611" s="21" t="s">
        <v>337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645</v>
      </c>
      <c r="B612" s="91"/>
      <c r="C612" s="21" t="s">
        <v>338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586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821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822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823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824</v>
      </c>
      <c r="B617" s="91"/>
      <c r="C617" s="21" t="s">
        <v>326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825</v>
      </c>
      <c r="B618" s="91"/>
      <c r="C618" s="21" t="s">
        <v>327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328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324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325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791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240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792</v>
      </c>
      <c r="B623" s="93">
        <v>10</v>
      </c>
      <c r="C623" s="21" t="s">
        <v>323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793</v>
      </c>
      <c r="B624" s="93">
        <v>16</v>
      </c>
      <c r="C624" s="21" t="s">
        <v>826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794</v>
      </c>
      <c r="B625" s="93">
        <v>15</v>
      </c>
      <c r="C625" s="21" t="s">
        <v>336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795</v>
      </c>
      <c r="B626" s="93">
        <v>15</v>
      </c>
      <c r="C626" s="21" t="s">
        <v>337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645</v>
      </c>
      <c r="B627" s="93"/>
      <c r="C627" s="21" t="s">
        <v>338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586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821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822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823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824</v>
      </c>
      <c r="B632" s="93"/>
      <c r="C632" s="21" t="s">
        <v>326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825</v>
      </c>
      <c r="B633" s="93"/>
      <c r="C633" s="21" t="s">
        <v>327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328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324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325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791</v>
      </c>
      <c r="AF636" s="60"/>
      <c r="AH636" s="59"/>
    </row>
    <row r="637" spans="1:34">
      <c r="A637" s="106" t="s">
        <v>0</v>
      </c>
      <c r="B637" s="92" t="s">
        <v>329</v>
      </c>
      <c r="C637" s="50" t="s">
        <v>240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792</v>
      </c>
      <c r="B638" s="93">
        <v>16</v>
      </c>
      <c r="C638" s="21" t="s">
        <v>323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793</v>
      </c>
      <c r="B639" s="93">
        <v>14</v>
      </c>
      <c r="C639" s="21" t="s">
        <v>826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794</v>
      </c>
      <c r="B640" s="93">
        <v>0</v>
      </c>
      <c r="C640" s="21" t="s">
        <v>336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795</v>
      </c>
      <c r="B641" s="93">
        <v>0</v>
      </c>
      <c r="C641" s="21" t="s">
        <v>337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645</v>
      </c>
      <c r="B642" s="93"/>
      <c r="C642" s="21" t="s">
        <v>338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586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821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822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823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824</v>
      </c>
      <c r="B647" s="93"/>
      <c r="C647" s="21" t="s">
        <v>326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825</v>
      </c>
      <c r="B648" s="93"/>
      <c r="C648" s="21" t="s">
        <v>327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328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324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325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791</v>
      </c>
      <c r="AF651" s="63"/>
      <c r="AH651" s="59"/>
    </row>
    <row r="652" spans="1:34">
      <c r="A652" s="106" t="s">
        <v>0</v>
      </c>
      <c r="B652" s="90" t="s">
        <v>526</v>
      </c>
      <c r="C652" s="50" t="s">
        <v>240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327</v>
      </c>
      <c r="AE652" s="113"/>
      <c r="AF652" s="60"/>
      <c r="AH652" s="59"/>
    </row>
    <row r="653" spans="1:34">
      <c r="A653" s="99" t="s">
        <v>792</v>
      </c>
      <c r="B653" s="91">
        <v>10</v>
      </c>
      <c r="C653" s="21" t="s">
        <v>323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793</v>
      </c>
      <c r="B654" s="91">
        <v>10</v>
      </c>
      <c r="C654" s="21" t="s">
        <v>826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794</v>
      </c>
      <c r="B655" s="91">
        <v>16</v>
      </c>
      <c r="C655" s="21" t="s">
        <v>336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795</v>
      </c>
      <c r="B656" s="91">
        <v>0</v>
      </c>
      <c r="C656" s="21" t="s">
        <v>337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645</v>
      </c>
      <c r="B657" s="91"/>
      <c r="C657" s="21" t="s">
        <v>338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586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821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822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823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824</v>
      </c>
      <c r="B662" s="91"/>
      <c r="C662" s="21" t="s">
        <v>326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825</v>
      </c>
      <c r="B663" s="91"/>
      <c r="C663" s="21" t="s">
        <v>327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328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324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325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791</v>
      </c>
      <c r="AF666" s="60"/>
      <c r="AH666" s="59"/>
    </row>
    <row r="667" spans="1:34">
      <c r="A667" s="106" t="s">
        <v>0</v>
      </c>
      <c r="B667" s="92" t="s">
        <v>531</v>
      </c>
      <c r="C667" s="50" t="s">
        <v>240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327</v>
      </c>
      <c r="AE667" s="113"/>
      <c r="AF667" s="60"/>
      <c r="AH667" s="59"/>
    </row>
    <row r="668" spans="1:34">
      <c r="A668" s="99" t="s">
        <v>792</v>
      </c>
      <c r="B668" s="93">
        <v>10</v>
      </c>
      <c r="C668" s="21" t="s">
        <v>323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793</v>
      </c>
      <c r="B669" s="93">
        <v>10</v>
      </c>
      <c r="C669" s="21" t="s">
        <v>826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794</v>
      </c>
      <c r="B670" s="93">
        <v>20</v>
      </c>
      <c r="C670" s="21" t="s">
        <v>336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795</v>
      </c>
      <c r="B671" s="93">
        <v>0</v>
      </c>
      <c r="C671" s="21" t="s">
        <v>337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645</v>
      </c>
      <c r="B672" s="93"/>
      <c r="C672" s="21" t="s">
        <v>338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586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821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822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823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824</v>
      </c>
      <c r="B677" s="93"/>
      <c r="C677" s="21" t="s">
        <v>326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825</v>
      </c>
      <c r="B678" s="93"/>
      <c r="C678" s="21" t="s">
        <v>327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328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324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325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791</v>
      </c>
      <c r="AF681" s="60"/>
      <c r="AH681" s="59"/>
    </row>
    <row r="682" spans="1:34">
      <c r="A682" s="106" t="s">
        <v>0</v>
      </c>
      <c r="B682" s="90" t="s">
        <v>550</v>
      </c>
      <c r="C682" s="50" t="s">
        <v>240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327</v>
      </c>
      <c r="AE682" s="113"/>
      <c r="AF682" s="60"/>
      <c r="AH682" s="59"/>
    </row>
    <row r="683" spans="1:34">
      <c r="A683" s="99" t="s">
        <v>792</v>
      </c>
      <c r="B683" s="91">
        <v>16</v>
      </c>
      <c r="C683" s="21" t="s">
        <v>323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793</v>
      </c>
      <c r="B684" s="91">
        <v>16</v>
      </c>
      <c r="C684" s="21" t="s">
        <v>826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794</v>
      </c>
      <c r="B685" s="91">
        <v>12</v>
      </c>
      <c r="C685" s="21" t="s">
        <v>336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795</v>
      </c>
      <c r="B686" s="91">
        <v>0</v>
      </c>
      <c r="C686" s="21" t="s">
        <v>337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645</v>
      </c>
      <c r="B687" s="91"/>
      <c r="C687" s="21" t="s">
        <v>338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586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821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822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823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824</v>
      </c>
      <c r="B692" s="91"/>
      <c r="C692" s="21" t="s">
        <v>326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825</v>
      </c>
      <c r="B693" s="91"/>
      <c r="C693" s="21" t="s">
        <v>327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328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324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325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554</v>
      </c>
      <c r="C697" s="50" t="s">
        <v>240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792</v>
      </c>
      <c r="B698" s="93">
        <v>10</v>
      </c>
      <c r="C698" s="21" t="s">
        <v>323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793</v>
      </c>
      <c r="B699" s="93">
        <v>18</v>
      </c>
      <c r="C699" s="21" t="s">
        <v>826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794</v>
      </c>
      <c r="B700" s="93">
        <v>0</v>
      </c>
      <c r="C700" s="21" t="s">
        <v>336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795</v>
      </c>
      <c r="B701" s="93">
        <v>0</v>
      </c>
      <c r="C701" s="21" t="s">
        <v>337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645</v>
      </c>
      <c r="B702" s="93"/>
      <c r="C702" s="21" t="s">
        <v>338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586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821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822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823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824</v>
      </c>
      <c r="B707" s="93"/>
      <c r="C707" s="21" t="s">
        <v>326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825</v>
      </c>
      <c r="B708" s="93"/>
      <c r="C708" s="21" t="s">
        <v>327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328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324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325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240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791</v>
      </c>
      <c r="AF712" s="60"/>
      <c r="AH712" s="59"/>
    </row>
    <row r="713" spans="1:34">
      <c r="A713" s="99" t="s">
        <v>792</v>
      </c>
      <c r="B713" s="91">
        <v>10</v>
      </c>
      <c r="C713" s="21" t="s">
        <v>323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793</v>
      </c>
      <c r="B714" s="91">
        <v>10</v>
      </c>
      <c r="C714" s="21" t="s">
        <v>826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794</v>
      </c>
      <c r="B715" s="91">
        <v>20</v>
      </c>
      <c r="C715" s="21" t="s">
        <v>336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795</v>
      </c>
      <c r="B716" s="91">
        <v>20</v>
      </c>
      <c r="C716" s="21" t="s">
        <v>337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645</v>
      </c>
      <c r="B717" s="91"/>
      <c r="C717" s="21" t="s">
        <v>338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586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821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822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823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824</v>
      </c>
      <c r="B722" s="91"/>
      <c r="C722" s="21" t="s">
        <v>326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825</v>
      </c>
      <c r="B723" s="91"/>
      <c r="C723" s="21" t="s">
        <v>327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865</v>
      </c>
      <c r="C724" s="21" t="s">
        <v>328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324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325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241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791</v>
      </c>
      <c r="AF727" s="60"/>
      <c r="AH727" s="59"/>
    </row>
    <row r="728" spans="1:34">
      <c r="A728" s="99" t="s">
        <v>792</v>
      </c>
      <c r="B728" s="93">
        <v>0</v>
      </c>
      <c r="C728" s="21" t="s">
        <v>323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793</v>
      </c>
      <c r="B729" s="93">
        <v>0</v>
      </c>
      <c r="C729" s="21" t="s">
        <v>826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794</v>
      </c>
      <c r="B730" s="93">
        <v>25</v>
      </c>
      <c r="C730" s="21" t="s">
        <v>336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795</v>
      </c>
      <c r="B731" s="93">
        <v>0</v>
      </c>
      <c r="C731" s="21" t="s">
        <v>337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645</v>
      </c>
      <c r="B732" s="93"/>
      <c r="C732" s="21" t="s">
        <v>338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586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821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822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823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824</v>
      </c>
      <c r="B737" s="93"/>
      <c r="C737" s="21" t="s">
        <v>326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825</v>
      </c>
      <c r="B738" s="93"/>
      <c r="C738" s="21" t="s">
        <v>327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328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324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325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524</v>
      </c>
      <c r="C742" s="50" t="s">
        <v>340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791</v>
      </c>
      <c r="AF742" s="60"/>
      <c r="AH742" s="59"/>
    </row>
    <row r="743" spans="1:34">
      <c r="A743" s="99" t="s">
        <v>792</v>
      </c>
      <c r="B743" s="91">
        <v>20</v>
      </c>
      <c r="C743" s="21" t="s">
        <v>323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793</v>
      </c>
      <c r="B744" s="91">
        <v>12</v>
      </c>
      <c r="C744" s="21" t="s">
        <v>826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794</v>
      </c>
      <c r="B745" s="91">
        <v>0</v>
      </c>
      <c r="C745" s="21" t="s">
        <v>336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795</v>
      </c>
      <c r="B746" s="91">
        <v>0</v>
      </c>
      <c r="C746" s="21" t="s">
        <v>337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645</v>
      </c>
      <c r="B747" s="91"/>
      <c r="C747" s="21" t="s">
        <v>338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586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821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822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823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824</v>
      </c>
      <c r="B752" s="91"/>
      <c r="C752" s="21" t="s">
        <v>326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825</v>
      </c>
      <c r="B753" s="91"/>
      <c r="C753" s="21" t="s">
        <v>327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328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324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325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542</v>
      </c>
      <c r="C757" s="50" t="s">
        <v>340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791</v>
      </c>
      <c r="AF757" s="60"/>
      <c r="AH757" s="59"/>
    </row>
    <row r="758" spans="1:34">
      <c r="A758" s="99" t="s">
        <v>792</v>
      </c>
      <c r="B758" s="93">
        <v>18</v>
      </c>
      <c r="C758" s="21" t="s">
        <v>323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793</v>
      </c>
      <c r="B759" s="93">
        <v>12</v>
      </c>
      <c r="C759" s="21" t="s">
        <v>826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794</v>
      </c>
      <c r="B760" s="93">
        <v>0</v>
      </c>
      <c r="C760" s="21" t="s">
        <v>336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795</v>
      </c>
      <c r="B761" s="93">
        <v>0</v>
      </c>
      <c r="C761" s="21" t="s">
        <v>337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645</v>
      </c>
      <c r="B762" s="93"/>
      <c r="C762" s="21" t="s">
        <v>338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586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821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822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823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824</v>
      </c>
      <c r="B767" s="93"/>
      <c r="C767" s="21" t="s">
        <v>326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825</v>
      </c>
      <c r="B768" s="93"/>
      <c r="C768" s="21" t="s">
        <v>327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328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324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325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866</v>
      </c>
      <c r="C772" s="50" t="s">
        <v>240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791</v>
      </c>
      <c r="AF772" s="60"/>
      <c r="AH772" s="59"/>
    </row>
    <row r="773" spans="1:34">
      <c r="A773" s="99" t="s">
        <v>792</v>
      </c>
      <c r="B773" s="91">
        <v>10</v>
      </c>
      <c r="C773" s="21" t="s">
        <v>323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793</v>
      </c>
      <c r="B774" s="91">
        <v>15</v>
      </c>
      <c r="C774" s="21" t="s">
        <v>826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794</v>
      </c>
      <c r="B775" s="91">
        <v>20</v>
      </c>
      <c r="C775" s="21" t="s">
        <v>336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795</v>
      </c>
      <c r="B776" s="91">
        <v>0</v>
      </c>
      <c r="C776" s="21" t="s">
        <v>337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645</v>
      </c>
      <c r="B777" s="91"/>
      <c r="C777" s="21" t="s">
        <v>338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586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821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822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823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824</v>
      </c>
      <c r="B782" s="91"/>
      <c r="C782" s="21" t="s">
        <v>326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825</v>
      </c>
      <c r="B783" s="91"/>
      <c r="C783" s="21" t="s">
        <v>327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865</v>
      </c>
      <c r="C784" s="21" t="s">
        <v>328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324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325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1" t="s">
        <v>1001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791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242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792</v>
      </c>
      <c r="B789" s="89">
        <v>12</v>
      </c>
      <c r="C789" s="21" t="s">
        <v>323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793</v>
      </c>
      <c r="B790" s="89">
        <v>20</v>
      </c>
      <c r="C790" s="21" t="s">
        <v>826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794</v>
      </c>
      <c r="B791" s="89">
        <v>0</v>
      </c>
      <c r="C791" s="21" t="s">
        <v>336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795</v>
      </c>
      <c r="B792" s="89">
        <v>0</v>
      </c>
      <c r="C792" s="21" t="s">
        <v>337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645</v>
      </c>
      <c r="B793" s="89"/>
      <c r="C793" s="21" t="s">
        <v>338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586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821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822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823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824</v>
      </c>
      <c r="B798" s="89"/>
      <c r="C798" s="21" t="s">
        <v>326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825</v>
      </c>
      <c r="B799" s="89"/>
      <c r="C799" s="21" t="s">
        <v>327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328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324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325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791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240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792</v>
      </c>
      <c r="B804" s="91">
        <v>18</v>
      </c>
      <c r="C804" s="21" t="s">
        <v>323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793</v>
      </c>
      <c r="B805" s="91">
        <v>18</v>
      </c>
      <c r="C805" s="21" t="s">
        <v>826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794</v>
      </c>
      <c r="B806" s="91">
        <v>0</v>
      </c>
      <c r="C806" s="21" t="s">
        <v>336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795</v>
      </c>
      <c r="B807" s="91">
        <v>0</v>
      </c>
      <c r="C807" s="21" t="s">
        <v>337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645</v>
      </c>
      <c r="B808" s="91"/>
      <c r="C808" s="21" t="s">
        <v>338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586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821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822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823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824</v>
      </c>
      <c r="B813" s="91"/>
      <c r="C813" s="21" t="s">
        <v>326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825</v>
      </c>
      <c r="B814" s="91"/>
      <c r="C814" s="21" t="s">
        <v>327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328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324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325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791</v>
      </c>
      <c r="AF817" s="60"/>
      <c r="AH817" s="59"/>
    </row>
    <row r="818" spans="1:34">
      <c r="A818" s="106" t="s">
        <v>0</v>
      </c>
      <c r="B818" s="90" t="s">
        <v>1010</v>
      </c>
      <c r="C818" s="50" t="s">
        <v>240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792</v>
      </c>
      <c r="B819" s="91">
        <v>10</v>
      </c>
      <c r="C819" s="21" t="s">
        <v>323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793</v>
      </c>
      <c r="B820" s="91">
        <v>16</v>
      </c>
      <c r="C820" s="21" t="s">
        <v>826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794</v>
      </c>
      <c r="B821" s="91">
        <v>20</v>
      </c>
      <c r="C821" s="21" t="s">
        <v>336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795</v>
      </c>
      <c r="B822" s="91">
        <v>0</v>
      </c>
      <c r="C822" s="21" t="s">
        <v>337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645</v>
      </c>
      <c r="B823" s="91"/>
      <c r="C823" s="21" t="s">
        <v>338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586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821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822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823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824</v>
      </c>
      <c r="B828" s="91"/>
      <c r="C828" s="21" t="s">
        <v>326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825</v>
      </c>
      <c r="B829" s="91"/>
      <c r="C829" s="21" t="s">
        <v>327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328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324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325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791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242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792</v>
      </c>
      <c r="B835" s="87">
        <v>16</v>
      </c>
      <c r="C835" s="21" t="s">
        <v>323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793</v>
      </c>
      <c r="B836" s="87">
        <v>10</v>
      </c>
      <c r="C836" s="21" t="s">
        <v>826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794</v>
      </c>
      <c r="B837" s="87">
        <v>0</v>
      </c>
      <c r="C837" s="21" t="s">
        <v>336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795</v>
      </c>
      <c r="B838" s="87">
        <v>0</v>
      </c>
      <c r="C838" s="21" t="s">
        <v>337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645</v>
      </c>
      <c r="B839" s="87"/>
      <c r="C839" s="21" t="s">
        <v>338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586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821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822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823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824</v>
      </c>
      <c r="B844" s="87"/>
      <c r="C844" s="21" t="s">
        <v>326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825</v>
      </c>
      <c r="B845" s="87"/>
      <c r="C845" s="21" t="s">
        <v>327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328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324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791</v>
      </c>
      <c r="AF847" s="60"/>
      <c r="AH847" s="59"/>
    </row>
    <row r="848" spans="1:34">
      <c r="A848" s="99"/>
      <c r="B848" s="87"/>
      <c r="C848" s="21" t="s">
        <v>325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242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792</v>
      </c>
      <c r="B850" s="89">
        <v>16</v>
      </c>
      <c r="C850" s="21" t="s">
        <v>323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793</v>
      </c>
      <c r="B851" s="89">
        <v>16</v>
      </c>
      <c r="C851" s="21" t="s">
        <v>826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794</v>
      </c>
      <c r="B852" s="89">
        <v>0</v>
      </c>
      <c r="C852" s="21" t="s">
        <v>336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795</v>
      </c>
      <c r="B853" s="89">
        <v>0</v>
      </c>
      <c r="C853" s="21" t="s">
        <v>337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645</v>
      </c>
      <c r="B854" s="89"/>
      <c r="C854" s="21" t="s">
        <v>338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586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821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822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823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824</v>
      </c>
      <c r="B859" s="89"/>
      <c r="C859" s="21" t="s">
        <v>326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825</v>
      </c>
      <c r="B860" s="89"/>
      <c r="C860" s="21" t="s">
        <v>327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328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324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791</v>
      </c>
      <c r="AF862" s="60"/>
      <c r="AH862" s="60"/>
    </row>
    <row r="863" spans="1:34">
      <c r="A863" s="99"/>
      <c r="B863" s="89"/>
      <c r="C863" s="21" t="s">
        <v>325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242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792</v>
      </c>
      <c r="B865" s="87">
        <v>10</v>
      </c>
      <c r="C865" s="21" t="s">
        <v>323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793</v>
      </c>
      <c r="B866" s="87">
        <v>16</v>
      </c>
      <c r="C866" s="21" t="s">
        <v>826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794</v>
      </c>
      <c r="B867" s="87">
        <v>0</v>
      </c>
      <c r="C867" s="21" t="s">
        <v>336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795</v>
      </c>
      <c r="B868" s="87">
        <v>0</v>
      </c>
      <c r="C868" s="21" t="s">
        <v>337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645</v>
      </c>
      <c r="B869" s="87"/>
      <c r="C869" s="21" t="s">
        <v>338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586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821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822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823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824</v>
      </c>
      <c r="B874" s="87"/>
      <c r="C874" s="21" t="s">
        <v>326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825</v>
      </c>
      <c r="B875" s="87"/>
      <c r="C875" s="21" t="s">
        <v>327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328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324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791</v>
      </c>
      <c r="AF877" s="60"/>
      <c r="AH877" s="59"/>
    </row>
    <row r="878" spans="1:34">
      <c r="A878" s="99"/>
      <c r="B878" s="87"/>
      <c r="C878" s="21" t="s">
        <v>325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606</v>
      </c>
      <c r="C879" s="50" t="s">
        <v>242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326</v>
      </c>
      <c r="AE879" s="113"/>
      <c r="AF879" s="60"/>
      <c r="AH879" s="59"/>
    </row>
    <row r="880" spans="1:34">
      <c r="A880" s="99" t="s">
        <v>792</v>
      </c>
      <c r="B880" s="89">
        <v>16</v>
      </c>
      <c r="C880" s="21" t="s">
        <v>323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793</v>
      </c>
      <c r="B881" s="89">
        <v>20</v>
      </c>
      <c r="C881" s="21" t="s">
        <v>826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794</v>
      </c>
      <c r="B882" s="89">
        <v>0</v>
      </c>
      <c r="C882" s="21" t="s">
        <v>336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795</v>
      </c>
      <c r="B883" s="89">
        <v>0</v>
      </c>
      <c r="C883" s="21" t="s">
        <v>337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645</v>
      </c>
      <c r="B884" s="89"/>
      <c r="C884" s="21" t="s">
        <v>338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586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821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822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823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824</v>
      </c>
      <c r="B889" s="89"/>
      <c r="C889" s="21" t="s">
        <v>326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825</v>
      </c>
      <c r="B890" s="89"/>
      <c r="C890" s="21" t="s">
        <v>327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328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324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791</v>
      </c>
      <c r="AF892" s="60"/>
      <c r="AH892" s="59"/>
    </row>
    <row r="893" spans="1:34">
      <c r="A893" s="99"/>
      <c r="B893" s="89"/>
      <c r="C893" s="21" t="s">
        <v>325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555</v>
      </c>
      <c r="C894" s="50" t="s">
        <v>242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792</v>
      </c>
      <c r="B895" s="87">
        <v>32</v>
      </c>
      <c r="C895" s="21" t="s">
        <v>323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793</v>
      </c>
      <c r="B896" s="87">
        <v>0</v>
      </c>
      <c r="C896" s="21" t="s">
        <v>826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794</v>
      </c>
      <c r="B897" s="87">
        <v>0</v>
      </c>
      <c r="C897" s="21" t="s">
        <v>336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795</v>
      </c>
      <c r="B898" s="87">
        <v>0</v>
      </c>
      <c r="C898" s="21" t="s">
        <v>337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645</v>
      </c>
      <c r="B899" s="87"/>
      <c r="C899" s="21" t="s">
        <v>338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586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821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822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823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824</v>
      </c>
      <c r="B904" s="87"/>
      <c r="C904" s="21" t="s">
        <v>326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825</v>
      </c>
      <c r="B905" s="87"/>
      <c r="C905" s="21" t="s">
        <v>327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328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324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791</v>
      </c>
      <c r="AF907" s="60"/>
      <c r="AH907" s="59"/>
    </row>
    <row r="908" spans="1:34">
      <c r="A908" s="99"/>
      <c r="B908" s="87"/>
      <c r="C908" s="21" t="s">
        <v>325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568</v>
      </c>
      <c r="C909" s="50" t="s">
        <v>242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792</v>
      </c>
      <c r="B910" s="89">
        <v>24</v>
      </c>
      <c r="C910" s="21" t="s">
        <v>323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793</v>
      </c>
      <c r="B911" s="89">
        <v>16</v>
      </c>
      <c r="C911" s="21" t="s">
        <v>826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794</v>
      </c>
      <c r="B912" s="89">
        <v>0</v>
      </c>
      <c r="C912" s="21" t="s">
        <v>336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795</v>
      </c>
      <c r="B913" s="89">
        <v>0</v>
      </c>
      <c r="C913" s="21" t="s">
        <v>337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645</v>
      </c>
      <c r="B914" s="89"/>
      <c r="C914" s="21" t="s">
        <v>338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586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821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822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823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824</v>
      </c>
      <c r="B919" s="89"/>
      <c r="C919" s="21" t="s">
        <v>326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825</v>
      </c>
      <c r="B920" s="89"/>
      <c r="C920" s="21" t="s">
        <v>327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328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324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791</v>
      </c>
      <c r="AF922" s="60"/>
      <c r="AH922" s="59"/>
    </row>
    <row r="923" spans="1:34">
      <c r="A923" s="99"/>
      <c r="B923" s="89"/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242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792</v>
      </c>
      <c r="B925" s="87">
        <v>32</v>
      </c>
      <c r="C925" s="21" t="s">
        <v>323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793</v>
      </c>
      <c r="B926" s="87">
        <v>0</v>
      </c>
      <c r="C926" s="21" t="s">
        <v>826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794</v>
      </c>
      <c r="B927" s="87">
        <v>0</v>
      </c>
      <c r="C927" s="21" t="s">
        <v>336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795</v>
      </c>
      <c r="B928" s="87">
        <v>0</v>
      </c>
      <c r="C928" s="21" t="s">
        <v>337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645</v>
      </c>
      <c r="B929" s="87"/>
      <c r="C929" s="21" t="s">
        <v>338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586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821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822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823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824</v>
      </c>
      <c r="B934" s="87"/>
      <c r="C934" s="21" t="s">
        <v>326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825</v>
      </c>
      <c r="B935" s="87"/>
      <c r="C935" s="21" t="s">
        <v>327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328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324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791</v>
      </c>
      <c r="AF937" s="60"/>
      <c r="AH937" s="59"/>
    </row>
    <row r="938" spans="1:34">
      <c r="A938" s="99"/>
      <c r="B938" s="87"/>
      <c r="C938" s="21" t="s">
        <v>325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240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792</v>
      </c>
      <c r="B940" s="91">
        <v>18</v>
      </c>
      <c r="C940" s="21" t="s">
        <v>323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793</v>
      </c>
      <c r="B941" s="91">
        <v>16</v>
      </c>
      <c r="C941" s="21" t="s">
        <v>826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794</v>
      </c>
      <c r="B942" s="91">
        <v>0</v>
      </c>
      <c r="C942" s="21" t="s">
        <v>336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795</v>
      </c>
      <c r="B943" s="91">
        <v>0</v>
      </c>
      <c r="C943" s="21" t="s">
        <v>337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645</v>
      </c>
      <c r="B944" s="91"/>
      <c r="C944" s="21" t="s">
        <v>338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586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821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822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823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824</v>
      </c>
      <c r="B949" s="91"/>
      <c r="C949" s="21" t="s">
        <v>326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825</v>
      </c>
      <c r="B950" s="91"/>
      <c r="C950" s="21" t="s">
        <v>327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328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324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791</v>
      </c>
      <c r="AF952" s="60"/>
      <c r="AH952" s="59"/>
    </row>
    <row r="953" spans="1:34">
      <c r="A953" s="99"/>
      <c r="B953" s="91"/>
      <c r="C953" s="21" t="s">
        <v>325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240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792</v>
      </c>
      <c r="B955" s="93">
        <v>26</v>
      </c>
      <c r="C955" s="21" t="s">
        <v>323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793</v>
      </c>
      <c r="B956" s="93">
        <v>18</v>
      </c>
      <c r="C956" s="21" t="s">
        <v>826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794</v>
      </c>
      <c r="B957" s="93">
        <v>0</v>
      </c>
      <c r="C957" s="21" t="s">
        <v>336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795</v>
      </c>
      <c r="B958" s="93">
        <v>0</v>
      </c>
      <c r="C958" s="21" t="s">
        <v>337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645</v>
      </c>
      <c r="B959" s="93"/>
      <c r="C959" s="21" t="s">
        <v>338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586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821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822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823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824</v>
      </c>
      <c r="B964" s="93"/>
      <c r="C964" s="21" t="s">
        <v>326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825</v>
      </c>
      <c r="B965" s="93"/>
      <c r="C965" s="21" t="s">
        <v>327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328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324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791</v>
      </c>
      <c r="AF967" s="60"/>
      <c r="AH967" s="59"/>
    </row>
    <row r="968" spans="1:34">
      <c r="A968" s="99"/>
      <c r="B968" s="93"/>
      <c r="C968" s="21" t="s">
        <v>325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240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792</v>
      </c>
      <c r="B970" s="91">
        <v>10</v>
      </c>
      <c r="C970" s="21" t="s">
        <v>323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793</v>
      </c>
      <c r="B971" s="91">
        <v>12</v>
      </c>
      <c r="C971" s="21" t="s">
        <v>826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794</v>
      </c>
      <c r="B972" s="91">
        <v>16</v>
      </c>
      <c r="C972" s="21" t="s">
        <v>336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795</v>
      </c>
      <c r="B973" s="91">
        <v>16</v>
      </c>
      <c r="C973" s="21" t="s">
        <v>337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645</v>
      </c>
      <c r="B974" s="91"/>
      <c r="C974" s="21" t="s">
        <v>338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586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821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822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823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824</v>
      </c>
      <c r="B979" s="91"/>
      <c r="C979" s="21" t="s">
        <v>326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825</v>
      </c>
      <c r="B980" s="91"/>
      <c r="C980" s="21" t="s">
        <v>327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328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324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791</v>
      </c>
      <c r="AF982" s="60"/>
      <c r="AH982" s="59"/>
    </row>
    <row r="983" spans="1:34">
      <c r="A983" s="99"/>
      <c r="B983" s="91"/>
      <c r="C983" s="21" t="s">
        <v>325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241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792</v>
      </c>
      <c r="B985" s="93">
        <v>18</v>
      </c>
      <c r="C985" s="21" t="s">
        <v>323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793</v>
      </c>
      <c r="B986" s="93">
        <v>18</v>
      </c>
      <c r="C986" s="21" t="s">
        <v>826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794</v>
      </c>
      <c r="B987" s="93">
        <v>0</v>
      </c>
      <c r="C987" s="21" t="s">
        <v>336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795</v>
      </c>
      <c r="B988" s="93">
        <v>0</v>
      </c>
      <c r="C988" s="21" t="s">
        <v>337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645</v>
      </c>
      <c r="B989" s="93"/>
      <c r="C989" s="21" t="s">
        <v>338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586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821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822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823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824</v>
      </c>
      <c r="B994" s="93"/>
      <c r="C994" s="21" t="s">
        <v>326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825</v>
      </c>
      <c r="B995" s="93"/>
      <c r="C995" s="21" t="s">
        <v>327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328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324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791</v>
      </c>
      <c r="AF997" s="60"/>
      <c r="AH997" s="59"/>
    </row>
    <row r="998" spans="1:34">
      <c r="A998" s="99"/>
      <c r="B998" s="93"/>
      <c r="C998" s="21" t="s">
        <v>325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230</v>
      </c>
      <c r="C999" s="50" t="s">
        <v>241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792</v>
      </c>
      <c r="B1000" s="91">
        <v>10</v>
      </c>
      <c r="C1000" s="21" t="s">
        <v>323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793</v>
      </c>
      <c r="B1001" s="91">
        <v>20</v>
      </c>
      <c r="C1001" s="21" t="s">
        <v>826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794</v>
      </c>
      <c r="B1002" s="91">
        <v>20</v>
      </c>
      <c r="C1002" s="21" t="s">
        <v>336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795</v>
      </c>
      <c r="B1003" s="91">
        <v>0</v>
      </c>
      <c r="C1003" s="21" t="s">
        <v>337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645</v>
      </c>
      <c r="B1004" s="91"/>
      <c r="C1004" s="21" t="s">
        <v>338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586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821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822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823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824</v>
      </c>
      <c r="B1009" s="91"/>
      <c r="C1009" s="21" t="s">
        <v>326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825</v>
      </c>
      <c r="B1010" s="91"/>
      <c r="C1010" s="21" t="s">
        <v>327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328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324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791</v>
      </c>
      <c r="AF1012" s="60"/>
      <c r="AH1012" s="60"/>
    </row>
    <row r="1013" spans="1:34">
      <c r="A1013" s="99"/>
      <c r="B1013" s="91"/>
      <c r="C1013" s="21" t="s">
        <v>325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241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328</v>
      </c>
      <c r="AE1014" s="113"/>
      <c r="AF1014" s="60"/>
      <c r="AH1014" s="60"/>
    </row>
    <row r="1015" spans="1:34">
      <c r="A1015" s="99" t="s">
        <v>792</v>
      </c>
      <c r="B1015" s="93">
        <v>18</v>
      </c>
      <c r="C1015" s="21" t="s">
        <v>323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793</v>
      </c>
      <c r="B1016" s="93">
        <v>12</v>
      </c>
      <c r="C1016" s="21" t="s">
        <v>826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794</v>
      </c>
      <c r="B1017" s="93">
        <v>0</v>
      </c>
      <c r="C1017" s="21" t="s">
        <v>336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795</v>
      </c>
      <c r="B1018" s="93">
        <v>25</v>
      </c>
      <c r="C1018" s="21" t="s">
        <v>337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645</v>
      </c>
      <c r="B1019" s="93"/>
      <c r="C1019" s="21" t="s">
        <v>338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586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821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822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823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824</v>
      </c>
      <c r="B1024" s="93"/>
      <c r="C1024" s="21" t="s">
        <v>326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825</v>
      </c>
      <c r="B1025" s="93"/>
      <c r="C1025" s="21" t="s">
        <v>327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328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324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791</v>
      </c>
      <c r="AF1027" s="60"/>
      <c r="AH1027" s="60"/>
    </row>
    <row r="1028" spans="1:34">
      <c r="A1028" s="99"/>
      <c r="B1028" s="93"/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240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792</v>
      </c>
      <c r="B1030" s="91">
        <v>16</v>
      </c>
      <c r="C1030" s="21" t="s">
        <v>323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793</v>
      </c>
      <c r="B1031" s="91">
        <v>16</v>
      </c>
      <c r="C1031" s="21" t="s">
        <v>826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794</v>
      </c>
      <c r="B1032" s="91">
        <v>0</v>
      </c>
      <c r="C1032" s="21" t="s">
        <v>336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795</v>
      </c>
      <c r="B1033" s="91">
        <v>0</v>
      </c>
      <c r="C1033" s="21" t="s">
        <v>337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645</v>
      </c>
      <c r="B1034" s="91"/>
      <c r="C1034" s="21" t="s">
        <v>338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586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821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822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823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824</v>
      </c>
      <c r="B1039" s="91"/>
      <c r="C1039" s="21" t="s">
        <v>326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825</v>
      </c>
      <c r="B1040" s="91"/>
      <c r="C1040" s="21" t="s">
        <v>327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328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324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791</v>
      </c>
      <c r="AF1042" s="60"/>
      <c r="AH1042" s="62"/>
    </row>
    <row r="1043" spans="1:34">
      <c r="A1043" s="99"/>
      <c r="B1043" s="91"/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241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792</v>
      </c>
      <c r="B1045" s="93">
        <v>12</v>
      </c>
      <c r="C1045" s="21" t="s">
        <v>323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793</v>
      </c>
      <c r="B1046" s="93">
        <v>28</v>
      </c>
      <c r="C1046" s="21" t="s">
        <v>826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794</v>
      </c>
      <c r="B1047" s="93">
        <v>0</v>
      </c>
      <c r="C1047" s="21" t="s">
        <v>336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795</v>
      </c>
      <c r="B1048" s="93">
        <v>0</v>
      </c>
      <c r="C1048" s="21" t="s">
        <v>337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645</v>
      </c>
      <c r="B1049" s="93"/>
      <c r="C1049" s="21" t="s">
        <v>338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586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821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822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823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824</v>
      </c>
      <c r="B1054" s="93"/>
      <c r="C1054" s="21" t="s">
        <v>326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825</v>
      </c>
      <c r="B1055" s="93"/>
      <c r="C1055" s="21" t="s">
        <v>327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328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324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791</v>
      </c>
      <c r="AF1057" s="60"/>
      <c r="AH1057" s="62"/>
    </row>
    <row r="1058" spans="1:34">
      <c r="A1058" s="99"/>
      <c r="B1058" s="93"/>
      <c r="C1058" s="21" t="s">
        <v>325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241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792</v>
      </c>
      <c r="B1060" s="91">
        <v>24</v>
      </c>
      <c r="C1060" s="21" t="s">
        <v>323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793</v>
      </c>
      <c r="B1061" s="91">
        <v>18</v>
      </c>
      <c r="C1061" s="21" t="s">
        <v>826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794</v>
      </c>
      <c r="B1062" s="91">
        <v>0</v>
      </c>
      <c r="C1062" s="21" t="s">
        <v>336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795</v>
      </c>
      <c r="B1063" s="91">
        <v>0</v>
      </c>
      <c r="C1063" s="21" t="s">
        <v>337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645</v>
      </c>
      <c r="B1064" s="91"/>
      <c r="C1064" s="21" t="s">
        <v>338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586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821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822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823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824</v>
      </c>
      <c r="B1069" s="91"/>
      <c r="C1069" s="21" t="s">
        <v>326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825</v>
      </c>
      <c r="B1070" s="91"/>
      <c r="C1070" s="21" t="s">
        <v>327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328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324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791</v>
      </c>
      <c r="AF1072" s="60"/>
      <c r="AH1072" s="62"/>
    </row>
    <row r="1073" spans="1:34">
      <c r="A1073" s="99"/>
      <c r="B1073" s="91"/>
      <c r="C1073" s="21" t="s">
        <v>325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241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792</v>
      </c>
      <c r="B1075" s="93">
        <v>24</v>
      </c>
      <c r="C1075" s="21" t="s">
        <v>323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793</v>
      </c>
      <c r="B1076" s="93">
        <v>12</v>
      </c>
      <c r="C1076" s="21" t="s">
        <v>826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794</v>
      </c>
      <c r="B1077" s="93">
        <v>0</v>
      </c>
      <c r="C1077" s="21" t="s">
        <v>336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795</v>
      </c>
      <c r="B1078" s="93">
        <v>20</v>
      </c>
      <c r="C1078" s="21" t="s">
        <v>337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645</v>
      </c>
      <c r="B1079" s="93"/>
      <c r="C1079" s="21" t="s">
        <v>338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586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821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822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823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824</v>
      </c>
      <c r="B1084" s="93"/>
      <c r="C1084" s="21" t="s">
        <v>326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825</v>
      </c>
      <c r="B1085" s="93"/>
      <c r="C1085" s="21" t="s">
        <v>327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328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324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791</v>
      </c>
      <c r="AF1087" s="60"/>
      <c r="AH1087" s="62"/>
    </row>
    <row r="1088" spans="1:34">
      <c r="A1088" s="99"/>
      <c r="B1088" s="93"/>
      <c r="C1088" s="21" t="s">
        <v>325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241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792</v>
      </c>
      <c r="B1090" s="91">
        <v>18</v>
      </c>
      <c r="C1090" s="21" t="s">
        <v>323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793</v>
      </c>
      <c r="B1091" s="91">
        <v>25</v>
      </c>
      <c r="C1091" s="21" t="s">
        <v>826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794</v>
      </c>
      <c r="B1092" s="91">
        <v>0</v>
      </c>
      <c r="C1092" s="21" t="s">
        <v>336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795</v>
      </c>
      <c r="B1093" s="91">
        <v>0</v>
      </c>
      <c r="C1093" s="21" t="s">
        <v>337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645</v>
      </c>
      <c r="B1094" s="91"/>
      <c r="C1094" s="21" t="s">
        <v>338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586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821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822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823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824</v>
      </c>
      <c r="B1099" s="91"/>
      <c r="C1099" s="21" t="s">
        <v>326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825</v>
      </c>
      <c r="B1100" s="91"/>
      <c r="C1100" s="21" t="s">
        <v>327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328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324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325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791</v>
      </c>
      <c r="AF1103" s="60"/>
      <c r="AH1103" s="62"/>
    </row>
    <row r="1104" spans="1:34">
      <c r="A1104" s="106" t="s">
        <v>0</v>
      </c>
      <c r="B1104" s="92" t="s">
        <v>341</v>
      </c>
      <c r="C1104" s="50" t="s">
        <v>240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792</v>
      </c>
      <c r="B1105" s="93">
        <v>16</v>
      </c>
      <c r="C1105" s="21" t="s">
        <v>323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793</v>
      </c>
      <c r="B1106" s="93">
        <v>24</v>
      </c>
      <c r="C1106" s="21" t="s">
        <v>826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794</v>
      </c>
      <c r="B1107" s="93">
        <v>0</v>
      </c>
      <c r="C1107" s="21" t="s">
        <v>336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795</v>
      </c>
      <c r="B1108" s="93">
        <v>0</v>
      </c>
      <c r="C1108" s="21" t="s">
        <v>337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645</v>
      </c>
      <c r="B1109" s="93"/>
      <c r="C1109" s="21" t="s">
        <v>338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586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821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822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823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824</v>
      </c>
      <c r="B1114" s="93"/>
      <c r="C1114" s="21" t="s">
        <v>326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825</v>
      </c>
      <c r="B1115" s="93"/>
      <c r="C1115" s="21" t="s">
        <v>327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328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324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325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791</v>
      </c>
      <c r="AF1118" s="60"/>
      <c r="AH1118" s="62"/>
    </row>
    <row r="1119" spans="1:34">
      <c r="A1119" s="106" t="s">
        <v>0</v>
      </c>
      <c r="B1119" s="90" t="s">
        <v>300</v>
      </c>
      <c r="C1119" s="50" t="s">
        <v>240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328</v>
      </c>
      <c r="AE1119" s="113"/>
      <c r="AF1119" s="60"/>
      <c r="AH1119" s="62"/>
    </row>
    <row r="1120" spans="1:34">
      <c r="A1120" s="99" t="s">
        <v>792</v>
      </c>
      <c r="B1120" s="91">
        <v>16</v>
      </c>
      <c r="C1120" s="21" t="s">
        <v>323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793</v>
      </c>
      <c r="B1121" s="91">
        <v>8</v>
      </c>
      <c r="C1121" s="21" t="s">
        <v>826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794</v>
      </c>
      <c r="B1122" s="91">
        <v>0</v>
      </c>
      <c r="C1122" s="21" t="s">
        <v>336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795</v>
      </c>
      <c r="B1123" s="91">
        <v>25</v>
      </c>
      <c r="C1123" s="21" t="s">
        <v>337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645</v>
      </c>
      <c r="B1124" s="91"/>
      <c r="C1124" s="21" t="s">
        <v>338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586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821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822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823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824</v>
      </c>
      <c r="B1129" s="91"/>
      <c r="C1129" s="21" t="s">
        <v>326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825</v>
      </c>
      <c r="B1130" s="91"/>
      <c r="C1130" s="21" t="s">
        <v>327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328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324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791</v>
      </c>
      <c r="AF1132" s="60"/>
      <c r="AH1132" s="20"/>
    </row>
    <row r="1133" spans="1:34">
      <c r="A1133" s="99"/>
      <c r="B1133" s="91"/>
      <c r="C1133" s="21" t="s">
        <v>325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240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792</v>
      </c>
      <c r="B1135" s="93">
        <v>12</v>
      </c>
      <c r="C1135" s="21" t="s">
        <v>323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793</v>
      </c>
      <c r="B1136" s="93">
        <v>28</v>
      </c>
      <c r="C1136" s="21" t="s">
        <v>826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794</v>
      </c>
      <c r="B1137" s="93">
        <v>0</v>
      </c>
      <c r="C1137" s="21" t="s">
        <v>336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795</v>
      </c>
      <c r="B1138" s="93">
        <v>0</v>
      </c>
      <c r="C1138" s="21" t="s">
        <v>337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645</v>
      </c>
      <c r="B1139" s="93"/>
      <c r="C1139" s="21" t="s">
        <v>338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586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821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822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823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824</v>
      </c>
      <c r="B1144" s="93"/>
      <c r="C1144" s="21" t="s">
        <v>326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825</v>
      </c>
      <c r="B1145" s="93"/>
      <c r="C1145" s="21" t="s">
        <v>327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328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324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325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791</v>
      </c>
      <c r="AF1148" s="60"/>
      <c r="AH1148" s="20"/>
    </row>
    <row r="1149" spans="1:34">
      <c r="A1149" s="106" t="s">
        <v>0</v>
      </c>
      <c r="B1149" s="90" t="s">
        <v>570</v>
      </c>
      <c r="C1149" s="50" t="s">
        <v>240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792</v>
      </c>
      <c r="B1150" s="91">
        <v>16</v>
      </c>
      <c r="C1150" s="21" t="s">
        <v>323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793</v>
      </c>
      <c r="B1151" s="91">
        <v>25</v>
      </c>
      <c r="C1151" s="21" t="s">
        <v>826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794</v>
      </c>
      <c r="B1152" s="91">
        <v>0</v>
      </c>
      <c r="C1152" s="21" t="s">
        <v>336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795</v>
      </c>
      <c r="B1153" s="91">
        <v>0</v>
      </c>
      <c r="C1153" s="21" t="s">
        <v>337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645</v>
      </c>
      <c r="B1154" s="91"/>
      <c r="C1154" s="21" t="s">
        <v>338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586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821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822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823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824</v>
      </c>
      <c r="B1159" s="91"/>
      <c r="C1159" s="21" t="s">
        <v>326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825</v>
      </c>
      <c r="B1160" s="91"/>
      <c r="C1160" s="21" t="s">
        <v>327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328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324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325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791</v>
      </c>
      <c r="AF1163" s="60"/>
      <c r="AH1163" s="20"/>
    </row>
    <row r="1164" spans="1:34">
      <c r="A1164" s="106" t="s">
        <v>0</v>
      </c>
      <c r="B1164" s="92" t="s">
        <v>578</v>
      </c>
      <c r="C1164" s="50" t="s">
        <v>241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792</v>
      </c>
      <c r="B1165" s="93">
        <v>10</v>
      </c>
      <c r="C1165" s="21" t="s">
        <v>323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793</v>
      </c>
      <c r="B1166" s="93">
        <v>18</v>
      </c>
      <c r="C1166" s="21" t="s">
        <v>826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794</v>
      </c>
      <c r="B1167" s="93">
        <v>0</v>
      </c>
      <c r="C1167" s="21" t="s">
        <v>336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795</v>
      </c>
      <c r="B1168" s="93">
        <v>0</v>
      </c>
      <c r="C1168" s="21" t="s">
        <v>337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645</v>
      </c>
      <c r="B1169" s="93"/>
      <c r="C1169" s="21" t="s">
        <v>338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586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821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822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823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824</v>
      </c>
      <c r="B1174" s="93"/>
      <c r="C1174" s="21" t="s">
        <v>326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825</v>
      </c>
      <c r="B1175" s="93"/>
      <c r="C1175" s="21" t="s">
        <v>327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328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324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325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791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241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792</v>
      </c>
      <c r="B1180" s="91">
        <v>16</v>
      </c>
      <c r="C1180" s="21" t="s">
        <v>323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793</v>
      </c>
      <c r="B1181" s="91">
        <v>12</v>
      </c>
      <c r="C1181" s="21" t="s">
        <v>826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794</v>
      </c>
      <c r="B1182" s="91">
        <v>40</v>
      </c>
      <c r="C1182" s="21" t="s">
        <v>336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795</v>
      </c>
      <c r="B1183" s="91">
        <v>0</v>
      </c>
      <c r="C1183" s="21" t="s">
        <v>337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645</v>
      </c>
      <c r="B1184" s="91"/>
      <c r="C1184" s="21" t="s">
        <v>338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586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821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822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823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824</v>
      </c>
      <c r="B1189" s="91"/>
      <c r="C1189" s="21" t="s">
        <v>326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825</v>
      </c>
      <c r="B1190" s="91"/>
      <c r="C1190" s="21" t="s">
        <v>327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328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324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325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791</v>
      </c>
      <c r="AF1193" s="60"/>
      <c r="AH1193" s="20"/>
    </row>
    <row r="1194" spans="1:34">
      <c r="A1194" s="106" t="s">
        <v>0</v>
      </c>
      <c r="B1194" s="92" t="s">
        <v>530</v>
      </c>
      <c r="C1194" s="50" t="s">
        <v>241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792</v>
      </c>
      <c r="B1195" s="93">
        <v>28</v>
      </c>
      <c r="C1195" s="21" t="s">
        <v>323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793</v>
      </c>
      <c r="B1196" s="93">
        <v>28</v>
      </c>
      <c r="C1196" s="21" t="s">
        <v>826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794</v>
      </c>
      <c r="B1197" s="93">
        <v>0</v>
      </c>
      <c r="C1197" s="21" t="s">
        <v>336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795</v>
      </c>
      <c r="B1198" s="93">
        <v>0</v>
      </c>
      <c r="C1198" s="21" t="s">
        <v>337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645</v>
      </c>
      <c r="B1199" s="93"/>
      <c r="C1199" s="21" t="s">
        <v>338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586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821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822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823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824</v>
      </c>
      <c r="B1204" s="93"/>
      <c r="C1204" s="21" t="s">
        <v>326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825</v>
      </c>
      <c r="B1205" s="93"/>
      <c r="C1205" s="21" t="s">
        <v>327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328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324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325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791</v>
      </c>
      <c r="AF1208" s="60"/>
      <c r="AH1208" s="20"/>
    </row>
    <row r="1209" spans="1:34">
      <c r="A1209" s="106" t="s">
        <v>0</v>
      </c>
      <c r="B1209" s="90" t="s">
        <v>523</v>
      </c>
      <c r="C1209" s="50" t="s">
        <v>241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792</v>
      </c>
      <c r="B1210" s="91">
        <v>28</v>
      </c>
      <c r="C1210" s="21" t="s">
        <v>323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793</v>
      </c>
      <c r="B1211" s="91">
        <v>14</v>
      </c>
      <c r="C1211" s="21" t="s">
        <v>826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794</v>
      </c>
      <c r="B1212" s="91">
        <v>0</v>
      </c>
      <c r="C1212" s="21" t="s">
        <v>336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795</v>
      </c>
      <c r="B1213" s="91">
        <v>0</v>
      </c>
      <c r="C1213" s="21" t="s">
        <v>337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645</v>
      </c>
      <c r="B1214" s="91"/>
      <c r="C1214" s="21" t="s">
        <v>338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586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821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822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823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824</v>
      </c>
      <c r="B1219" s="91"/>
      <c r="C1219" s="21" t="s">
        <v>326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825</v>
      </c>
      <c r="B1220" s="91"/>
      <c r="C1220" s="21" t="s">
        <v>327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328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324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325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791</v>
      </c>
      <c r="AF1223" s="60"/>
      <c r="AH1223" s="20"/>
    </row>
    <row r="1224" spans="1:34">
      <c r="A1224" s="106" t="s">
        <v>0</v>
      </c>
      <c r="B1224" s="92" t="s">
        <v>572</v>
      </c>
      <c r="C1224" s="50" t="s">
        <v>340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792</v>
      </c>
      <c r="B1225" s="93">
        <v>20</v>
      </c>
      <c r="C1225" s="21" t="s">
        <v>323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793</v>
      </c>
      <c r="B1226" s="93">
        <v>16</v>
      </c>
      <c r="C1226" s="21" t="s">
        <v>826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794</v>
      </c>
      <c r="B1227" s="93">
        <v>0</v>
      </c>
      <c r="C1227" s="21" t="s">
        <v>336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795</v>
      </c>
      <c r="B1228" s="93">
        <v>0</v>
      </c>
      <c r="C1228" s="21" t="s">
        <v>337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645</v>
      </c>
      <c r="B1229" s="93"/>
      <c r="C1229" s="21" t="s">
        <v>338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586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821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822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823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824</v>
      </c>
      <c r="B1234" s="93"/>
      <c r="C1234" s="21" t="s">
        <v>326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825</v>
      </c>
      <c r="B1235" s="93"/>
      <c r="C1235" s="21" t="s">
        <v>327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328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324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325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791</v>
      </c>
      <c r="AF1238" s="60"/>
      <c r="AH1238" s="20"/>
    </row>
    <row r="1239" spans="1:34">
      <c r="A1239" s="106" t="s">
        <v>0</v>
      </c>
      <c r="B1239" s="90" t="s">
        <v>891</v>
      </c>
      <c r="C1239" s="50" t="s">
        <v>240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792</v>
      </c>
      <c r="B1240" s="91">
        <v>0</v>
      </c>
      <c r="C1240" s="21" t="s">
        <v>323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793</v>
      </c>
      <c r="B1241" s="91">
        <v>0</v>
      </c>
      <c r="C1241" s="21" t="s">
        <v>826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794</v>
      </c>
      <c r="B1242" s="91">
        <v>0</v>
      </c>
      <c r="C1242" s="21" t="s">
        <v>336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795</v>
      </c>
      <c r="B1243" s="91">
        <v>0</v>
      </c>
      <c r="C1243" s="21" t="s">
        <v>337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645</v>
      </c>
      <c r="B1244" s="91"/>
      <c r="C1244" s="21" t="s">
        <v>338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586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821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822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823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824</v>
      </c>
      <c r="B1249" s="91"/>
      <c r="C1249" s="21" t="s">
        <v>326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825</v>
      </c>
      <c r="B1250" s="91"/>
      <c r="C1250" s="21" t="s">
        <v>327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328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324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325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791</v>
      </c>
      <c r="AF1253" s="60"/>
      <c r="AH1253" s="20"/>
    </row>
    <row r="1254" spans="1:34">
      <c r="A1254" s="106" t="s">
        <v>0</v>
      </c>
      <c r="B1254" s="92" t="s">
        <v>974</v>
      </c>
      <c r="C1254" s="50" t="s">
        <v>241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792</v>
      </c>
      <c r="B1255" s="93">
        <v>20</v>
      </c>
      <c r="C1255" s="21" t="s">
        <v>323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793</v>
      </c>
      <c r="B1256" s="93">
        <v>15</v>
      </c>
      <c r="C1256" s="21" t="s">
        <v>826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794</v>
      </c>
      <c r="B1257" s="93">
        <v>0</v>
      </c>
      <c r="C1257" s="21" t="s">
        <v>336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795</v>
      </c>
      <c r="B1258" s="93">
        <v>14</v>
      </c>
      <c r="C1258" s="21" t="s">
        <v>337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645</v>
      </c>
      <c r="B1259" s="93"/>
      <c r="C1259" s="21" t="s">
        <v>338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586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821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822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823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824</v>
      </c>
      <c r="B1264" s="93"/>
      <c r="C1264" s="21" t="s">
        <v>326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825</v>
      </c>
      <c r="B1265" s="93"/>
      <c r="C1265" s="21" t="s">
        <v>327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328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324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325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791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242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792</v>
      </c>
      <c r="B1271" s="87">
        <v>24</v>
      </c>
      <c r="C1271" s="21" t="s">
        <v>323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793</v>
      </c>
      <c r="B1272" s="87">
        <v>10</v>
      </c>
      <c r="C1272" s="21" t="s">
        <v>826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794</v>
      </c>
      <c r="B1273" s="87">
        <v>0</v>
      </c>
      <c r="C1273" s="21" t="s">
        <v>336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795</v>
      </c>
      <c r="B1274" s="87">
        <v>0</v>
      </c>
      <c r="C1274" s="21" t="s">
        <v>337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645</v>
      </c>
      <c r="B1275" s="87"/>
      <c r="C1275" s="21" t="s">
        <v>338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586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821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822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823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824</v>
      </c>
      <c r="B1280" s="87"/>
      <c r="C1280" s="21" t="s">
        <v>326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825</v>
      </c>
      <c r="B1281" s="87"/>
      <c r="C1281" s="21" t="s">
        <v>327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328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324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791</v>
      </c>
      <c r="AF1283" s="60"/>
      <c r="AH1283" s="20"/>
    </row>
    <row r="1284" spans="1:34">
      <c r="A1284" s="99"/>
      <c r="B1284" s="87"/>
      <c r="C1284" s="21" t="s">
        <v>325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242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792</v>
      </c>
      <c r="B1286" s="89">
        <v>32</v>
      </c>
      <c r="C1286" s="21" t="s">
        <v>323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793</v>
      </c>
      <c r="B1287" s="89">
        <v>0</v>
      </c>
      <c r="C1287" s="21" t="s">
        <v>826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794</v>
      </c>
      <c r="B1288" s="89">
        <v>0</v>
      </c>
      <c r="C1288" s="21" t="s">
        <v>336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795</v>
      </c>
      <c r="B1289" s="89">
        <v>0</v>
      </c>
      <c r="C1289" s="21" t="s">
        <v>337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645</v>
      </c>
      <c r="B1290" s="89"/>
      <c r="C1290" s="21" t="s">
        <v>338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586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821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822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823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824</v>
      </c>
      <c r="B1295" s="89"/>
      <c r="C1295" s="21" t="s">
        <v>326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825</v>
      </c>
      <c r="B1296" s="89"/>
      <c r="C1296" s="21" t="s">
        <v>327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328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324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791</v>
      </c>
      <c r="AF1298" s="60"/>
      <c r="AH1298" s="20"/>
    </row>
    <row r="1299" spans="1:34">
      <c r="A1299" s="99"/>
      <c r="B1299" s="89"/>
      <c r="C1299" s="21" t="s">
        <v>325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242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792</v>
      </c>
      <c r="B1301" s="87">
        <v>16</v>
      </c>
      <c r="C1301" s="21" t="s">
        <v>323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793</v>
      </c>
      <c r="B1302" s="87">
        <v>25</v>
      </c>
      <c r="C1302" s="21" t="s">
        <v>826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794</v>
      </c>
      <c r="B1303" s="87">
        <v>0</v>
      </c>
      <c r="C1303" s="21" t="s">
        <v>336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795</v>
      </c>
      <c r="B1304" s="87">
        <v>0</v>
      </c>
      <c r="C1304" s="21" t="s">
        <v>337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645</v>
      </c>
      <c r="B1305" s="87"/>
      <c r="C1305" s="21" t="s">
        <v>338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586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821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822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823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824</v>
      </c>
      <c r="B1310" s="87"/>
      <c r="C1310" s="21" t="s">
        <v>326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825</v>
      </c>
      <c r="B1311" s="87"/>
      <c r="C1311" s="21" t="s">
        <v>327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328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324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791</v>
      </c>
      <c r="AF1313" s="60"/>
      <c r="AH1313" s="20"/>
    </row>
    <row r="1314" spans="1:34">
      <c r="A1314" s="99"/>
      <c r="B1314" s="87"/>
      <c r="C1314" s="21" t="s">
        <v>325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242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792</v>
      </c>
      <c r="B1316" s="89">
        <v>24</v>
      </c>
      <c r="C1316" s="21" t="s">
        <v>323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793</v>
      </c>
      <c r="B1317" s="89">
        <v>18</v>
      </c>
      <c r="C1317" s="21" t="s">
        <v>826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794</v>
      </c>
      <c r="B1318" s="89">
        <v>0</v>
      </c>
      <c r="C1318" s="21" t="s">
        <v>336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795</v>
      </c>
      <c r="B1319" s="89">
        <v>0</v>
      </c>
      <c r="C1319" s="21" t="s">
        <v>337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645</v>
      </c>
      <c r="B1320" s="89"/>
      <c r="C1320" s="21" t="s">
        <v>338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586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821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822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823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824</v>
      </c>
      <c r="B1325" s="89"/>
      <c r="C1325" s="21" t="s">
        <v>326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825</v>
      </c>
      <c r="B1326" s="89"/>
      <c r="C1326" s="21" t="s">
        <v>327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328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324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791</v>
      </c>
      <c r="AF1328" s="60"/>
      <c r="AH1328" s="20"/>
    </row>
    <row r="1329" spans="1:34">
      <c r="A1329" s="99"/>
      <c r="B1329" s="89"/>
      <c r="C1329" s="21" t="s">
        <v>325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242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792</v>
      </c>
      <c r="B1331" s="87">
        <v>28</v>
      </c>
      <c r="C1331" s="21" t="s">
        <v>323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793</v>
      </c>
      <c r="B1332" s="87">
        <v>0</v>
      </c>
      <c r="C1332" s="21" t="s">
        <v>826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794</v>
      </c>
      <c r="B1333" s="87">
        <v>0</v>
      </c>
      <c r="C1333" s="21" t="s">
        <v>336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795</v>
      </c>
      <c r="B1334" s="87">
        <v>0</v>
      </c>
      <c r="C1334" s="21" t="s">
        <v>337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645</v>
      </c>
      <c r="B1335" s="87"/>
      <c r="C1335" s="21" t="s">
        <v>338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586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821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822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823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824</v>
      </c>
      <c r="B1340" s="87"/>
      <c r="C1340" s="21" t="s">
        <v>326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825</v>
      </c>
      <c r="B1341" s="87"/>
      <c r="C1341" s="21" t="s">
        <v>327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328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324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791</v>
      </c>
      <c r="AF1343" s="60"/>
      <c r="AH1343" s="20"/>
    </row>
    <row r="1344" spans="1:34">
      <c r="A1344" s="99"/>
      <c r="B1344" s="87"/>
      <c r="C1344" s="21" t="s">
        <v>325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579</v>
      </c>
      <c r="C1345" s="50" t="s">
        <v>242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792</v>
      </c>
      <c r="B1346" s="89">
        <v>30</v>
      </c>
      <c r="C1346" s="21" t="s">
        <v>323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793</v>
      </c>
      <c r="B1347" s="89">
        <v>0</v>
      </c>
      <c r="C1347" s="21" t="s">
        <v>826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794</v>
      </c>
      <c r="B1348" s="89">
        <v>0</v>
      </c>
      <c r="C1348" s="21" t="s">
        <v>336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795</v>
      </c>
      <c r="B1349" s="89">
        <v>0</v>
      </c>
      <c r="C1349" s="21" t="s">
        <v>337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645</v>
      </c>
      <c r="B1350" s="89"/>
      <c r="C1350" s="21" t="s">
        <v>338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586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821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822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823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824</v>
      </c>
      <c r="B1355" s="89"/>
      <c r="C1355" s="21" t="s">
        <v>326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825</v>
      </c>
      <c r="B1356" s="89"/>
      <c r="C1356" s="21" t="s">
        <v>327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328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324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791</v>
      </c>
      <c r="AF1358" s="60"/>
      <c r="AH1358" s="20"/>
    </row>
    <row r="1359" spans="1:34">
      <c r="A1359" s="99"/>
      <c r="B1359" s="89"/>
      <c r="C1359" s="21" t="s">
        <v>325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240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792</v>
      </c>
      <c r="B1361" s="91">
        <v>40</v>
      </c>
      <c r="C1361" s="21" t="s">
        <v>323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793</v>
      </c>
      <c r="B1362" s="91">
        <v>0</v>
      </c>
      <c r="C1362" s="21" t="s">
        <v>826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794</v>
      </c>
      <c r="B1363" s="91">
        <v>0</v>
      </c>
      <c r="C1363" s="21" t="s">
        <v>336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795</v>
      </c>
      <c r="B1364" s="91">
        <v>0</v>
      </c>
      <c r="C1364" s="21" t="s">
        <v>337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645</v>
      </c>
      <c r="B1365" s="91"/>
      <c r="C1365" s="21" t="s">
        <v>338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586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821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822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823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824</v>
      </c>
      <c r="B1370" s="91"/>
      <c r="C1370" s="21" t="s">
        <v>326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825</v>
      </c>
      <c r="B1371" s="91"/>
      <c r="C1371" s="21" t="s">
        <v>327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328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324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791</v>
      </c>
      <c r="AF1373" s="60"/>
      <c r="AH1373" s="20"/>
    </row>
    <row r="1374" spans="1:34">
      <c r="A1374" s="99"/>
      <c r="B1374" s="91"/>
      <c r="C1374" s="21" t="s">
        <v>325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241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792</v>
      </c>
      <c r="B1376" s="93">
        <v>32</v>
      </c>
      <c r="C1376" s="21" t="s">
        <v>323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793</v>
      </c>
      <c r="B1377" s="93">
        <v>12</v>
      </c>
      <c r="C1377" s="21" t="s">
        <v>826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794</v>
      </c>
      <c r="B1378" s="93">
        <v>0</v>
      </c>
      <c r="C1378" s="21" t="s">
        <v>336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795</v>
      </c>
      <c r="B1379" s="93">
        <v>0</v>
      </c>
      <c r="C1379" s="21" t="s">
        <v>337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645</v>
      </c>
      <c r="B1380" s="93"/>
      <c r="C1380" s="21" t="s">
        <v>338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586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821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822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823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824</v>
      </c>
      <c r="B1385" s="93"/>
      <c r="C1385" s="21" t="s">
        <v>326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825</v>
      </c>
      <c r="B1386" s="93"/>
      <c r="C1386" s="21" t="s">
        <v>327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328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324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791</v>
      </c>
      <c r="AF1388" s="60"/>
      <c r="AH1388" s="20"/>
    </row>
    <row r="1389" spans="1:34">
      <c r="A1389" s="99"/>
      <c r="B1389" s="93"/>
      <c r="C1389" s="21" t="s">
        <v>325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241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792</v>
      </c>
      <c r="B1391" s="91">
        <v>28</v>
      </c>
      <c r="C1391" s="21" t="s">
        <v>323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793</v>
      </c>
      <c r="B1392" s="91">
        <v>16</v>
      </c>
      <c r="C1392" s="21" t="s">
        <v>826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794</v>
      </c>
      <c r="B1393" s="91">
        <v>0</v>
      </c>
      <c r="C1393" s="21" t="s">
        <v>336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795</v>
      </c>
      <c r="B1394" s="91">
        <v>0</v>
      </c>
      <c r="C1394" s="21" t="s">
        <v>337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645</v>
      </c>
      <c r="B1395" s="91"/>
      <c r="C1395" s="21" t="s">
        <v>338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586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821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822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823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824</v>
      </c>
      <c r="B1400" s="91"/>
      <c r="C1400" s="21" t="s">
        <v>326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825</v>
      </c>
      <c r="B1401" s="91"/>
      <c r="C1401" s="21" t="s">
        <v>327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328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324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325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791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240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792</v>
      </c>
      <c r="B1406" s="93">
        <v>32</v>
      </c>
      <c r="C1406" s="21" t="s">
        <v>323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793</v>
      </c>
      <c r="B1407" s="93">
        <v>12</v>
      </c>
      <c r="C1407" s="21" t="s">
        <v>826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794</v>
      </c>
      <c r="B1408" s="93">
        <v>0</v>
      </c>
      <c r="C1408" s="21" t="s">
        <v>336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795</v>
      </c>
      <c r="B1409" s="93">
        <v>0</v>
      </c>
      <c r="C1409" s="21" t="s">
        <v>337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645</v>
      </c>
      <c r="B1410" s="93"/>
      <c r="C1410" s="21" t="s">
        <v>338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586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821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822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823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824</v>
      </c>
      <c r="B1415" s="93"/>
      <c r="C1415" s="21" t="s">
        <v>326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825</v>
      </c>
      <c r="B1416" s="93"/>
      <c r="C1416" s="21" t="s">
        <v>327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328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324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325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791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241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792</v>
      </c>
      <c r="B1421" s="91">
        <v>12</v>
      </c>
      <c r="C1421" s="21" t="s">
        <v>323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793</v>
      </c>
      <c r="B1422" s="91">
        <v>32</v>
      </c>
      <c r="C1422" s="21" t="s">
        <v>826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794</v>
      </c>
      <c r="B1423" s="91">
        <v>0</v>
      </c>
      <c r="C1423" s="21" t="s">
        <v>336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795</v>
      </c>
      <c r="B1424" s="91">
        <v>0</v>
      </c>
      <c r="C1424" s="21" t="s">
        <v>337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645</v>
      </c>
      <c r="B1425" s="91"/>
      <c r="C1425" s="21" t="s">
        <v>338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586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821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822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823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824</v>
      </c>
      <c r="B1430" s="91"/>
      <c r="C1430" s="21" t="s">
        <v>326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825</v>
      </c>
      <c r="B1431" s="91"/>
      <c r="C1431" s="21" t="s">
        <v>327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328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324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325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791</v>
      </c>
      <c r="AF1434" s="60"/>
      <c r="AH1434" s="20"/>
    </row>
    <row r="1435" spans="1:34">
      <c r="A1435" s="106" t="s">
        <v>0</v>
      </c>
      <c r="B1435" s="92" t="s">
        <v>789</v>
      </c>
      <c r="C1435" s="50" t="s">
        <v>240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792</v>
      </c>
      <c r="B1436" s="93">
        <v>28</v>
      </c>
      <c r="C1436" s="21" t="s">
        <v>323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793</v>
      </c>
      <c r="B1437" s="93">
        <v>16</v>
      </c>
      <c r="C1437" s="21" t="s">
        <v>826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794</v>
      </c>
      <c r="B1438" s="93">
        <v>0</v>
      </c>
      <c r="C1438" s="21" t="s">
        <v>336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795</v>
      </c>
      <c r="B1439" s="93">
        <v>0</v>
      </c>
      <c r="C1439" s="21" t="s">
        <v>337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645</v>
      </c>
      <c r="B1440" s="93"/>
      <c r="C1440" s="21" t="s">
        <v>338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586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821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822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823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824</v>
      </c>
      <c r="B1445" s="93"/>
      <c r="C1445" s="21" t="s">
        <v>326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825</v>
      </c>
      <c r="B1446" s="93"/>
      <c r="C1446" s="21" t="s">
        <v>327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328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324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325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791</v>
      </c>
      <c r="AF1449" s="60"/>
      <c r="AH1449" s="20"/>
    </row>
    <row r="1450" spans="1:34">
      <c r="A1450" s="106" t="s">
        <v>0</v>
      </c>
      <c r="B1450" s="90" t="s">
        <v>229</v>
      </c>
      <c r="C1450" s="50" t="s">
        <v>240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792</v>
      </c>
      <c r="B1451" s="91">
        <v>32</v>
      </c>
      <c r="C1451" s="21" t="s">
        <v>323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793</v>
      </c>
      <c r="B1452" s="91">
        <v>18</v>
      </c>
      <c r="C1452" s="21" t="s">
        <v>826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794</v>
      </c>
      <c r="B1453" s="91">
        <v>0</v>
      </c>
      <c r="C1453" s="21" t="s">
        <v>336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795</v>
      </c>
      <c r="B1454" s="91">
        <v>0</v>
      </c>
      <c r="C1454" s="21" t="s">
        <v>337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645</v>
      </c>
      <c r="B1455" s="91"/>
      <c r="C1455" s="21" t="s">
        <v>338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586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821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822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823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824</v>
      </c>
      <c r="B1460" s="91"/>
      <c r="C1460" s="21" t="s">
        <v>326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825</v>
      </c>
      <c r="B1461" s="91"/>
      <c r="C1461" s="21" t="s">
        <v>327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328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324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325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791</v>
      </c>
      <c r="AF1464" s="60"/>
      <c r="AH1464" s="20"/>
    </row>
    <row r="1465" spans="1:34">
      <c r="A1465" s="106" t="s">
        <v>0</v>
      </c>
      <c r="B1465" s="92" t="s">
        <v>317</v>
      </c>
      <c r="C1465" s="50" t="s">
        <v>241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792</v>
      </c>
      <c r="B1466" s="93">
        <v>30</v>
      </c>
      <c r="C1466" s="21" t="s">
        <v>323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793</v>
      </c>
      <c r="B1467" s="93">
        <v>18</v>
      </c>
      <c r="C1467" s="21" t="s">
        <v>826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794</v>
      </c>
      <c r="B1468" s="93">
        <v>0</v>
      </c>
      <c r="C1468" s="21" t="s">
        <v>336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795</v>
      </c>
      <c r="B1469" s="93">
        <v>0</v>
      </c>
      <c r="C1469" s="21" t="s">
        <v>337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645</v>
      </c>
      <c r="B1470" s="93"/>
      <c r="C1470" s="21" t="s">
        <v>338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586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821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822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823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824</v>
      </c>
      <c r="B1475" s="93"/>
      <c r="C1475" s="21" t="s">
        <v>326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825</v>
      </c>
      <c r="B1476" s="93"/>
      <c r="C1476" s="21" t="s">
        <v>327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328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324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325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791</v>
      </c>
      <c r="AF1479" s="60"/>
      <c r="AH1479" s="20"/>
    </row>
    <row r="1480" spans="1:34">
      <c r="A1480" s="106" t="s">
        <v>0</v>
      </c>
      <c r="B1480" s="90" t="s">
        <v>529</v>
      </c>
      <c r="C1480" s="50" t="s">
        <v>240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326</v>
      </c>
      <c r="AE1480" s="113"/>
      <c r="AF1480" s="60"/>
      <c r="AH1480" s="20"/>
    </row>
    <row r="1481" spans="1:34">
      <c r="A1481" s="99" t="s">
        <v>792</v>
      </c>
      <c r="B1481" s="91">
        <v>24</v>
      </c>
      <c r="C1481" s="21" t="s">
        <v>323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793</v>
      </c>
      <c r="B1482" s="91">
        <v>10</v>
      </c>
      <c r="C1482" s="21" t="s">
        <v>826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794</v>
      </c>
      <c r="B1483" s="91">
        <v>0</v>
      </c>
      <c r="C1483" s="21" t="s">
        <v>336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795</v>
      </c>
      <c r="B1484" s="91">
        <v>0</v>
      </c>
      <c r="C1484" s="21" t="s">
        <v>337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645</v>
      </c>
      <c r="B1485" s="91"/>
      <c r="C1485" s="21" t="s">
        <v>338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586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821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822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823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824</v>
      </c>
      <c r="B1490" s="91"/>
      <c r="C1490" s="21" t="s">
        <v>326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825</v>
      </c>
      <c r="B1491" s="91"/>
      <c r="C1491" s="21" t="s">
        <v>327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328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324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325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791</v>
      </c>
      <c r="AF1494" s="60"/>
      <c r="AH1494" s="20"/>
    </row>
    <row r="1495" spans="1:34">
      <c r="A1495" s="106" t="s">
        <v>0</v>
      </c>
      <c r="B1495" s="92" t="s">
        <v>539</v>
      </c>
      <c r="C1495" s="50" t="s">
        <v>240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792</v>
      </c>
      <c r="B1496" s="93">
        <v>50</v>
      </c>
      <c r="C1496" s="21" t="s">
        <v>323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793</v>
      </c>
      <c r="B1497" s="93">
        <v>0</v>
      </c>
      <c r="C1497" s="21" t="s">
        <v>826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794</v>
      </c>
      <c r="B1498" s="93">
        <v>0</v>
      </c>
      <c r="C1498" s="21" t="s">
        <v>336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795</v>
      </c>
      <c r="B1499" s="93">
        <v>0</v>
      </c>
      <c r="C1499" s="21" t="s">
        <v>337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645</v>
      </c>
      <c r="B1500" s="93"/>
      <c r="C1500" s="21" t="s">
        <v>338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586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821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822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823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824</v>
      </c>
      <c r="B1505" s="93"/>
      <c r="C1505" s="21" t="s">
        <v>326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825</v>
      </c>
      <c r="B1506" s="93"/>
      <c r="C1506" s="21" t="s">
        <v>327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328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324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325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791</v>
      </c>
      <c r="AF1509" s="60"/>
      <c r="AH1509" s="20"/>
    </row>
    <row r="1510" spans="1:34">
      <c r="A1510" s="106" t="s">
        <v>0</v>
      </c>
      <c r="B1510" s="90" t="s">
        <v>548</v>
      </c>
      <c r="C1510" s="50" t="s">
        <v>241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792</v>
      </c>
      <c r="B1511" s="91">
        <v>30</v>
      </c>
      <c r="C1511" s="21" t="s">
        <v>323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793</v>
      </c>
      <c r="B1512" s="91">
        <v>16</v>
      </c>
      <c r="C1512" s="21" t="s">
        <v>826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794</v>
      </c>
      <c r="B1513" s="91">
        <v>0</v>
      </c>
      <c r="C1513" s="21" t="s">
        <v>336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795</v>
      </c>
      <c r="B1514" s="91">
        <v>0</v>
      </c>
      <c r="C1514" s="21" t="s">
        <v>337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645</v>
      </c>
      <c r="B1515" s="91"/>
      <c r="C1515" s="21" t="s">
        <v>338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586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821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822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823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824</v>
      </c>
      <c r="B1520" s="91"/>
      <c r="C1520" s="21" t="s">
        <v>326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825</v>
      </c>
      <c r="B1521" s="91"/>
      <c r="C1521" s="21" t="s">
        <v>327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328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324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325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791</v>
      </c>
      <c r="AF1524" s="60"/>
      <c r="AH1524" s="20"/>
    </row>
    <row r="1525" spans="1:34">
      <c r="A1525" s="106" t="s">
        <v>0</v>
      </c>
      <c r="B1525" s="92" t="s">
        <v>534</v>
      </c>
      <c r="C1525" s="50" t="s">
        <v>241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792</v>
      </c>
      <c r="B1526" s="93">
        <v>36</v>
      </c>
      <c r="C1526" s="21" t="s">
        <v>323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793</v>
      </c>
      <c r="B1527" s="93">
        <v>0</v>
      </c>
      <c r="C1527" s="21" t="s">
        <v>826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794</v>
      </c>
      <c r="B1528" s="93">
        <v>0</v>
      </c>
      <c r="C1528" s="21" t="s">
        <v>336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795</v>
      </c>
      <c r="B1529" s="93">
        <v>0</v>
      </c>
      <c r="C1529" s="21" t="s">
        <v>337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645</v>
      </c>
      <c r="B1530" s="93"/>
      <c r="C1530" s="21" t="s">
        <v>338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586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821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822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823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824</v>
      </c>
      <c r="B1535" s="93"/>
      <c r="C1535" s="21" t="s">
        <v>326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825</v>
      </c>
      <c r="B1536" s="93"/>
      <c r="C1536" s="21" t="s">
        <v>327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328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324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325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791</v>
      </c>
      <c r="AF1539" s="60"/>
      <c r="AH1539" s="20"/>
    </row>
    <row r="1540" spans="1:34">
      <c r="A1540" s="106" t="s">
        <v>0</v>
      </c>
      <c r="B1540" s="90" t="s">
        <v>543</v>
      </c>
      <c r="C1540" s="50" t="s">
        <v>241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792</v>
      </c>
      <c r="B1541" s="91">
        <v>25</v>
      </c>
      <c r="C1541" s="21" t="s">
        <v>323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793</v>
      </c>
      <c r="B1542" s="91">
        <v>12</v>
      </c>
      <c r="C1542" s="21" t="s">
        <v>826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794</v>
      </c>
      <c r="B1543" s="91">
        <v>20</v>
      </c>
      <c r="C1543" s="21" t="s">
        <v>336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795</v>
      </c>
      <c r="B1544" s="91">
        <v>20</v>
      </c>
      <c r="C1544" s="21" t="s">
        <v>337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645</v>
      </c>
      <c r="B1545" s="91"/>
      <c r="C1545" s="21" t="s">
        <v>338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586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821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822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823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824</v>
      </c>
      <c r="B1550" s="91"/>
      <c r="C1550" s="21" t="s">
        <v>326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825</v>
      </c>
      <c r="B1551" s="91"/>
      <c r="C1551" s="21" t="s">
        <v>327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328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324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325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791</v>
      </c>
      <c r="AF1554" s="60"/>
      <c r="AH1554" s="20"/>
    </row>
    <row r="1555" spans="1:34">
      <c r="A1555" s="106" t="s">
        <v>0</v>
      </c>
      <c r="B1555" s="92" t="s">
        <v>540</v>
      </c>
      <c r="C1555" s="50" t="s">
        <v>340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792</v>
      </c>
      <c r="B1556" s="93">
        <v>50</v>
      </c>
      <c r="C1556" s="21" t="s">
        <v>323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793</v>
      </c>
      <c r="B1557" s="93">
        <v>0</v>
      </c>
      <c r="C1557" s="21" t="s">
        <v>826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794</v>
      </c>
      <c r="B1558" s="93">
        <v>0</v>
      </c>
      <c r="C1558" s="21" t="s">
        <v>336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795</v>
      </c>
      <c r="B1559" s="93">
        <v>0</v>
      </c>
      <c r="C1559" s="21" t="s">
        <v>337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645</v>
      </c>
      <c r="B1560" s="93"/>
      <c r="C1560" s="21" t="s">
        <v>338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586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821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822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823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824</v>
      </c>
      <c r="B1565" s="93"/>
      <c r="C1565" s="21" t="s">
        <v>326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825</v>
      </c>
      <c r="B1566" s="93"/>
      <c r="C1566" s="21" t="s">
        <v>327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328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324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325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791</v>
      </c>
      <c r="AF1569" s="60"/>
      <c r="AH1569" s="20"/>
    </row>
    <row r="1570" spans="1:34">
      <c r="A1570" s="106" t="s">
        <v>0</v>
      </c>
      <c r="B1570" s="90" t="s">
        <v>863</v>
      </c>
      <c r="C1570" s="50" t="s">
        <v>241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792</v>
      </c>
      <c r="B1571" s="91">
        <v>40</v>
      </c>
      <c r="C1571" s="21" t="s">
        <v>323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793</v>
      </c>
      <c r="B1572" s="91">
        <v>10</v>
      </c>
      <c r="C1572" s="21" t="s">
        <v>826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794</v>
      </c>
      <c r="B1573" s="91">
        <v>0</v>
      </c>
      <c r="C1573" s="21" t="s">
        <v>336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795</v>
      </c>
      <c r="B1574" s="91">
        <v>0</v>
      </c>
      <c r="C1574" s="21" t="s">
        <v>337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645</v>
      </c>
      <c r="B1575" s="91"/>
      <c r="C1575" s="21" t="s">
        <v>338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586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821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822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823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824</v>
      </c>
      <c r="B1580" s="91"/>
      <c r="C1580" s="21" t="s">
        <v>326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825</v>
      </c>
      <c r="B1581" s="91"/>
      <c r="C1581" s="21" t="s">
        <v>327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328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324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325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791</v>
      </c>
      <c r="AF1584" s="60"/>
      <c r="AH1584" s="20"/>
    </row>
    <row r="1585" spans="1:34">
      <c r="A1585" s="106" t="s">
        <v>0</v>
      </c>
      <c r="B1585" s="92" t="s">
        <v>864</v>
      </c>
      <c r="C1585" s="50" t="s">
        <v>241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792</v>
      </c>
      <c r="B1586" s="93">
        <v>40</v>
      </c>
      <c r="C1586" s="21" t="s">
        <v>323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793</v>
      </c>
      <c r="B1587" s="93">
        <v>10</v>
      </c>
      <c r="C1587" s="21" t="s">
        <v>826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794</v>
      </c>
      <c r="B1588" s="93">
        <v>0</v>
      </c>
      <c r="C1588" s="21" t="s">
        <v>336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795</v>
      </c>
      <c r="B1589" s="93">
        <v>0</v>
      </c>
      <c r="C1589" s="21" t="s">
        <v>337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645</v>
      </c>
      <c r="B1590" s="93"/>
      <c r="C1590" s="21" t="s">
        <v>338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586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821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822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823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824</v>
      </c>
      <c r="B1595" s="93"/>
      <c r="C1595" s="21" t="s">
        <v>326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825</v>
      </c>
      <c r="B1596" s="93"/>
      <c r="C1596" s="21" t="s">
        <v>327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328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324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325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791</v>
      </c>
      <c r="AF1599" s="60"/>
      <c r="AH1599" s="20"/>
    </row>
    <row r="1600" spans="1:34">
      <c r="A1600" s="106" t="s">
        <v>0</v>
      </c>
      <c r="B1600" s="90" t="s">
        <v>892</v>
      </c>
      <c r="C1600" s="50" t="s">
        <v>241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792</v>
      </c>
      <c r="B1601" s="91">
        <v>60</v>
      </c>
      <c r="C1601" s="21" t="s">
        <v>323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793</v>
      </c>
      <c r="B1602" s="91">
        <v>0</v>
      </c>
      <c r="C1602" s="21" t="s">
        <v>826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794</v>
      </c>
      <c r="B1603" s="91">
        <v>0</v>
      </c>
      <c r="C1603" s="21" t="s">
        <v>336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795</v>
      </c>
      <c r="B1604" s="91">
        <v>0</v>
      </c>
      <c r="C1604" s="21" t="s">
        <v>337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645</v>
      </c>
      <c r="B1605" s="91"/>
      <c r="C1605" s="21" t="s">
        <v>338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586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821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822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823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824</v>
      </c>
      <c r="B1610" s="91"/>
      <c r="C1610" s="21" t="s">
        <v>326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825</v>
      </c>
      <c r="B1611" s="91"/>
      <c r="C1611" s="21" t="s">
        <v>327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328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324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325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791</v>
      </c>
      <c r="AF1614" s="60"/>
      <c r="AH1614" s="20"/>
    </row>
    <row r="1615" spans="1:34">
      <c r="A1615" s="107"/>
      <c r="B1615" s="156" t="s">
        <v>342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242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792</v>
      </c>
      <c r="B1617" s="87">
        <v>10</v>
      </c>
      <c r="C1617" s="21" t="s">
        <v>323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793</v>
      </c>
      <c r="B1618" s="87">
        <v>12</v>
      </c>
      <c r="C1618" s="21" t="s">
        <v>826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794</v>
      </c>
      <c r="B1619" s="87">
        <v>0</v>
      </c>
      <c r="C1619" s="21" t="s">
        <v>336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795</v>
      </c>
      <c r="B1620" s="87">
        <v>0</v>
      </c>
      <c r="C1620" s="21" t="s">
        <v>337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645</v>
      </c>
      <c r="B1621" s="87"/>
      <c r="C1621" s="21" t="s">
        <v>338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586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821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822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823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824</v>
      </c>
      <c r="B1626" s="87"/>
      <c r="C1626" s="21" t="s">
        <v>326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825</v>
      </c>
      <c r="B1627" s="87"/>
      <c r="C1627" s="21" t="s">
        <v>327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328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324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791</v>
      </c>
      <c r="AF1629" s="60"/>
      <c r="AH1629" s="20"/>
    </row>
    <row r="1630" spans="1:34">
      <c r="A1630" s="99"/>
      <c r="B1630" s="87"/>
      <c r="C1630" s="21" t="s">
        <v>325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242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792</v>
      </c>
      <c r="B1632" s="89">
        <v>10</v>
      </c>
      <c r="C1632" s="21" t="s">
        <v>323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793</v>
      </c>
      <c r="B1633" s="89">
        <v>14</v>
      </c>
      <c r="C1633" s="21" t="s">
        <v>826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794</v>
      </c>
      <c r="B1634" s="89">
        <v>0</v>
      </c>
      <c r="C1634" s="21" t="s">
        <v>336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795</v>
      </c>
      <c r="B1635" s="89">
        <v>0</v>
      </c>
      <c r="C1635" s="21" t="s">
        <v>337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645</v>
      </c>
      <c r="B1636" s="89"/>
      <c r="C1636" s="21" t="s">
        <v>338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586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821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822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823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824</v>
      </c>
      <c r="B1641" s="89"/>
      <c r="C1641" s="21" t="s">
        <v>326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825</v>
      </c>
      <c r="B1642" s="89"/>
      <c r="C1642" s="21" t="s">
        <v>327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328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324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791</v>
      </c>
      <c r="AF1644" s="60"/>
      <c r="AH1644" s="20"/>
    </row>
    <row r="1645" spans="1:34">
      <c r="A1645" s="99"/>
      <c r="B1645" s="89"/>
      <c r="C1645" s="21" t="s">
        <v>325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242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792</v>
      </c>
      <c r="B1647" s="87">
        <v>12</v>
      </c>
      <c r="C1647" s="21" t="s">
        <v>323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793</v>
      </c>
      <c r="B1648" s="87">
        <v>18</v>
      </c>
      <c r="C1648" s="21" t="s">
        <v>826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794</v>
      </c>
      <c r="B1649" s="87">
        <v>0</v>
      </c>
      <c r="C1649" s="21" t="s">
        <v>336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795</v>
      </c>
      <c r="B1650" s="87">
        <v>0</v>
      </c>
      <c r="C1650" s="21" t="s">
        <v>337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645</v>
      </c>
      <c r="B1651" s="87"/>
      <c r="C1651" s="21" t="s">
        <v>338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586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821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822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823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824</v>
      </c>
      <c r="B1656" s="87"/>
      <c r="C1656" s="21" t="s">
        <v>326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825</v>
      </c>
      <c r="B1657" s="87"/>
      <c r="C1657" s="21" t="s">
        <v>327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328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324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791</v>
      </c>
      <c r="AF1659" s="60"/>
      <c r="AH1659" s="20"/>
    </row>
    <row r="1660" spans="1:34">
      <c r="A1660" s="99"/>
      <c r="B1660" s="87"/>
      <c r="C1660" s="21" t="s">
        <v>325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242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792</v>
      </c>
      <c r="B1662" s="89">
        <v>12</v>
      </c>
      <c r="C1662" s="21" t="s">
        <v>323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793</v>
      </c>
      <c r="B1663" s="89">
        <v>18</v>
      </c>
      <c r="C1663" s="21" t="s">
        <v>826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794</v>
      </c>
      <c r="B1664" s="89">
        <v>0</v>
      </c>
      <c r="C1664" s="21" t="s">
        <v>336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795</v>
      </c>
      <c r="B1665" s="89">
        <v>0</v>
      </c>
      <c r="C1665" s="21" t="s">
        <v>337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645</v>
      </c>
      <c r="B1666" s="89"/>
      <c r="C1666" s="21" t="s">
        <v>338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586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821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822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823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824</v>
      </c>
      <c r="B1671" s="89"/>
      <c r="C1671" s="21" t="s">
        <v>326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825</v>
      </c>
      <c r="B1672" s="89"/>
      <c r="C1672" s="21" t="s">
        <v>327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328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324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325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791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242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792</v>
      </c>
      <c r="B1677" s="87">
        <v>12</v>
      </c>
      <c r="C1677" s="21" t="s">
        <v>323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793</v>
      </c>
      <c r="B1678" s="87">
        <v>18</v>
      </c>
      <c r="C1678" s="21" t="s">
        <v>826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794</v>
      </c>
      <c r="B1679" s="87">
        <v>0</v>
      </c>
      <c r="C1679" s="21" t="s">
        <v>336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795</v>
      </c>
      <c r="B1680" s="87">
        <v>0</v>
      </c>
      <c r="C1680" s="21" t="s">
        <v>337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645</v>
      </c>
      <c r="B1681" s="87"/>
      <c r="C1681" s="21" t="s">
        <v>338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586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821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822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823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824</v>
      </c>
      <c r="B1686" s="87"/>
      <c r="C1686" s="21" t="s">
        <v>326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825</v>
      </c>
      <c r="B1687" s="87"/>
      <c r="C1687" s="21" t="s">
        <v>327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328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324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791</v>
      </c>
      <c r="AF1690" s="60"/>
      <c r="AH1690" s="20"/>
    </row>
    <row r="1691" spans="1:34">
      <c r="A1691" s="106" t="s">
        <v>0</v>
      </c>
      <c r="B1691" s="88" t="s">
        <v>235</v>
      </c>
      <c r="C1691" s="50" t="s">
        <v>242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792</v>
      </c>
      <c r="B1692" s="89">
        <v>8</v>
      </c>
      <c r="C1692" s="21" t="s">
        <v>323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793</v>
      </c>
      <c r="B1693" s="89">
        <v>12</v>
      </c>
      <c r="C1693" s="21" t="s">
        <v>826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794</v>
      </c>
      <c r="B1694" s="89">
        <v>0</v>
      </c>
      <c r="C1694" s="21" t="s">
        <v>336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795</v>
      </c>
      <c r="B1695" s="89">
        <v>0</v>
      </c>
      <c r="C1695" s="21" t="s">
        <v>337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645</v>
      </c>
      <c r="B1696" s="89"/>
      <c r="C1696" s="21" t="s">
        <v>338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586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821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822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823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824</v>
      </c>
      <c r="B1701" s="89"/>
      <c r="C1701" s="21" t="s">
        <v>326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825</v>
      </c>
      <c r="B1702" s="89"/>
      <c r="C1702" s="21" t="s">
        <v>327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328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324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325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791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242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792</v>
      </c>
      <c r="B1707" s="87">
        <v>12</v>
      </c>
      <c r="C1707" s="21" t="s">
        <v>323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793</v>
      </c>
      <c r="B1708" s="87">
        <v>12</v>
      </c>
      <c r="C1708" s="21" t="s">
        <v>826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794</v>
      </c>
      <c r="B1709" s="87">
        <v>0</v>
      </c>
      <c r="C1709" s="21" t="s">
        <v>336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795</v>
      </c>
      <c r="B1710" s="87">
        <v>0</v>
      </c>
      <c r="C1710" s="21" t="s">
        <v>337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645</v>
      </c>
      <c r="B1711" s="87"/>
      <c r="C1711" s="21" t="s">
        <v>338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586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821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822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823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824</v>
      </c>
      <c r="B1716" s="87"/>
      <c r="C1716" s="21" t="s">
        <v>326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825</v>
      </c>
      <c r="B1717" s="87"/>
      <c r="C1717" s="21" t="s">
        <v>327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328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324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325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791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242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792</v>
      </c>
      <c r="B1722" s="89">
        <v>12</v>
      </c>
      <c r="C1722" s="21" t="s">
        <v>323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793</v>
      </c>
      <c r="B1723" s="89">
        <v>16</v>
      </c>
      <c r="C1723" s="21" t="s">
        <v>826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794</v>
      </c>
      <c r="B1724" s="89">
        <v>0</v>
      </c>
      <c r="C1724" s="21" t="s">
        <v>336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795</v>
      </c>
      <c r="B1725" s="89">
        <v>0</v>
      </c>
      <c r="C1725" s="21" t="s">
        <v>337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645</v>
      </c>
      <c r="B1726" s="89"/>
      <c r="C1726" s="21" t="s">
        <v>338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586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821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822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823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824</v>
      </c>
      <c r="B1731" s="89"/>
      <c r="C1731" s="21" t="s">
        <v>326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825</v>
      </c>
      <c r="B1732" s="89"/>
      <c r="C1732" s="21" t="s">
        <v>327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328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324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325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303</v>
      </c>
      <c r="C1736" s="50" t="s">
        <v>242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791</v>
      </c>
      <c r="AF1736" s="60"/>
      <c r="AH1736" s="20"/>
    </row>
    <row r="1737" spans="1:34">
      <c r="A1737" s="99" t="s">
        <v>792</v>
      </c>
      <c r="B1737" s="87">
        <v>24</v>
      </c>
      <c r="C1737" s="21" t="s">
        <v>323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793</v>
      </c>
      <c r="B1738" s="87">
        <v>10</v>
      </c>
      <c r="C1738" s="21" t="s">
        <v>826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794</v>
      </c>
      <c r="B1739" s="87">
        <v>0</v>
      </c>
      <c r="C1739" s="21" t="s">
        <v>336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795</v>
      </c>
      <c r="B1740" s="87">
        <v>0</v>
      </c>
      <c r="C1740" s="21" t="s">
        <v>337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645</v>
      </c>
      <c r="B1741" s="87"/>
      <c r="C1741" s="21" t="s">
        <v>338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586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821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822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823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824</v>
      </c>
      <c r="B1746" s="87"/>
      <c r="C1746" s="21" t="s">
        <v>326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825</v>
      </c>
      <c r="B1747" s="87"/>
      <c r="C1747" s="21" t="s">
        <v>327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328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324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325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304</v>
      </c>
      <c r="C1751" s="50" t="s">
        <v>242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791</v>
      </c>
      <c r="AF1751" s="60"/>
      <c r="AH1751" s="20"/>
    </row>
    <row r="1752" spans="1:34">
      <c r="A1752" s="99" t="s">
        <v>792</v>
      </c>
      <c r="B1752" s="89">
        <v>10</v>
      </c>
      <c r="C1752" s="21" t="s">
        <v>323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793</v>
      </c>
      <c r="B1753" s="89">
        <v>16</v>
      </c>
      <c r="C1753" s="21" t="s">
        <v>826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794</v>
      </c>
      <c r="B1754" s="89">
        <v>0</v>
      </c>
      <c r="C1754" s="21" t="s">
        <v>336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795</v>
      </c>
      <c r="B1755" s="89">
        <v>0</v>
      </c>
      <c r="C1755" s="21" t="s">
        <v>337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645</v>
      </c>
      <c r="B1756" s="89"/>
      <c r="C1756" s="21" t="s">
        <v>338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586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821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822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823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824</v>
      </c>
      <c r="B1761" s="89"/>
      <c r="C1761" s="21" t="s">
        <v>326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825</v>
      </c>
      <c r="B1762" s="89"/>
      <c r="C1762" s="21" t="s">
        <v>327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328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324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325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306</v>
      </c>
      <c r="C1766" s="50" t="s">
        <v>242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791</v>
      </c>
      <c r="AF1766" s="60"/>
      <c r="AH1766" s="20"/>
    </row>
    <row r="1767" spans="1:34">
      <c r="A1767" s="99" t="s">
        <v>792</v>
      </c>
      <c r="B1767" s="87">
        <v>20</v>
      </c>
      <c r="C1767" s="21" t="s">
        <v>323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793</v>
      </c>
      <c r="B1768" s="87">
        <v>14</v>
      </c>
      <c r="C1768" s="21" t="s">
        <v>826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794</v>
      </c>
      <c r="B1769" s="87">
        <v>0</v>
      </c>
      <c r="C1769" s="21" t="s">
        <v>336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795</v>
      </c>
      <c r="B1770" s="87">
        <v>0</v>
      </c>
      <c r="C1770" s="21" t="s">
        <v>337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645</v>
      </c>
      <c r="B1771" s="87"/>
      <c r="C1771" s="21" t="s">
        <v>338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586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821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822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823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824</v>
      </c>
      <c r="B1776" s="87"/>
      <c r="C1776" s="21" t="s">
        <v>326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825</v>
      </c>
      <c r="B1777" s="87"/>
      <c r="C1777" s="21" t="s">
        <v>327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328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324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325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880</v>
      </c>
      <c r="C1781" s="50" t="s">
        <v>242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791</v>
      </c>
      <c r="AF1781" s="60"/>
      <c r="AH1781" s="20"/>
    </row>
    <row r="1782" spans="1:34">
      <c r="A1782" s="99" t="s">
        <v>792</v>
      </c>
      <c r="B1782" s="89">
        <v>10</v>
      </c>
      <c r="C1782" s="21" t="s">
        <v>323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793</v>
      </c>
      <c r="B1783" s="89">
        <v>16</v>
      </c>
      <c r="C1783" s="21" t="s">
        <v>826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794</v>
      </c>
      <c r="B1784" s="89">
        <v>0</v>
      </c>
      <c r="C1784" s="21" t="s">
        <v>336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795</v>
      </c>
      <c r="B1785" s="89">
        <v>0</v>
      </c>
      <c r="C1785" s="21" t="s">
        <v>337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645</v>
      </c>
      <c r="B1786" s="89"/>
      <c r="C1786" s="21" t="s">
        <v>338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586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821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822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823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824</v>
      </c>
      <c r="B1791" s="89"/>
      <c r="C1791" s="21" t="s">
        <v>326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825</v>
      </c>
      <c r="B1792" s="89"/>
      <c r="C1792" s="21" t="s">
        <v>327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328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324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325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888</v>
      </c>
      <c r="C1796" s="50" t="s">
        <v>242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791</v>
      </c>
      <c r="AF1796" s="60"/>
      <c r="AH1796" s="20"/>
    </row>
    <row r="1797" spans="1:34">
      <c r="A1797" s="99" t="s">
        <v>792</v>
      </c>
      <c r="B1797" s="89">
        <v>15</v>
      </c>
      <c r="C1797" s="21" t="s">
        <v>323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793</v>
      </c>
      <c r="B1798" s="89">
        <v>15</v>
      </c>
      <c r="C1798" s="21" t="s">
        <v>826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794</v>
      </c>
      <c r="B1799" s="89">
        <v>0</v>
      </c>
      <c r="C1799" s="21" t="s">
        <v>336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795</v>
      </c>
      <c r="B1800" s="89">
        <v>0</v>
      </c>
      <c r="C1800" s="21" t="s">
        <v>337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645</v>
      </c>
      <c r="B1801" s="89"/>
      <c r="C1801" s="21" t="s">
        <v>338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586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821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822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823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824</v>
      </c>
      <c r="B1806" s="89"/>
      <c r="C1806" s="21" t="s">
        <v>326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825</v>
      </c>
      <c r="B1807" s="89"/>
      <c r="C1807" s="21" t="s">
        <v>327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328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324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325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240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791</v>
      </c>
      <c r="AF1811" s="60"/>
      <c r="AH1811" s="20"/>
    </row>
    <row r="1812" spans="1:34">
      <c r="A1812" s="99" t="s">
        <v>792</v>
      </c>
      <c r="B1812" s="91">
        <v>0</v>
      </c>
      <c r="C1812" s="21" t="s">
        <v>323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793</v>
      </c>
      <c r="B1813" s="91">
        <v>18</v>
      </c>
      <c r="C1813" s="21" t="s">
        <v>826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794</v>
      </c>
      <c r="B1814" s="91">
        <v>0</v>
      </c>
      <c r="C1814" s="21" t="s">
        <v>336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795</v>
      </c>
      <c r="B1815" s="91">
        <v>0</v>
      </c>
      <c r="C1815" s="21" t="s">
        <v>337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645</v>
      </c>
      <c r="B1816" s="91"/>
      <c r="C1816" s="21" t="s">
        <v>338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586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821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822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823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824</v>
      </c>
      <c r="B1821" s="91"/>
      <c r="C1821" s="21" t="s">
        <v>326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825</v>
      </c>
      <c r="B1822" s="91"/>
      <c r="C1822" s="21" t="s">
        <v>327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328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324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325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240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791</v>
      </c>
      <c r="AF1826" s="60"/>
      <c r="AH1826" s="20"/>
    </row>
    <row r="1827" spans="1:34">
      <c r="A1827" s="99" t="s">
        <v>792</v>
      </c>
      <c r="B1827" s="93">
        <v>12</v>
      </c>
      <c r="C1827" s="21" t="s">
        <v>323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793</v>
      </c>
      <c r="B1828" s="93">
        <v>24</v>
      </c>
      <c r="C1828" s="21" t="s">
        <v>826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794</v>
      </c>
      <c r="B1829" s="93">
        <v>0</v>
      </c>
      <c r="C1829" s="21" t="s">
        <v>336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795</v>
      </c>
      <c r="B1830" s="93">
        <v>0</v>
      </c>
      <c r="C1830" s="21" t="s">
        <v>337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645</v>
      </c>
      <c r="B1831" s="93"/>
      <c r="C1831" s="21" t="s">
        <v>338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586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821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822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823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824</v>
      </c>
      <c r="B1836" s="93"/>
      <c r="C1836" s="21" t="s">
        <v>326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825</v>
      </c>
      <c r="B1837" s="93"/>
      <c r="C1837" s="21" t="s">
        <v>327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328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324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325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240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792</v>
      </c>
      <c r="B1842" s="91">
        <v>10</v>
      </c>
      <c r="C1842" s="21" t="s">
        <v>323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793</v>
      </c>
      <c r="B1843" s="91">
        <v>16</v>
      </c>
      <c r="C1843" s="21" t="s">
        <v>826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794</v>
      </c>
      <c r="B1844" s="91">
        <v>20</v>
      </c>
      <c r="C1844" s="21" t="s">
        <v>336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795</v>
      </c>
      <c r="B1845" s="91">
        <v>0</v>
      </c>
      <c r="C1845" s="21" t="s">
        <v>337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645</v>
      </c>
      <c r="B1846" s="91"/>
      <c r="C1846" s="21" t="s">
        <v>338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586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821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822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823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824</v>
      </c>
      <c r="B1851" s="91"/>
      <c r="C1851" s="21" t="s">
        <v>326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825</v>
      </c>
      <c r="B1852" s="91"/>
      <c r="C1852" s="21" t="s">
        <v>327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328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324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325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313</v>
      </c>
      <c r="C1856" s="50" t="s">
        <v>240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792</v>
      </c>
      <c r="B1857" s="93">
        <v>10</v>
      </c>
      <c r="C1857" s="21" t="s">
        <v>323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791</v>
      </c>
      <c r="AF1857" s="60"/>
      <c r="AH1857" s="20"/>
    </row>
    <row r="1858" spans="1:34">
      <c r="A1858" s="99" t="s">
        <v>793</v>
      </c>
      <c r="B1858" s="93">
        <v>20</v>
      </c>
      <c r="C1858" s="21" t="s">
        <v>826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794</v>
      </c>
      <c r="B1859" s="93">
        <v>10</v>
      </c>
      <c r="C1859" s="21" t="s">
        <v>336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795</v>
      </c>
      <c r="B1860" s="93">
        <v>10</v>
      </c>
      <c r="C1860" s="21" t="s">
        <v>337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645</v>
      </c>
      <c r="B1861" s="93"/>
      <c r="C1861" s="21" t="s">
        <v>338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586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821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822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823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824</v>
      </c>
      <c r="B1866" s="93"/>
      <c r="C1866" s="21" t="s">
        <v>326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825</v>
      </c>
      <c r="B1867" s="93"/>
      <c r="C1867" s="21" t="s">
        <v>327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328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324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325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525</v>
      </c>
      <c r="C1871" s="50" t="s">
        <v>240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792</v>
      </c>
      <c r="B1872" s="91">
        <v>0</v>
      </c>
      <c r="C1872" s="21" t="s">
        <v>323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791</v>
      </c>
      <c r="AF1872" s="60"/>
      <c r="AH1872" s="20"/>
    </row>
    <row r="1873" spans="1:34">
      <c r="A1873" s="99" t="s">
        <v>793</v>
      </c>
      <c r="B1873" s="91">
        <v>25</v>
      </c>
      <c r="C1873" s="21" t="s">
        <v>826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794</v>
      </c>
      <c r="B1874" s="91">
        <v>0</v>
      </c>
      <c r="C1874" s="21" t="s">
        <v>336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795</v>
      </c>
      <c r="B1875" s="91">
        <v>0</v>
      </c>
      <c r="C1875" s="21" t="s">
        <v>337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645</v>
      </c>
      <c r="B1876" s="91"/>
      <c r="C1876" s="21" t="s">
        <v>338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586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821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822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823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824</v>
      </c>
      <c r="B1881" s="91"/>
      <c r="C1881" s="21" t="s">
        <v>326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825</v>
      </c>
      <c r="B1882" s="91"/>
      <c r="C1882" s="21" t="s">
        <v>327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328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324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325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574</v>
      </c>
      <c r="C1886" s="50" t="s">
        <v>240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792</v>
      </c>
      <c r="B1887" s="93">
        <v>14</v>
      </c>
      <c r="C1887" s="21" t="s">
        <v>323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791</v>
      </c>
      <c r="AF1887" s="60"/>
      <c r="AH1887" s="20"/>
    </row>
    <row r="1888" spans="1:34">
      <c r="A1888" s="99" t="s">
        <v>793</v>
      </c>
      <c r="B1888" s="93">
        <v>18</v>
      </c>
      <c r="C1888" s="21" t="s">
        <v>826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794</v>
      </c>
      <c r="B1889" s="93">
        <v>0</v>
      </c>
      <c r="C1889" s="21" t="s">
        <v>336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795</v>
      </c>
      <c r="B1890" s="93">
        <v>0</v>
      </c>
      <c r="C1890" s="21" t="s">
        <v>337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645</v>
      </c>
      <c r="B1891" s="93"/>
      <c r="C1891" s="21" t="s">
        <v>338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586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821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822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823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824</v>
      </c>
      <c r="B1896" s="93"/>
      <c r="C1896" s="21" t="s">
        <v>326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825</v>
      </c>
      <c r="B1897" s="93"/>
      <c r="C1897" s="21" t="s">
        <v>327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328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324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325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240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792</v>
      </c>
      <c r="B1902" s="91">
        <v>16</v>
      </c>
      <c r="C1902" s="21" t="s">
        <v>323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791</v>
      </c>
      <c r="AF1902" s="60"/>
      <c r="AH1902" s="20"/>
    </row>
    <row r="1903" spans="1:34">
      <c r="A1903" s="99" t="s">
        <v>793</v>
      </c>
      <c r="B1903" s="91">
        <v>25</v>
      </c>
      <c r="C1903" s="21" t="s">
        <v>826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794</v>
      </c>
      <c r="B1904" s="91">
        <v>0</v>
      </c>
      <c r="C1904" s="21" t="s">
        <v>336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795</v>
      </c>
      <c r="B1905" s="91">
        <v>0</v>
      </c>
      <c r="C1905" s="21" t="s">
        <v>337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645</v>
      </c>
      <c r="B1906" s="91"/>
      <c r="C1906" s="21" t="s">
        <v>338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586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821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822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823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824</v>
      </c>
      <c r="B1911" s="91"/>
      <c r="C1911" s="21" t="s">
        <v>326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825</v>
      </c>
      <c r="B1912" s="91"/>
      <c r="C1912" s="21" t="s">
        <v>327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328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324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325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240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792</v>
      </c>
      <c r="B1917" s="92">
        <v>0</v>
      </c>
      <c r="C1917" s="21" t="s">
        <v>323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791</v>
      </c>
      <c r="AF1917" s="60"/>
      <c r="AH1917" s="20"/>
    </row>
    <row r="1918" spans="1:34">
      <c r="A1918" s="99" t="s">
        <v>793</v>
      </c>
      <c r="B1918" s="93">
        <v>15</v>
      </c>
      <c r="C1918" s="21" t="s">
        <v>826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794</v>
      </c>
      <c r="B1919" s="93">
        <v>20</v>
      </c>
      <c r="C1919" s="21" t="s">
        <v>336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795</v>
      </c>
      <c r="B1920" s="93">
        <v>20</v>
      </c>
      <c r="C1920" s="21" t="s">
        <v>337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645</v>
      </c>
      <c r="B1921" s="93"/>
      <c r="C1921" s="21" t="s">
        <v>338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586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821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822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823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824</v>
      </c>
      <c r="B1926" s="93"/>
      <c r="C1926" s="21" t="s">
        <v>326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825</v>
      </c>
      <c r="B1927" s="93"/>
      <c r="C1927" s="21" t="s">
        <v>327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865</v>
      </c>
      <c r="C1928" s="21" t="s">
        <v>328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324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325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1" t="s">
        <v>414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242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791</v>
      </c>
      <c r="AF1932" s="60"/>
      <c r="AH1932" s="20"/>
    </row>
    <row r="1933" spans="1:34">
      <c r="A1933" s="99" t="s">
        <v>792</v>
      </c>
      <c r="B1933" s="89">
        <v>10</v>
      </c>
      <c r="C1933" s="21" t="s">
        <v>323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793</v>
      </c>
      <c r="B1934" s="89">
        <v>18</v>
      </c>
      <c r="C1934" s="21" t="s">
        <v>826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794</v>
      </c>
      <c r="B1935" s="89">
        <v>0</v>
      </c>
      <c r="C1935" s="21" t="s">
        <v>336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795</v>
      </c>
      <c r="B1936" s="89">
        <v>0</v>
      </c>
      <c r="C1936" s="21" t="s">
        <v>337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645</v>
      </c>
      <c r="B1937" s="89"/>
      <c r="C1937" s="21" t="s">
        <v>338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586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821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822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823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824</v>
      </c>
      <c r="B1942" s="89"/>
      <c r="C1942" s="21" t="s">
        <v>326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825</v>
      </c>
      <c r="B1943" s="89"/>
      <c r="C1943" s="21" t="s">
        <v>327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328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324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325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242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791</v>
      </c>
      <c r="AF1947" s="60"/>
      <c r="AH1947" s="20"/>
    </row>
    <row r="1948" spans="1:34">
      <c r="A1948" s="99" t="s">
        <v>792</v>
      </c>
      <c r="B1948" s="87">
        <v>10</v>
      </c>
      <c r="C1948" s="21" t="s">
        <v>323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793</v>
      </c>
      <c r="B1949" s="87">
        <v>20</v>
      </c>
      <c r="C1949" s="21" t="s">
        <v>826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794</v>
      </c>
      <c r="B1950" s="87">
        <v>0</v>
      </c>
      <c r="C1950" s="21" t="s">
        <v>336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795</v>
      </c>
      <c r="B1951" s="87">
        <v>0</v>
      </c>
      <c r="C1951" s="21" t="s">
        <v>337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645</v>
      </c>
      <c r="B1952" s="87"/>
      <c r="C1952" s="21" t="s">
        <v>338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586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821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822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823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824</v>
      </c>
      <c r="B1957" s="87"/>
      <c r="C1957" s="21" t="s">
        <v>326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825</v>
      </c>
      <c r="B1958" s="87"/>
      <c r="C1958" s="21" t="s">
        <v>327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328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324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325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241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791</v>
      </c>
      <c r="AF1962" s="60"/>
      <c r="AH1962" s="20"/>
    </row>
    <row r="1963" spans="1:34">
      <c r="A1963" s="99" t="s">
        <v>792</v>
      </c>
      <c r="B1963" s="91">
        <v>10</v>
      </c>
      <c r="C1963" s="21" t="s">
        <v>323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793</v>
      </c>
      <c r="B1964" s="91">
        <v>26</v>
      </c>
      <c r="C1964" s="21" t="s">
        <v>826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794</v>
      </c>
      <c r="B1965" s="91">
        <v>10</v>
      </c>
      <c r="C1965" s="21" t="s">
        <v>336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795</v>
      </c>
      <c r="B1966" s="91">
        <v>10</v>
      </c>
      <c r="C1966" s="21" t="s">
        <v>337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645</v>
      </c>
      <c r="B1967" s="91"/>
      <c r="C1967" s="21" t="s">
        <v>338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586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821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822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823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824</v>
      </c>
      <c r="B1972" s="91"/>
      <c r="C1972" s="21" t="s">
        <v>326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825</v>
      </c>
      <c r="B1973" s="91"/>
      <c r="C1973" s="21" t="s">
        <v>327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328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324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325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318</v>
      </c>
      <c r="C1977" s="50" t="s">
        <v>241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791</v>
      </c>
      <c r="AF1977" s="60"/>
      <c r="AH1977" s="20"/>
    </row>
    <row r="1978" spans="1:34">
      <c r="A1978" s="99" t="s">
        <v>792</v>
      </c>
      <c r="B1978" s="93">
        <v>12</v>
      </c>
      <c r="C1978" s="21" t="s">
        <v>323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793</v>
      </c>
      <c r="B1979" s="93">
        <v>28</v>
      </c>
      <c r="C1979" s="21" t="s">
        <v>826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794</v>
      </c>
      <c r="B1980" s="93">
        <v>0</v>
      </c>
      <c r="C1980" s="21" t="s">
        <v>336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795</v>
      </c>
      <c r="B1981" s="93">
        <v>0</v>
      </c>
      <c r="C1981" s="21" t="s">
        <v>337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645</v>
      </c>
      <c r="B1982" s="93"/>
      <c r="C1982" s="21" t="s">
        <v>338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586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821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822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823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824</v>
      </c>
      <c r="B1987" s="93"/>
      <c r="C1987" s="21" t="s">
        <v>326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825</v>
      </c>
      <c r="B1988" s="93"/>
      <c r="C1988" s="21" t="s">
        <v>327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328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324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325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791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242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792</v>
      </c>
      <c r="B1994" s="87">
        <v>14</v>
      </c>
      <c r="C1994" s="21" t="s">
        <v>323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793</v>
      </c>
      <c r="B1995" s="87">
        <v>18</v>
      </c>
      <c r="C1995" s="21" t="s">
        <v>826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794</v>
      </c>
      <c r="B1996" s="87">
        <v>0</v>
      </c>
      <c r="C1996" s="21" t="s">
        <v>336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795</v>
      </c>
      <c r="B1997" s="87">
        <v>0</v>
      </c>
      <c r="C1997" s="21" t="s">
        <v>337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645</v>
      </c>
      <c r="B1998" s="87"/>
      <c r="C1998" s="21" t="s">
        <v>338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586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821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822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823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824</v>
      </c>
      <c r="B2003" s="87"/>
      <c r="C2003" s="21" t="s">
        <v>326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825</v>
      </c>
      <c r="B2004" s="87"/>
      <c r="C2004" s="21" t="s">
        <v>327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328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324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325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791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242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792</v>
      </c>
      <c r="B2009" s="89">
        <v>16</v>
      </c>
      <c r="C2009" s="21" t="s">
        <v>323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793</v>
      </c>
      <c r="B2010" s="89">
        <v>24</v>
      </c>
      <c r="C2010" s="21" t="s">
        <v>826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794</v>
      </c>
      <c r="B2011" s="89">
        <v>0</v>
      </c>
      <c r="C2011" s="21" t="s">
        <v>336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795</v>
      </c>
      <c r="B2012" s="89">
        <v>0</v>
      </c>
      <c r="C2012" s="21" t="s">
        <v>337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645</v>
      </c>
      <c r="B2013" s="89"/>
      <c r="C2013" s="21" t="s">
        <v>338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586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821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822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823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824</v>
      </c>
      <c r="B2018" s="89"/>
      <c r="C2018" s="21" t="s">
        <v>326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825</v>
      </c>
      <c r="B2019" s="89"/>
      <c r="C2019" s="21" t="s">
        <v>327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328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324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325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552</v>
      </c>
      <c r="C2023" s="50" t="s">
        <v>242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791</v>
      </c>
      <c r="AF2023" s="60"/>
      <c r="AH2023" s="20"/>
    </row>
    <row r="2024" spans="1:34">
      <c r="A2024" s="99" t="s">
        <v>792</v>
      </c>
      <c r="B2024" s="87">
        <v>16</v>
      </c>
      <c r="C2024" s="21" t="s">
        <v>323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793</v>
      </c>
      <c r="B2025" s="87">
        <v>20</v>
      </c>
      <c r="C2025" s="21" t="s">
        <v>826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794</v>
      </c>
      <c r="B2026" s="87">
        <v>0</v>
      </c>
      <c r="C2026" s="21" t="s">
        <v>336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795</v>
      </c>
      <c r="B2027" s="87">
        <v>0</v>
      </c>
      <c r="C2027" s="21" t="s">
        <v>337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645</v>
      </c>
      <c r="B2028" s="87"/>
      <c r="C2028" s="21" t="s">
        <v>338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586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821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822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823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824</v>
      </c>
      <c r="B2033" s="87"/>
      <c r="C2033" s="21" t="s">
        <v>326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825</v>
      </c>
      <c r="B2034" s="87"/>
      <c r="C2034" s="21" t="s">
        <v>327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328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324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325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242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791</v>
      </c>
      <c r="AF2038" s="60"/>
      <c r="AH2038" s="20"/>
    </row>
    <row r="2039" spans="1:34">
      <c r="A2039" s="99" t="s">
        <v>792</v>
      </c>
      <c r="B2039" s="89">
        <v>15</v>
      </c>
      <c r="C2039" s="21" t="s">
        <v>323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793</v>
      </c>
      <c r="B2040" s="89">
        <v>20</v>
      </c>
      <c r="C2040" s="21" t="s">
        <v>826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794</v>
      </c>
      <c r="B2041" s="89">
        <v>0</v>
      </c>
      <c r="C2041" s="21" t="s">
        <v>336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795</v>
      </c>
      <c r="B2042" s="89">
        <v>0</v>
      </c>
      <c r="C2042" s="21" t="s">
        <v>337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645</v>
      </c>
      <c r="B2043" s="89"/>
      <c r="C2043" s="21" t="s">
        <v>338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586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821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822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823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824</v>
      </c>
      <c r="B2048" s="89"/>
      <c r="C2048" s="21" t="s">
        <v>326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825</v>
      </c>
      <c r="B2049" s="89"/>
      <c r="C2049" s="21" t="s">
        <v>327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328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324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325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240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791</v>
      </c>
      <c r="AF2053" s="60"/>
      <c r="AH2053" s="20"/>
    </row>
    <row r="2054" spans="1:34">
      <c r="A2054" s="99" t="s">
        <v>792</v>
      </c>
      <c r="B2054" s="91">
        <v>12</v>
      </c>
      <c r="C2054" s="21" t="s">
        <v>323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793</v>
      </c>
      <c r="B2055" s="91">
        <v>28</v>
      </c>
      <c r="C2055" s="21" t="s">
        <v>826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794</v>
      </c>
      <c r="B2056" s="91">
        <v>0</v>
      </c>
      <c r="C2056" s="21" t="s">
        <v>336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795</v>
      </c>
      <c r="B2057" s="91">
        <v>0</v>
      </c>
      <c r="C2057" s="21" t="s">
        <v>337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645</v>
      </c>
      <c r="B2058" s="91"/>
      <c r="C2058" s="21" t="s">
        <v>338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586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821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822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823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824</v>
      </c>
      <c r="B2063" s="91"/>
      <c r="C2063" s="21" t="s">
        <v>326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825</v>
      </c>
      <c r="B2064" s="91"/>
      <c r="C2064" s="21" t="s">
        <v>327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328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324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325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240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791</v>
      </c>
      <c r="AF2068" s="60"/>
      <c r="AH2068" s="20"/>
    </row>
    <row r="2069" spans="1:34">
      <c r="A2069" s="99" t="s">
        <v>792</v>
      </c>
      <c r="B2069" s="93">
        <v>26</v>
      </c>
      <c r="C2069" s="21" t="s">
        <v>323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793</v>
      </c>
      <c r="B2070" s="93">
        <v>12</v>
      </c>
      <c r="C2070" s="21" t="s">
        <v>826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794</v>
      </c>
      <c r="B2071" s="93">
        <v>0</v>
      </c>
      <c r="C2071" s="21" t="s">
        <v>336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795</v>
      </c>
      <c r="B2072" s="93">
        <v>0</v>
      </c>
      <c r="C2072" s="21" t="s">
        <v>337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645</v>
      </c>
      <c r="B2073" s="93"/>
      <c r="C2073" s="21" t="s">
        <v>338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586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821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822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823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824</v>
      </c>
      <c r="B2078" s="93"/>
      <c r="C2078" s="21" t="s">
        <v>326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825</v>
      </c>
      <c r="B2079" s="93"/>
      <c r="C2079" s="21" t="s">
        <v>327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328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324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325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577</v>
      </c>
      <c r="C2083" s="50" t="s">
        <v>241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791</v>
      </c>
      <c r="AF2083" s="60"/>
      <c r="AH2083" s="20"/>
    </row>
    <row r="2084" spans="1:34">
      <c r="A2084" s="99" t="s">
        <v>792</v>
      </c>
      <c r="B2084" s="91">
        <v>24</v>
      </c>
      <c r="C2084" s="21" t="s">
        <v>323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793</v>
      </c>
      <c r="B2085" s="91">
        <v>13</v>
      </c>
      <c r="C2085" s="21" t="s">
        <v>826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794</v>
      </c>
      <c r="B2086" s="91">
        <v>0</v>
      </c>
      <c r="C2086" s="21" t="s">
        <v>336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795</v>
      </c>
      <c r="B2087" s="91">
        <v>0</v>
      </c>
      <c r="C2087" s="21" t="s">
        <v>337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645</v>
      </c>
      <c r="B2088" s="91"/>
      <c r="C2088" s="21" t="s">
        <v>338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586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821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822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823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824</v>
      </c>
      <c r="B2093" s="91"/>
      <c r="C2093" s="21" t="s">
        <v>326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825</v>
      </c>
      <c r="B2094" s="91"/>
      <c r="C2094" s="21" t="s">
        <v>327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328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324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325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240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791</v>
      </c>
      <c r="AF2098" s="60"/>
      <c r="AH2098" s="20"/>
    </row>
    <row r="2099" spans="1:34">
      <c r="A2099" s="99" t="s">
        <v>792</v>
      </c>
      <c r="B2099" s="93">
        <v>0</v>
      </c>
      <c r="C2099" s="21" t="s">
        <v>323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793</v>
      </c>
      <c r="B2100" s="93">
        <v>40</v>
      </c>
      <c r="C2100" s="21" t="s">
        <v>826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794</v>
      </c>
      <c r="B2101" s="93">
        <v>0</v>
      </c>
      <c r="C2101" s="21" t="s">
        <v>336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795</v>
      </c>
      <c r="B2102" s="93">
        <v>0</v>
      </c>
      <c r="C2102" s="21" t="s">
        <v>337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645</v>
      </c>
      <c r="B2103" s="93"/>
      <c r="C2103" s="21" t="s">
        <v>338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586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821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822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823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824</v>
      </c>
      <c r="B2108" s="93"/>
      <c r="C2108" s="21" t="s">
        <v>326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825</v>
      </c>
      <c r="B2109" s="93"/>
      <c r="C2109" s="21" t="s">
        <v>327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328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324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325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791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242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792</v>
      </c>
      <c r="B2115" s="87">
        <v>6</v>
      </c>
      <c r="C2115" s="21" t="s">
        <v>323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793</v>
      </c>
      <c r="B2116" s="87">
        <v>12</v>
      </c>
      <c r="C2116" s="21" t="s">
        <v>826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794</v>
      </c>
      <c r="B2117" s="87">
        <v>0</v>
      </c>
      <c r="C2117" s="21" t="s">
        <v>336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795</v>
      </c>
      <c r="B2118" s="87">
        <v>0</v>
      </c>
      <c r="C2118" s="21" t="s">
        <v>337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645</v>
      </c>
      <c r="B2119" s="87"/>
      <c r="C2119" s="21" t="s">
        <v>338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586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821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822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823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824</v>
      </c>
      <c r="B2124" s="87"/>
      <c r="C2124" s="21" t="s">
        <v>326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825</v>
      </c>
      <c r="B2125" s="87"/>
      <c r="C2125" s="21" t="s">
        <v>327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328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324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325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791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242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792</v>
      </c>
      <c r="B2130" s="89">
        <v>12</v>
      </c>
      <c r="C2130" s="21" t="s">
        <v>323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793</v>
      </c>
      <c r="B2131" s="89">
        <v>8</v>
      </c>
      <c r="C2131" s="21" t="s">
        <v>826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794</v>
      </c>
      <c r="B2132" s="89">
        <v>0</v>
      </c>
      <c r="C2132" s="21" t="s">
        <v>336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795</v>
      </c>
      <c r="B2133" s="89">
        <v>0</v>
      </c>
      <c r="C2133" s="21" t="s">
        <v>337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645</v>
      </c>
      <c r="B2134" s="89"/>
      <c r="C2134" s="21" t="s">
        <v>338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586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821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822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823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824</v>
      </c>
      <c r="B2139" s="89"/>
      <c r="C2139" s="21" t="s">
        <v>326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825</v>
      </c>
      <c r="B2140" s="89"/>
      <c r="C2140" s="21" t="s">
        <v>327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328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324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325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575</v>
      </c>
      <c r="C2144" s="50" t="s">
        <v>242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791</v>
      </c>
      <c r="AF2144" s="60"/>
      <c r="AH2144" s="20"/>
    </row>
    <row r="2145" spans="1:34">
      <c r="A2145" s="99" t="s">
        <v>792</v>
      </c>
      <c r="B2145" s="87">
        <v>8</v>
      </c>
      <c r="C2145" s="21" t="s">
        <v>323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793</v>
      </c>
      <c r="B2146" s="87">
        <v>12</v>
      </c>
      <c r="C2146" s="21" t="s">
        <v>826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794</v>
      </c>
      <c r="B2147" s="87">
        <v>0</v>
      </c>
      <c r="C2147" s="21" t="s">
        <v>336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795</v>
      </c>
      <c r="B2148" s="87">
        <v>0</v>
      </c>
      <c r="C2148" s="21" t="s">
        <v>337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645</v>
      </c>
      <c r="B2149" s="87"/>
      <c r="C2149" s="21" t="s">
        <v>338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586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821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822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823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824</v>
      </c>
      <c r="B2154" s="87"/>
      <c r="C2154" s="21" t="s">
        <v>326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825</v>
      </c>
      <c r="B2155" s="87"/>
      <c r="C2155" s="21" t="s">
        <v>327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328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324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325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240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791</v>
      </c>
      <c r="AF2159" s="60"/>
      <c r="AH2159" s="20"/>
    </row>
    <row r="2160" spans="1:34">
      <c r="A2160" s="99" t="s">
        <v>792</v>
      </c>
      <c r="B2160" s="91">
        <v>0</v>
      </c>
      <c r="C2160" s="21" t="s">
        <v>323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793</v>
      </c>
      <c r="B2161" s="91">
        <v>28</v>
      </c>
      <c r="C2161" s="21" t="s">
        <v>826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794</v>
      </c>
      <c r="B2162" s="91">
        <v>0</v>
      </c>
      <c r="C2162" s="21" t="s">
        <v>336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795</v>
      </c>
      <c r="B2163" s="91">
        <v>0</v>
      </c>
      <c r="C2163" s="21" t="s">
        <v>337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645</v>
      </c>
      <c r="B2164" s="91"/>
      <c r="C2164" s="21" t="s">
        <v>338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586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821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822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823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824</v>
      </c>
      <c r="B2169" s="91"/>
      <c r="C2169" s="21" t="s">
        <v>326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825</v>
      </c>
      <c r="B2170" s="91"/>
      <c r="C2170" s="21" t="s">
        <v>327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328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324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325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240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792</v>
      </c>
      <c r="B2175" s="93">
        <v>0</v>
      </c>
      <c r="C2175" s="21" t="s">
        <v>323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791</v>
      </c>
      <c r="AF2175" s="60"/>
      <c r="AH2175" s="20"/>
    </row>
    <row r="2176" spans="1:34">
      <c r="A2176" s="99" t="s">
        <v>793</v>
      </c>
      <c r="B2176" s="93">
        <v>24</v>
      </c>
      <c r="C2176" s="21" t="s">
        <v>826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794</v>
      </c>
      <c r="B2177" s="93">
        <v>0</v>
      </c>
      <c r="C2177" s="21" t="s">
        <v>336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795</v>
      </c>
      <c r="B2178" s="93">
        <v>0</v>
      </c>
      <c r="C2178" s="21" t="s">
        <v>337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645</v>
      </c>
      <c r="B2179" s="93"/>
      <c r="C2179" s="21" t="s">
        <v>338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586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821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822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823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824</v>
      </c>
      <c r="B2184" s="93"/>
      <c r="C2184" s="21" t="s">
        <v>326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825</v>
      </c>
      <c r="B2185" s="93"/>
      <c r="C2185" s="21" t="s">
        <v>327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328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324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325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240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792</v>
      </c>
      <c r="B2190" s="91">
        <v>28</v>
      </c>
      <c r="C2190" s="21" t="s">
        <v>323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791</v>
      </c>
      <c r="AF2190" s="60"/>
      <c r="AH2190" s="20"/>
    </row>
    <row r="2191" spans="1:34">
      <c r="A2191" s="99" t="s">
        <v>793</v>
      </c>
      <c r="B2191" s="91">
        <v>0</v>
      </c>
      <c r="C2191" s="21" t="s">
        <v>826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794</v>
      </c>
      <c r="B2192" s="91">
        <v>0</v>
      </c>
      <c r="C2192" s="21" t="s">
        <v>336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795</v>
      </c>
      <c r="B2193" s="91">
        <v>0</v>
      </c>
      <c r="C2193" s="21" t="s">
        <v>337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645</v>
      </c>
      <c r="B2194" s="91"/>
      <c r="C2194" s="21" t="s">
        <v>338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586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821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822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823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824</v>
      </c>
      <c r="B2199" s="91"/>
      <c r="C2199" s="21" t="s">
        <v>326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825</v>
      </c>
      <c r="B2200" s="91"/>
      <c r="C2200" s="21" t="s">
        <v>327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328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324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325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241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792</v>
      </c>
      <c r="B2205" s="93">
        <v>16</v>
      </c>
      <c r="C2205" s="21" t="s">
        <v>323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791</v>
      </c>
      <c r="AF2205" s="60"/>
      <c r="AH2205" s="20"/>
    </row>
    <row r="2206" spans="1:34">
      <c r="A2206" s="99" t="s">
        <v>793</v>
      </c>
      <c r="B2206" s="93">
        <v>16</v>
      </c>
      <c r="C2206" s="21" t="s">
        <v>826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794</v>
      </c>
      <c r="B2207" s="93">
        <v>0</v>
      </c>
      <c r="C2207" s="21" t="s">
        <v>336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795</v>
      </c>
      <c r="B2208" s="93">
        <v>0</v>
      </c>
      <c r="C2208" s="21" t="s">
        <v>337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645</v>
      </c>
      <c r="B2209" s="93"/>
      <c r="C2209" s="21" t="s">
        <v>338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586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821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822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823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824</v>
      </c>
      <c r="B2214" s="93"/>
      <c r="C2214" s="21" t="s">
        <v>326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825</v>
      </c>
      <c r="B2215" s="93"/>
      <c r="C2215" s="21" t="s">
        <v>327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328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324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325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240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792</v>
      </c>
      <c r="B2220" s="91">
        <v>8</v>
      </c>
      <c r="C2220" s="21" t="s">
        <v>323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791</v>
      </c>
      <c r="AF2220" s="60"/>
      <c r="AH2220" s="20"/>
    </row>
    <row r="2221" spans="1:34">
      <c r="A2221" s="99" t="s">
        <v>793</v>
      </c>
      <c r="B2221" s="91">
        <v>16</v>
      </c>
      <c r="C2221" s="21" t="s">
        <v>826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794</v>
      </c>
      <c r="B2222" s="91">
        <v>0</v>
      </c>
      <c r="C2222" s="21" t="s">
        <v>336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795</v>
      </c>
      <c r="B2223" s="91">
        <v>0</v>
      </c>
      <c r="C2223" s="21" t="s">
        <v>337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645</v>
      </c>
      <c r="B2224" s="91"/>
      <c r="C2224" s="21" t="s">
        <v>338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586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821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822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823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824</v>
      </c>
      <c r="B2229" s="91"/>
      <c r="C2229" s="21" t="s">
        <v>326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825</v>
      </c>
      <c r="B2230" s="91"/>
      <c r="C2230" s="21" t="s">
        <v>327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328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324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325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330</v>
      </c>
      <c r="C2234" s="50" t="s">
        <v>240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327</v>
      </c>
      <c r="AE2234" s="113"/>
      <c r="AF2234" s="60"/>
      <c r="AH2234" s="20"/>
    </row>
    <row r="2235" spans="1:34">
      <c r="A2235" s="99" t="s">
        <v>792</v>
      </c>
      <c r="B2235" s="93">
        <v>0</v>
      </c>
      <c r="C2235" s="21" t="s">
        <v>323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791</v>
      </c>
      <c r="AF2235" s="60"/>
      <c r="AH2235" s="20"/>
    </row>
    <row r="2236" spans="1:34">
      <c r="A2236" s="99" t="s">
        <v>793</v>
      </c>
      <c r="B2236" s="93">
        <v>20</v>
      </c>
      <c r="C2236" s="21" t="s">
        <v>826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794</v>
      </c>
      <c r="B2237" s="93">
        <v>25</v>
      </c>
      <c r="C2237" s="21" t="s">
        <v>336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795</v>
      </c>
      <c r="B2238" s="93">
        <v>0</v>
      </c>
      <c r="C2238" s="21" t="s">
        <v>337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645</v>
      </c>
      <c r="B2239" s="93"/>
      <c r="C2239" s="21" t="s">
        <v>338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586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821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822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823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824</v>
      </c>
      <c r="B2244" s="93"/>
      <c r="C2244" s="21" t="s">
        <v>326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825</v>
      </c>
      <c r="B2245" s="93"/>
      <c r="C2245" s="21" t="s">
        <v>327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328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324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325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573</v>
      </c>
      <c r="C2249" s="50" t="s">
        <v>240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792</v>
      </c>
      <c r="B2250" s="91">
        <v>10</v>
      </c>
      <c r="C2250" s="21" t="s">
        <v>323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791</v>
      </c>
      <c r="AF2250" s="60"/>
      <c r="AH2250" s="20"/>
    </row>
    <row r="2251" spans="1:34">
      <c r="A2251" s="99" t="s">
        <v>793</v>
      </c>
      <c r="B2251" s="91">
        <v>18</v>
      </c>
      <c r="C2251" s="21" t="s">
        <v>826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794</v>
      </c>
      <c r="B2252" s="91">
        <v>0</v>
      </c>
      <c r="C2252" s="21" t="s">
        <v>336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795</v>
      </c>
      <c r="B2253" s="91">
        <v>0</v>
      </c>
      <c r="C2253" s="21" t="s">
        <v>337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645</v>
      </c>
      <c r="B2254" s="91"/>
      <c r="C2254" s="21" t="s">
        <v>338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586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821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822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823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824</v>
      </c>
      <c r="B2259" s="91"/>
      <c r="C2259" s="21" t="s">
        <v>326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825</v>
      </c>
      <c r="B2260" s="91"/>
      <c r="C2260" s="21" t="s">
        <v>327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328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324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325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240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792</v>
      </c>
      <c r="B2265" s="92">
        <v>0</v>
      </c>
      <c r="C2265" s="21" t="s">
        <v>323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791</v>
      </c>
      <c r="AF2265" s="60"/>
      <c r="AH2265" s="20"/>
    </row>
    <row r="2266" spans="1:34">
      <c r="A2266" s="99" t="s">
        <v>793</v>
      </c>
      <c r="B2266" s="93">
        <v>20</v>
      </c>
      <c r="C2266" s="21" t="s">
        <v>826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794</v>
      </c>
      <c r="B2267" s="93">
        <v>40</v>
      </c>
      <c r="C2267" s="21" t="s">
        <v>336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795</v>
      </c>
      <c r="B2268" s="93">
        <v>0</v>
      </c>
      <c r="C2268" s="21" t="s">
        <v>337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645</v>
      </c>
      <c r="B2269" s="93"/>
      <c r="C2269" s="21" t="s">
        <v>338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586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821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822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823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824</v>
      </c>
      <c r="B2274" s="93"/>
      <c r="C2274" s="21" t="s">
        <v>326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825</v>
      </c>
      <c r="B2275" s="93"/>
      <c r="C2275" s="21" t="s">
        <v>327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328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324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325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242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791</v>
      </c>
      <c r="AF2280" s="60"/>
      <c r="AH2280" s="20"/>
    </row>
    <row r="2281" spans="1:34">
      <c r="A2281" s="99" t="s">
        <v>792</v>
      </c>
      <c r="B2281" s="87">
        <v>12</v>
      </c>
      <c r="C2281" s="21" t="s">
        <v>323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793</v>
      </c>
      <c r="B2282" s="87">
        <v>12</v>
      </c>
      <c r="C2282" s="21" t="s">
        <v>826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794</v>
      </c>
      <c r="B2283" s="87">
        <v>0</v>
      </c>
      <c r="C2283" s="21" t="s">
        <v>336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795</v>
      </c>
      <c r="B2284" s="87">
        <v>0</v>
      </c>
      <c r="C2284" s="21" t="s">
        <v>337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645</v>
      </c>
      <c r="B2285" s="87"/>
      <c r="C2285" s="21" t="s">
        <v>338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586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821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822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823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824</v>
      </c>
      <c r="B2290" s="87"/>
      <c r="C2290" s="21" t="s">
        <v>326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825</v>
      </c>
      <c r="B2291" s="87"/>
      <c r="C2291" s="21" t="s">
        <v>327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328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324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325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242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791</v>
      </c>
      <c r="AF2295" s="60"/>
      <c r="AH2295" s="20"/>
    </row>
    <row r="2296" spans="1:34">
      <c r="A2296" s="99" t="s">
        <v>792</v>
      </c>
      <c r="B2296" s="89">
        <v>12</v>
      </c>
      <c r="C2296" s="21" t="s">
        <v>323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793</v>
      </c>
      <c r="B2297" s="89">
        <v>18</v>
      </c>
      <c r="C2297" s="21" t="s">
        <v>826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794</v>
      </c>
      <c r="B2298" s="89">
        <v>0</v>
      </c>
      <c r="C2298" s="21" t="s">
        <v>336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795</v>
      </c>
      <c r="B2299" s="89">
        <v>0</v>
      </c>
      <c r="C2299" s="21" t="s">
        <v>337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645</v>
      </c>
      <c r="B2300" s="89"/>
      <c r="C2300" s="21" t="s">
        <v>338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586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821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822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823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824</v>
      </c>
      <c r="B2305" s="89"/>
      <c r="C2305" s="21" t="s">
        <v>326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825</v>
      </c>
      <c r="B2306" s="89"/>
      <c r="C2306" s="21" t="s">
        <v>327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328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324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325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234</v>
      </c>
      <c r="C2310" s="50" t="s">
        <v>240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791</v>
      </c>
      <c r="AF2310" s="60"/>
      <c r="AH2310" s="20"/>
    </row>
    <row r="2311" spans="1:34">
      <c r="A2311" s="99" t="s">
        <v>792</v>
      </c>
      <c r="B2311" s="91">
        <v>18</v>
      </c>
      <c r="C2311" s="21" t="s">
        <v>323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793</v>
      </c>
      <c r="B2312" s="91">
        <v>18</v>
      </c>
      <c r="C2312" s="21" t="s">
        <v>826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794</v>
      </c>
      <c r="B2313" s="91">
        <v>0</v>
      </c>
      <c r="C2313" s="21" t="s">
        <v>336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795</v>
      </c>
      <c r="B2314" s="91">
        <v>0</v>
      </c>
      <c r="C2314" s="21" t="s">
        <v>337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645</v>
      </c>
      <c r="B2315" s="91"/>
      <c r="C2315" s="21" t="s">
        <v>338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586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821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822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823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824</v>
      </c>
      <c r="B2320" s="91"/>
      <c r="C2320" s="21" t="s">
        <v>326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825</v>
      </c>
      <c r="B2321" s="91"/>
      <c r="C2321" s="21" t="s">
        <v>327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328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324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325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240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791</v>
      </c>
      <c r="AF2325" s="60"/>
      <c r="AH2325" s="20"/>
    </row>
    <row r="2326" spans="1:34">
      <c r="A2326" s="99" t="s">
        <v>792</v>
      </c>
      <c r="B2326" s="93">
        <v>18</v>
      </c>
      <c r="C2326" s="21" t="s">
        <v>323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793</v>
      </c>
      <c r="B2327" s="93">
        <v>12</v>
      </c>
      <c r="C2327" s="21" t="s">
        <v>826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794</v>
      </c>
      <c r="B2328" s="93">
        <v>0</v>
      </c>
      <c r="C2328" s="21" t="s">
        <v>336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795</v>
      </c>
      <c r="B2329" s="93">
        <v>0</v>
      </c>
      <c r="C2329" s="21" t="s">
        <v>337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645</v>
      </c>
      <c r="B2330" s="93"/>
      <c r="C2330" s="21" t="s">
        <v>338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586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821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822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823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824</v>
      </c>
      <c r="B2335" s="93"/>
      <c r="C2335" s="21" t="s">
        <v>326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825</v>
      </c>
      <c r="B2336" s="93"/>
      <c r="C2336" s="21" t="s">
        <v>327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328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324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325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241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791</v>
      </c>
      <c r="AF2340" s="60"/>
    </row>
    <row r="2341" spans="1:32">
      <c r="A2341" s="99" t="s">
        <v>792</v>
      </c>
      <c r="B2341" s="91">
        <v>0</v>
      </c>
      <c r="C2341" s="21" t="s">
        <v>323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793</v>
      </c>
      <c r="B2342" s="91">
        <v>32</v>
      </c>
      <c r="C2342" s="21" t="s">
        <v>826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794</v>
      </c>
      <c r="B2343" s="91">
        <v>0</v>
      </c>
      <c r="C2343" s="21" t="s">
        <v>336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795</v>
      </c>
      <c r="B2344" s="91">
        <v>0</v>
      </c>
      <c r="C2344" s="21" t="s">
        <v>337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645</v>
      </c>
      <c r="B2345" s="91"/>
      <c r="C2345" s="21" t="s">
        <v>338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586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821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822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823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824</v>
      </c>
      <c r="B2350" s="91"/>
      <c r="C2350" s="21" t="s">
        <v>326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825</v>
      </c>
      <c r="B2351" s="91"/>
      <c r="C2351" s="21" t="s">
        <v>327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328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324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325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240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792</v>
      </c>
      <c r="B2356" s="93">
        <v>12</v>
      </c>
      <c r="C2356" s="21" t="s">
        <v>323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791</v>
      </c>
      <c r="AF2356" s="60"/>
    </row>
    <row r="2357" spans="1:32">
      <c r="A2357" s="99" t="s">
        <v>793</v>
      </c>
      <c r="B2357" s="93">
        <v>18</v>
      </c>
      <c r="C2357" s="21" t="s">
        <v>826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794</v>
      </c>
      <c r="B2358" s="93">
        <v>0</v>
      </c>
      <c r="C2358" s="21" t="s">
        <v>336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795</v>
      </c>
      <c r="B2359" s="93">
        <v>0</v>
      </c>
      <c r="C2359" s="21" t="s">
        <v>337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645</v>
      </c>
      <c r="B2360" s="93"/>
      <c r="C2360" s="21" t="s">
        <v>338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586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821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822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823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824</v>
      </c>
      <c r="B2365" s="93"/>
      <c r="C2365" s="21" t="s">
        <v>326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825</v>
      </c>
      <c r="B2366" s="93"/>
      <c r="C2366" s="21" t="s">
        <v>327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328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324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325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241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792</v>
      </c>
      <c r="B2371" s="91">
        <v>0</v>
      </c>
      <c r="C2371" s="21" t="s">
        <v>323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791</v>
      </c>
      <c r="AF2371" s="60"/>
    </row>
    <row r="2372" spans="1:32">
      <c r="A2372" s="99" t="s">
        <v>793</v>
      </c>
      <c r="B2372" s="91">
        <v>40</v>
      </c>
      <c r="C2372" s="21" t="s">
        <v>826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794</v>
      </c>
      <c r="B2373" s="91">
        <v>0</v>
      </c>
      <c r="C2373" s="21" t="s">
        <v>336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795</v>
      </c>
      <c r="B2374" s="91">
        <v>0</v>
      </c>
      <c r="C2374" s="21" t="s">
        <v>337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645</v>
      </c>
      <c r="B2375" s="91"/>
      <c r="C2375" s="21" t="s">
        <v>338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586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821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822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823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824</v>
      </c>
      <c r="B2380" s="91"/>
      <c r="C2380" s="21" t="s">
        <v>326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825</v>
      </c>
      <c r="B2381" s="91"/>
      <c r="C2381" s="21" t="s">
        <v>327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328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324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325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567</v>
      </c>
      <c r="C2385" s="50" t="s">
        <v>240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327</v>
      </c>
      <c r="AE2385" s="113"/>
      <c r="AF2385" s="60"/>
    </row>
    <row r="2386" spans="1:32">
      <c r="A2386" s="99" t="s">
        <v>792</v>
      </c>
      <c r="B2386" s="93">
        <v>0</v>
      </c>
      <c r="C2386" s="21" t="s">
        <v>323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791</v>
      </c>
      <c r="AF2386" s="60"/>
    </row>
    <row r="2387" spans="1:32">
      <c r="A2387" s="99" t="s">
        <v>793</v>
      </c>
      <c r="B2387" s="93">
        <v>20</v>
      </c>
      <c r="C2387" s="21" t="s">
        <v>826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794</v>
      </c>
      <c r="B2388" s="93">
        <v>10</v>
      </c>
      <c r="C2388" s="21" t="s">
        <v>336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795</v>
      </c>
      <c r="B2389" s="93">
        <v>0</v>
      </c>
      <c r="C2389" s="21" t="s">
        <v>337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645</v>
      </c>
      <c r="B2390" s="93"/>
      <c r="C2390" s="21" t="s">
        <v>338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586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821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822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823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824</v>
      </c>
      <c r="B2395" s="93"/>
      <c r="C2395" s="21" t="s">
        <v>326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825</v>
      </c>
      <c r="B2396" s="93"/>
      <c r="C2396" s="21" t="s">
        <v>327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328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324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325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861</v>
      </c>
      <c r="C2400" s="50" t="s">
        <v>241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792</v>
      </c>
      <c r="B2401" s="91">
        <v>0</v>
      </c>
      <c r="C2401" s="21" t="s">
        <v>323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791</v>
      </c>
      <c r="AF2401" s="60"/>
    </row>
    <row r="2402" spans="1:32">
      <c r="A2402" s="99" t="s">
        <v>793</v>
      </c>
      <c r="B2402" s="91">
        <v>36</v>
      </c>
      <c r="C2402" s="21" t="s">
        <v>826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794</v>
      </c>
      <c r="B2403" s="91">
        <v>0</v>
      </c>
      <c r="C2403" s="21" t="s">
        <v>336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795</v>
      </c>
      <c r="B2404" s="91">
        <v>0</v>
      </c>
      <c r="C2404" s="21" t="s">
        <v>337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645</v>
      </c>
      <c r="B2405" s="91"/>
      <c r="C2405" s="21" t="s">
        <v>338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586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821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822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823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824</v>
      </c>
      <c r="B2410" s="91"/>
      <c r="C2410" s="21" t="s">
        <v>326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825</v>
      </c>
      <c r="B2411" s="91"/>
      <c r="C2411" s="21" t="s">
        <v>327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328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324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325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889</v>
      </c>
      <c r="C2415" s="50" t="s">
        <v>241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792</v>
      </c>
      <c r="B2416" s="93">
        <v>10</v>
      </c>
      <c r="C2416" s="21" t="s">
        <v>323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791</v>
      </c>
      <c r="AF2416" s="60"/>
    </row>
    <row r="2417" spans="1:32">
      <c r="A2417" s="99" t="s">
        <v>793</v>
      </c>
      <c r="B2417" s="93">
        <v>40</v>
      </c>
      <c r="C2417" s="21" t="s">
        <v>826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794</v>
      </c>
      <c r="B2418" s="93">
        <v>0</v>
      </c>
      <c r="C2418" s="21" t="s">
        <v>336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795</v>
      </c>
      <c r="B2419" s="93">
        <v>0</v>
      </c>
      <c r="C2419" s="21" t="s">
        <v>337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645</v>
      </c>
      <c r="B2420" s="93"/>
      <c r="C2420" s="21" t="s">
        <v>338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586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821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822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823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824</v>
      </c>
      <c r="B2425" s="93"/>
      <c r="C2425" s="21" t="s">
        <v>326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825</v>
      </c>
      <c r="B2426" s="93"/>
      <c r="C2426" s="21" t="s">
        <v>327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328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324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325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1" t="s">
        <v>788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242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791</v>
      </c>
      <c r="AF2431" s="60"/>
    </row>
    <row r="2432" spans="1:32">
      <c r="A2432" s="99" t="s">
        <v>792</v>
      </c>
      <c r="B2432" s="87">
        <v>16</v>
      </c>
      <c r="C2432" s="21" t="s">
        <v>323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793</v>
      </c>
      <c r="B2433" s="87">
        <v>16</v>
      </c>
      <c r="C2433" s="21" t="s">
        <v>826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794</v>
      </c>
      <c r="B2434" s="87">
        <v>0</v>
      </c>
      <c r="C2434" s="21" t="s">
        <v>336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795</v>
      </c>
      <c r="B2435" s="87">
        <v>0</v>
      </c>
      <c r="C2435" s="21" t="s">
        <v>337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645</v>
      </c>
      <c r="B2436" s="87"/>
      <c r="C2436" s="21" t="s">
        <v>338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586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821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822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823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824</v>
      </c>
      <c r="B2441" s="87"/>
      <c r="C2441" s="21" t="s">
        <v>326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825</v>
      </c>
      <c r="B2442" s="87"/>
      <c r="C2442" s="21" t="s">
        <v>327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328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324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325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308</v>
      </c>
      <c r="C2446" s="50" t="s">
        <v>240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791</v>
      </c>
      <c r="AF2446" s="60"/>
    </row>
    <row r="2447" spans="1:32">
      <c r="A2447" s="99" t="s">
        <v>792</v>
      </c>
      <c r="B2447" s="91">
        <v>0</v>
      </c>
      <c r="C2447" s="21" t="s">
        <v>323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793</v>
      </c>
      <c r="B2448" s="91">
        <v>25</v>
      </c>
      <c r="C2448" s="21" t="s">
        <v>826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794</v>
      </c>
      <c r="B2449" s="91">
        <v>0</v>
      </c>
      <c r="C2449" s="21" t="s">
        <v>336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795</v>
      </c>
      <c r="B2450" s="91">
        <v>0</v>
      </c>
      <c r="C2450" s="21" t="s">
        <v>337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645</v>
      </c>
      <c r="B2451" s="91"/>
      <c r="C2451" s="21" t="s">
        <v>338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586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821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822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823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824</v>
      </c>
      <c r="B2456" s="91"/>
      <c r="C2456" s="21" t="s">
        <v>326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825</v>
      </c>
      <c r="B2457" s="91"/>
      <c r="C2457" s="21" t="s">
        <v>327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328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324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325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791</v>
      </c>
      <c r="AF2461" s="60"/>
    </row>
    <row r="2462" spans="1:32">
      <c r="A2462" s="106" t="s">
        <v>0</v>
      </c>
      <c r="B2462" s="87" t="s">
        <v>110</v>
      </c>
      <c r="C2462" s="21" t="s">
        <v>242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792</v>
      </c>
      <c r="B2463" s="87">
        <v>10</v>
      </c>
      <c r="C2463" s="21" t="s">
        <v>323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793</v>
      </c>
      <c r="B2464" s="87">
        <v>0</v>
      </c>
      <c r="C2464" s="21" t="s">
        <v>826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794</v>
      </c>
      <c r="B2465" s="87">
        <v>0</v>
      </c>
      <c r="C2465" s="21" t="s">
        <v>336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795</v>
      </c>
      <c r="B2466" s="87">
        <v>0</v>
      </c>
      <c r="C2466" s="21" t="s">
        <v>337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645</v>
      </c>
      <c r="B2467" s="87"/>
      <c r="C2467" s="21" t="s">
        <v>338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586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821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822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823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824</v>
      </c>
      <c r="B2472" s="87"/>
      <c r="C2472" s="21" t="s">
        <v>326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825</v>
      </c>
      <c r="B2473" s="87"/>
      <c r="C2473" s="21" t="s">
        <v>327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328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324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325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791</v>
      </c>
      <c r="AF2476" s="60"/>
    </row>
    <row r="2477" spans="1:32">
      <c r="A2477" s="106" t="s">
        <v>0</v>
      </c>
      <c r="B2477" s="88" t="s">
        <v>111</v>
      </c>
      <c r="C2477" s="50" t="s">
        <v>242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792</v>
      </c>
      <c r="B2478" s="89">
        <v>0</v>
      </c>
      <c r="C2478" s="21" t="s">
        <v>323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793</v>
      </c>
      <c r="B2479" s="89">
        <v>8</v>
      </c>
      <c r="C2479" s="21" t="s">
        <v>826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794</v>
      </c>
      <c r="B2480" s="89">
        <v>0</v>
      </c>
      <c r="C2480" s="21" t="s">
        <v>336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795</v>
      </c>
      <c r="B2481" s="89">
        <v>0</v>
      </c>
      <c r="C2481" s="21" t="s">
        <v>337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645</v>
      </c>
      <c r="B2482" s="89"/>
      <c r="C2482" s="21" t="s">
        <v>338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586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821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822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823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824</v>
      </c>
      <c r="B2487" s="89"/>
      <c r="C2487" s="21" t="s">
        <v>326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825</v>
      </c>
      <c r="B2488" s="89"/>
      <c r="C2488" s="21" t="s">
        <v>327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328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324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325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791</v>
      </c>
      <c r="AF2491" s="60"/>
    </row>
    <row r="2492" spans="1:32">
      <c r="A2492" s="106" t="s">
        <v>0</v>
      </c>
      <c r="B2492" s="86" t="s">
        <v>112</v>
      </c>
      <c r="C2492" s="50" t="s">
        <v>242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792</v>
      </c>
      <c r="B2493" s="87">
        <v>20</v>
      </c>
      <c r="C2493" s="21" t="s">
        <v>323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793</v>
      </c>
      <c r="B2494" s="87">
        <v>0</v>
      </c>
      <c r="C2494" s="21" t="s">
        <v>826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794</v>
      </c>
      <c r="B2495" s="87">
        <v>0</v>
      </c>
      <c r="C2495" s="21" t="s">
        <v>336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795</v>
      </c>
      <c r="B2496" s="87">
        <v>0</v>
      </c>
      <c r="C2496" s="21" t="s">
        <v>337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645</v>
      </c>
      <c r="B2497" s="87"/>
      <c r="C2497" s="21" t="s">
        <v>338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586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821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822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823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824</v>
      </c>
      <c r="B2502" s="87"/>
      <c r="C2502" s="21" t="s">
        <v>326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825</v>
      </c>
      <c r="B2503" s="87"/>
      <c r="C2503" s="21" t="s">
        <v>327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328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324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325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791</v>
      </c>
      <c r="AF2506" s="60"/>
    </row>
    <row r="2507" spans="1:32">
      <c r="A2507" s="106" t="s">
        <v>0</v>
      </c>
      <c r="B2507" s="88" t="s">
        <v>113</v>
      </c>
      <c r="C2507" s="50" t="s">
        <v>242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792</v>
      </c>
      <c r="B2508" s="89">
        <v>25</v>
      </c>
      <c r="C2508" s="21" t="s">
        <v>323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793</v>
      </c>
      <c r="B2509" s="89">
        <v>0</v>
      </c>
      <c r="C2509" s="21" t="s">
        <v>826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794</v>
      </c>
      <c r="B2510" s="89">
        <v>0</v>
      </c>
      <c r="C2510" s="21" t="s">
        <v>336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795</v>
      </c>
      <c r="B2511" s="89">
        <v>0</v>
      </c>
      <c r="C2511" s="21" t="s">
        <v>337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645</v>
      </c>
      <c r="B2512" s="89"/>
      <c r="C2512" s="21" t="s">
        <v>338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586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821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822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823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824</v>
      </c>
      <c r="B2517" s="89"/>
      <c r="C2517" s="21" t="s">
        <v>326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825</v>
      </c>
      <c r="B2518" s="89"/>
      <c r="C2518" s="21" t="s">
        <v>327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328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324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325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791</v>
      </c>
      <c r="AF2521" s="60"/>
    </row>
    <row r="2522" spans="1:32">
      <c r="A2522" s="106" t="s">
        <v>0</v>
      </c>
      <c r="B2522" s="86" t="s">
        <v>872</v>
      </c>
      <c r="C2522" s="50" t="s">
        <v>242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792</v>
      </c>
      <c r="B2523" s="87">
        <v>12</v>
      </c>
      <c r="C2523" s="21" t="s">
        <v>323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793</v>
      </c>
      <c r="B2524" s="87">
        <v>18</v>
      </c>
      <c r="C2524" s="21" t="s">
        <v>826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794</v>
      </c>
      <c r="B2525" s="87">
        <v>0</v>
      </c>
      <c r="C2525" s="21" t="s">
        <v>336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795</v>
      </c>
      <c r="B2526" s="87">
        <v>0</v>
      </c>
      <c r="C2526" s="21" t="s">
        <v>337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645</v>
      </c>
      <c r="B2527" s="87"/>
      <c r="C2527" s="21" t="s">
        <v>338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586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821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822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823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824</v>
      </c>
      <c r="B2532" s="87"/>
      <c r="C2532" s="21" t="s">
        <v>326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825</v>
      </c>
      <c r="B2533" s="87"/>
      <c r="C2533" s="21" t="s">
        <v>327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328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324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325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549</v>
      </c>
      <c r="C2537" s="50" t="s">
        <v>242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791</v>
      </c>
      <c r="AF2537" s="60"/>
    </row>
    <row r="2538" spans="1:32">
      <c r="A2538" s="99" t="s">
        <v>792</v>
      </c>
      <c r="B2538" s="87">
        <v>20</v>
      </c>
      <c r="C2538" s="21" t="s">
        <v>323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793</v>
      </c>
      <c r="B2539" s="87">
        <v>0</v>
      </c>
      <c r="C2539" s="21" t="s">
        <v>826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794</v>
      </c>
      <c r="B2540" s="87">
        <v>0</v>
      </c>
      <c r="C2540" s="21" t="s">
        <v>336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795</v>
      </c>
      <c r="B2541" s="87">
        <v>0</v>
      </c>
      <c r="C2541" s="21" t="s">
        <v>337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645</v>
      </c>
      <c r="B2542" s="87"/>
      <c r="C2542" s="21" t="s">
        <v>338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586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821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822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823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824</v>
      </c>
      <c r="B2547" s="87"/>
      <c r="C2547" s="21" t="s">
        <v>326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825</v>
      </c>
      <c r="B2548" s="87"/>
      <c r="C2548" s="21" t="s">
        <v>327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328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324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325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242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791</v>
      </c>
      <c r="AF2552" s="60"/>
    </row>
    <row r="2553" spans="1:32">
      <c r="A2553" s="99" t="s">
        <v>792</v>
      </c>
      <c r="B2553" s="89">
        <v>20</v>
      </c>
      <c r="C2553" s="21" t="s">
        <v>323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793</v>
      </c>
      <c r="B2554" s="89">
        <v>0</v>
      </c>
      <c r="C2554" s="21" t="s">
        <v>826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794</v>
      </c>
      <c r="B2555" s="89">
        <v>0</v>
      </c>
      <c r="C2555" s="21" t="s">
        <v>336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795</v>
      </c>
      <c r="B2556" s="89">
        <v>0</v>
      </c>
      <c r="C2556" s="21" t="s">
        <v>337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645</v>
      </c>
      <c r="B2557" s="89"/>
      <c r="C2557" s="21" t="s">
        <v>338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586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821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822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823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824</v>
      </c>
      <c r="B2562" s="89"/>
      <c r="C2562" s="21" t="s">
        <v>326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825</v>
      </c>
      <c r="B2563" s="89"/>
      <c r="C2563" s="21" t="s">
        <v>327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328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324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325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240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791</v>
      </c>
      <c r="AF2567" s="60"/>
    </row>
    <row r="2568" spans="1:32">
      <c r="A2568" s="99" t="s">
        <v>792</v>
      </c>
      <c r="B2568" s="91">
        <v>18</v>
      </c>
      <c r="C2568" s="21" t="s">
        <v>323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793</v>
      </c>
      <c r="B2569" s="91">
        <v>14</v>
      </c>
      <c r="C2569" s="21" t="s">
        <v>826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794</v>
      </c>
      <c r="B2570" s="91">
        <v>0</v>
      </c>
      <c r="C2570" s="21" t="s">
        <v>336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795</v>
      </c>
      <c r="B2571" s="91">
        <v>0</v>
      </c>
      <c r="C2571" s="21" t="s">
        <v>337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645</v>
      </c>
      <c r="B2572" s="91"/>
      <c r="C2572" s="21" t="s">
        <v>338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586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821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822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823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824</v>
      </c>
      <c r="B2577" s="91"/>
      <c r="C2577" s="21" t="s">
        <v>326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825</v>
      </c>
      <c r="B2578" s="91"/>
      <c r="C2578" s="21" t="s">
        <v>327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328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324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325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240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791</v>
      </c>
      <c r="AF2582" s="60"/>
    </row>
    <row r="2583" spans="1:32">
      <c r="A2583" s="99" t="s">
        <v>792</v>
      </c>
      <c r="B2583" s="93">
        <v>25</v>
      </c>
      <c r="C2583" s="21" t="s">
        <v>323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793</v>
      </c>
      <c r="B2584" s="93">
        <v>0</v>
      </c>
      <c r="C2584" s="21" t="s">
        <v>826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794</v>
      </c>
      <c r="B2585" s="93">
        <v>0</v>
      </c>
      <c r="C2585" s="21" t="s">
        <v>336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795</v>
      </c>
      <c r="B2586" s="93">
        <v>0</v>
      </c>
      <c r="C2586" s="21" t="s">
        <v>337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645</v>
      </c>
      <c r="B2587" s="93"/>
      <c r="C2587" s="21" t="s">
        <v>338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586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821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822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823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824</v>
      </c>
      <c r="B2592" s="93"/>
      <c r="C2592" s="21" t="s">
        <v>326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825</v>
      </c>
      <c r="B2593" s="93"/>
      <c r="C2593" s="21" t="s">
        <v>327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328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324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325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240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791</v>
      </c>
      <c r="AF2597" s="60"/>
    </row>
    <row r="2598" spans="1:32">
      <c r="A2598" s="99" t="s">
        <v>792</v>
      </c>
      <c r="B2598" s="91">
        <v>18</v>
      </c>
      <c r="C2598" s="21" t="s">
        <v>323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793</v>
      </c>
      <c r="B2599" s="91">
        <v>18</v>
      </c>
      <c r="C2599" s="21" t="s">
        <v>826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794</v>
      </c>
      <c r="B2600" s="91">
        <v>0</v>
      </c>
      <c r="C2600" s="21" t="s">
        <v>336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795</v>
      </c>
      <c r="B2601" s="91">
        <v>0</v>
      </c>
      <c r="C2601" s="21" t="s">
        <v>337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645</v>
      </c>
      <c r="B2602" s="91"/>
      <c r="C2602" s="21" t="s">
        <v>338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586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821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822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823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824</v>
      </c>
      <c r="B2607" s="91"/>
      <c r="C2607" s="21" t="s">
        <v>326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825</v>
      </c>
      <c r="B2608" s="91"/>
      <c r="C2608" s="21" t="s">
        <v>327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328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324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325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241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792</v>
      </c>
      <c r="B2613" s="93">
        <v>32</v>
      </c>
      <c r="C2613" s="21" t="s">
        <v>323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791</v>
      </c>
      <c r="AF2613" s="60"/>
    </row>
    <row r="2614" spans="1:32">
      <c r="A2614" s="99" t="s">
        <v>793</v>
      </c>
      <c r="B2614" s="93">
        <v>0</v>
      </c>
      <c r="C2614" s="21" t="s">
        <v>826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794</v>
      </c>
      <c r="B2615" s="93">
        <v>0</v>
      </c>
      <c r="C2615" s="21" t="s">
        <v>336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795</v>
      </c>
      <c r="B2616" s="93">
        <v>0</v>
      </c>
      <c r="C2616" s="21" t="s">
        <v>337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645</v>
      </c>
      <c r="B2617" s="93"/>
      <c r="C2617" s="21" t="s">
        <v>338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586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821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822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823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824</v>
      </c>
      <c r="B2622" s="93"/>
      <c r="C2622" s="21" t="s">
        <v>326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825</v>
      </c>
      <c r="B2623" s="93"/>
      <c r="C2623" s="21" t="s">
        <v>327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328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324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325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1" t="s">
        <v>1002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791</v>
      </c>
      <c r="AF2627" s="60"/>
    </row>
    <row r="2628" spans="1:32">
      <c r="A2628" s="106" t="s">
        <v>0</v>
      </c>
      <c r="B2628" s="88" t="s">
        <v>119</v>
      </c>
      <c r="C2628" s="50" t="s">
        <v>242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792</v>
      </c>
      <c r="B2629" s="89">
        <v>18</v>
      </c>
      <c r="C2629" s="21" t="s">
        <v>323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793</v>
      </c>
      <c r="B2630" s="89">
        <v>0</v>
      </c>
      <c r="C2630" s="21" t="s">
        <v>826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794</v>
      </c>
      <c r="B2631" s="89">
        <v>0</v>
      </c>
      <c r="C2631" s="21" t="s">
        <v>336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795</v>
      </c>
      <c r="B2632" s="89">
        <v>0</v>
      </c>
      <c r="C2632" s="21" t="s">
        <v>337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645</v>
      </c>
      <c r="B2633" s="89"/>
      <c r="C2633" s="21" t="s">
        <v>338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586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821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822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823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824</v>
      </c>
      <c r="B2638" s="89"/>
      <c r="C2638" s="21" t="s">
        <v>326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825</v>
      </c>
      <c r="B2639" s="89"/>
      <c r="C2639" s="21" t="s">
        <v>327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328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324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325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791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228</v>
      </c>
      <c r="C2644" s="21" t="s">
        <v>242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792</v>
      </c>
      <c r="B2645" s="87">
        <v>32</v>
      </c>
      <c r="C2645" s="21" t="s">
        <v>323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793</v>
      </c>
      <c r="B2646" s="87">
        <v>8</v>
      </c>
      <c r="C2646" s="21" t="s">
        <v>826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794</v>
      </c>
      <c r="B2647" s="87">
        <v>0</v>
      </c>
      <c r="C2647" s="21" t="s">
        <v>336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795</v>
      </c>
      <c r="B2648" s="87">
        <v>0</v>
      </c>
      <c r="C2648" s="21" t="s">
        <v>337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645</v>
      </c>
      <c r="B2649" s="87"/>
      <c r="C2649" s="21" t="s">
        <v>338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586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821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822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823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824</v>
      </c>
      <c r="B2654" s="87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825</v>
      </c>
      <c r="B2655" s="87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328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791</v>
      </c>
      <c r="AF2657" s="60"/>
    </row>
    <row r="2658" spans="1:32">
      <c r="A2658" s="99"/>
      <c r="B2658" s="87"/>
      <c r="C2658" s="21" t="s">
        <v>325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242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792</v>
      </c>
      <c r="B2660" s="89">
        <v>24</v>
      </c>
      <c r="C2660" s="21" t="s">
        <v>323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793</v>
      </c>
      <c r="B2661" s="89">
        <v>10</v>
      </c>
      <c r="C2661" s="21" t="s">
        <v>826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794</v>
      </c>
      <c r="B2662" s="89">
        <v>0</v>
      </c>
      <c r="C2662" s="21" t="s">
        <v>336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795</v>
      </c>
      <c r="B2663" s="89">
        <v>0</v>
      </c>
      <c r="C2663" s="21" t="s">
        <v>337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645</v>
      </c>
      <c r="B2664" s="89"/>
      <c r="C2664" s="21" t="s">
        <v>338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586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821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822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823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824</v>
      </c>
      <c r="B2669" s="89"/>
      <c r="C2669" s="21" t="s">
        <v>326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825</v>
      </c>
      <c r="B2670" s="89"/>
      <c r="C2670" s="21" t="s">
        <v>327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328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324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791</v>
      </c>
      <c r="AF2672" s="60"/>
    </row>
    <row r="2673" spans="1:32">
      <c r="A2673" s="99"/>
      <c r="B2673" s="89"/>
      <c r="C2673" s="21" t="s">
        <v>325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536</v>
      </c>
      <c r="C2674" s="50" t="s">
        <v>242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792</v>
      </c>
      <c r="B2675" s="89">
        <v>32</v>
      </c>
      <c r="C2675" s="21" t="s">
        <v>323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793</v>
      </c>
      <c r="B2676" s="89">
        <v>0</v>
      </c>
      <c r="C2676" s="21" t="s">
        <v>826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794</v>
      </c>
      <c r="B2677" s="89">
        <v>0</v>
      </c>
      <c r="C2677" s="21" t="s">
        <v>336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795</v>
      </c>
      <c r="B2678" s="89">
        <v>0</v>
      </c>
      <c r="C2678" s="21" t="s">
        <v>337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645</v>
      </c>
      <c r="B2679" s="89"/>
      <c r="C2679" s="21" t="s">
        <v>338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586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821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822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823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824</v>
      </c>
      <c r="B2684" s="89"/>
      <c r="C2684" s="21" t="s">
        <v>326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825</v>
      </c>
      <c r="B2685" s="89"/>
      <c r="C2685" s="21" t="s">
        <v>327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328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324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791</v>
      </c>
      <c r="AF2687" s="60"/>
    </row>
    <row r="2688" spans="1:32">
      <c r="A2688" s="99"/>
      <c r="B2688" s="89"/>
      <c r="C2688" s="21" t="s">
        <v>325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240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792</v>
      </c>
      <c r="B2690" s="91">
        <v>36</v>
      </c>
      <c r="C2690" s="21" t="s">
        <v>323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793</v>
      </c>
      <c r="B2691" s="91">
        <v>18</v>
      </c>
      <c r="C2691" s="21" t="s">
        <v>826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794</v>
      </c>
      <c r="B2692" s="91">
        <v>0</v>
      </c>
      <c r="C2692" s="21" t="s">
        <v>336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795</v>
      </c>
      <c r="B2693" s="91">
        <v>0</v>
      </c>
      <c r="C2693" s="21" t="s">
        <v>337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645</v>
      </c>
      <c r="B2694" s="91"/>
      <c r="C2694" s="21" t="s">
        <v>338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586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821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822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823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824</v>
      </c>
      <c r="B2699" s="91"/>
      <c r="C2699" s="21" t="s">
        <v>326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825</v>
      </c>
      <c r="B2700" s="91"/>
      <c r="C2700" s="21" t="s">
        <v>327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328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324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791</v>
      </c>
      <c r="AF2702" s="60"/>
    </row>
    <row r="2703" spans="1:32">
      <c r="A2703" s="99"/>
      <c r="B2703" s="91"/>
      <c r="C2703" s="21" t="s">
        <v>325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644</v>
      </c>
      <c r="C2704" s="50" t="s">
        <v>241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792</v>
      </c>
      <c r="B2705" s="93">
        <v>40</v>
      </c>
      <c r="C2705" s="21" t="s">
        <v>323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793</v>
      </c>
      <c r="B2706" s="93">
        <v>0</v>
      </c>
      <c r="C2706" s="21" t="s">
        <v>826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794</v>
      </c>
      <c r="B2707" s="93">
        <v>0</v>
      </c>
      <c r="C2707" s="21" t="s">
        <v>336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795</v>
      </c>
      <c r="B2708" s="93">
        <v>0</v>
      </c>
      <c r="C2708" s="21" t="s">
        <v>337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645</v>
      </c>
      <c r="B2709" s="93"/>
      <c r="C2709" s="21" t="s">
        <v>338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586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821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822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823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824</v>
      </c>
      <c r="B2714" s="93"/>
      <c r="C2714" s="21" t="s">
        <v>326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825</v>
      </c>
      <c r="B2715" s="93"/>
      <c r="C2715" s="21" t="s">
        <v>327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328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324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791</v>
      </c>
      <c r="AF2717" s="60"/>
    </row>
    <row r="2718" spans="1:32">
      <c r="A2718" s="99"/>
      <c r="B2718" s="93"/>
      <c r="C2718" s="21" t="s">
        <v>325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241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792</v>
      </c>
      <c r="B2720" s="91">
        <v>40</v>
      </c>
      <c r="C2720" s="21" t="s">
        <v>323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793</v>
      </c>
      <c r="B2721" s="91">
        <v>0</v>
      </c>
      <c r="C2721" s="21" t="s">
        <v>826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794</v>
      </c>
      <c r="B2722" s="91">
        <v>0</v>
      </c>
      <c r="C2722" s="21" t="s">
        <v>336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795</v>
      </c>
      <c r="B2723" s="91">
        <v>0</v>
      </c>
      <c r="C2723" s="21" t="s">
        <v>337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645</v>
      </c>
      <c r="B2724" s="91"/>
      <c r="C2724" s="21" t="s">
        <v>338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586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821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822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823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824</v>
      </c>
      <c r="B2729" s="91"/>
      <c r="C2729" s="21" t="s">
        <v>326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825</v>
      </c>
      <c r="B2730" s="91"/>
      <c r="C2730" s="21" t="s">
        <v>327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328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324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791</v>
      </c>
      <c r="AF2732" s="60"/>
    </row>
    <row r="2733" spans="1:32">
      <c r="A2733" s="99"/>
      <c r="B2733" s="91"/>
      <c r="C2733" s="21" t="s">
        <v>325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241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792</v>
      </c>
      <c r="B2735" s="93">
        <v>40</v>
      </c>
      <c r="C2735" s="21" t="s">
        <v>323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793</v>
      </c>
      <c r="B2736" s="93">
        <v>0</v>
      </c>
      <c r="C2736" s="21" t="s">
        <v>826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794</v>
      </c>
      <c r="B2737" s="93">
        <v>0</v>
      </c>
      <c r="C2737" s="21" t="s">
        <v>336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795</v>
      </c>
      <c r="B2738" s="93">
        <v>0</v>
      </c>
      <c r="C2738" s="21" t="s">
        <v>337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645</v>
      </c>
      <c r="B2739" s="93"/>
      <c r="C2739" s="21" t="s">
        <v>338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586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821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822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823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824</v>
      </c>
      <c r="B2744" s="93"/>
      <c r="C2744" s="21" t="s">
        <v>326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825</v>
      </c>
      <c r="B2745" s="93"/>
      <c r="C2745" s="21" t="s">
        <v>327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328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324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791</v>
      </c>
      <c r="AF2747" s="60"/>
    </row>
    <row r="2748" spans="1:32">
      <c r="A2748" s="99"/>
      <c r="B2748" s="93"/>
      <c r="C2748" s="21" t="s">
        <v>325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240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328</v>
      </c>
      <c r="AE2749" s="113"/>
      <c r="AF2749" s="60"/>
    </row>
    <row r="2750" spans="1:32">
      <c r="A2750" s="99" t="s">
        <v>792</v>
      </c>
      <c r="B2750" s="91">
        <v>32</v>
      </c>
      <c r="C2750" s="21" t="s">
        <v>323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793</v>
      </c>
      <c r="B2751" s="91">
        <v>0</v>
      </c>
      <c r="C2751" s="21" t="s">
        <v>826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794</v>
      </c>
      <c r="B2752" s="91">
        <v>0</v>
      </c>
      <c r="C2752" s="21" t="s">
        <v>336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795</v>
      </c>
      <c r="B2753" s="91">
        <v>0</v>
      </c>
      <c r="C2753" s="21" t="s">
        <v>337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645</v>
      </c>
      <c r="B2754" s="91"/>
      <c r="C2754" s="21" t="s">
        <v>338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586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821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822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823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824</v>
      </c>
      <c r="B2759" s="91"/>
      <c r="C2759" s="21" t="s">
        <v>326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825</v>
      </c>
      <c r="B2760" s="91"/>
      <c r="C2760" s="21" t="s">
        <v>327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328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324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325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791</v>
      </c>
      <c r="AF2763" s="60"/>
    </row>
    <row r="2764" spans="1:32">
      <c r="A2764" s="106" t="s">
        <v>0</v>
      </c>
      <c r="B2764" s="92" t="s">
        <v>532</v>
      </c>
      <c r="C2764" s="50" t="s">
        <v>241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792</v>
      </c>
      <c r="B2765" s="93">
        <v>32</v>
      </c>
      <c r="C2765" s="21" t="s">
        <v>323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793</v>
      </c>
      <c r="B2766" s="93">
        <v>0</v>
      </c>
      <c r="C2766" s="21" t="s">
        <v>826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794</v>
      </c>
      <c r="B2767" s="93">
        <v>0</v>
      </c>
      <c r="C2767" s="21" t="s">
        <v>336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795</v>
      </c>
      <c r="B2768" s="93">
        <v>0</v>
      </c>
      <c r="C2768" s="21" t="s">
        <v>337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645</v>
      </c>
      <c r="B2769" s="93"/>
      <c r="C2769" s="21" t="s">
        <v>338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586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821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822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823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824</v>
      </c>
      <c r="B2774" s="93"/>
      <c r="C2774" s="21" t="s">
        <v>326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825</v>
      </c>
      <c r="B2775" s="93"/>
      <c r="C2775" s="21" t="s">
        <v>327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328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324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325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546</v>
      </c>
      <c r="C2779" s="50" t="s">
        <v>241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791</v>
      </c>
      <c r="AF2779" s="60"/>
    </row>
    <row r="2780" spans="1:32">
      <c r="A2780" s="99" t="s">
        <v>792</v>
      </c>
      <c r="B2780" s="91">
        <v>30</v>
      </c>
      <c r="C2780" s="21" t="s">
        <v>323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793</v>
      </c>
      <c r="B2781" s="91">
        <v>0</v>
      </c>
      <c r="C2781" s="21" t="s">
        <v>826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794</v>
      </c>
      <c r="B2782" s="91">
        <v>0</v>
      </c>
      <c r="C2782" s="21" t="s">
        <v>336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795</v>
      </c>
      <c r="B2783" s="91">
        <v>0</v>
      </c>
      <c r="C2783" s="21" t="s">
        <v>337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645</v>
      </c>
      <c r="B2784" s="91"/>
      <c r="C2784" s="21" t="s">
        <v>338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586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821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822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823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824</v>
      </c>
      <c r="B2789" s="91"/>
      <c r="C2789" s="21" t="s">
        <v>326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825</v>
      </c>
      <c r="B2790" s="91"/>
      <c r="C2790" s="21" t="s">
        <v>327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328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324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325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522</v>
      </c>
      <c r="C2794" s="50" t="s">
        <v>241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791</v>
      </c>
      <c r="AF2794" s="60"/>
    </row>
    <row r="2795" spans="1:32">
      <c r="A2795" s="99" t="s">
        <v>792</v>
      </c>
      <c r="B2795" s="93">
        <v>32</v>
      </c>
      <c r="C2795" s="21" t="s">
        <v>323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793</v>
      </c>
      <c r="B2796" s="93">
        <v>16</v>
      </c>
      <c r="C2796" s="21" t="s">
        <v>826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794</v>
      </c>
      <c r="B2797" s="93">
        <v>0</v>
      </c>
      <c r="C2797" s="21" t="s">
        <v>336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795</v>
      </c>
      <c r="B2798" s="93">
        <v>0</v>
      </c>
      <c r="C2798" s="21" t="s">
        <v>337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645</v>
      </c>
      <c r="B2799" s="93"/>
      <c r="C2799" s="21" t="s">
        <v>338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586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821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822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823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824</v>
      </c>
      <c r="B2804" s="93"/>
      <c r="C2804" s="21" t="s">
        <v>326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825</v>
      </c>
      <c r="B2805" s="93"/>
      <c r="C2805" s="21" t="s">
        <v>327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328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324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325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541</v>
      </c>
      <c r="C2809" s="50" t="s">
        <v>340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791</v>
      </c>
      <c r="AF2809" s="60"/>
    </row>
    <row r="2810" spans="1:32">
      <c r="A2810" s="99" t="s">
        <v>792</v>
      </c>
      <c r="B2810" s="91">
        <v>50</v>
      </c>
      <c r="C2810" s="21" t="s">
        <v>323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793</v>
      </c>
      <c r="B2811" s="91">
        <v>0</v>
      </c>
      <c r="C2811" s="21" t="s">
        <v>826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794</v>
      </c>
      <c r="B2812" s="91">
        <v>0</v>
      </c>
      <c r="C2812" s="21" t="s">
        <v>336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795</v>
      </c>
      <c r="B2813" s="91">
        <v>0</v>
      </c>
      <c r="C2813" s="21" t="s">
        <v>337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645</v>
      </c>
      <c r="B2814" s="91"/>
      <c r="C2814" s="21" t="s">
        <v>338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586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821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822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823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824</v>
      </c>
      <c r="B2819" s="91"/>
      <c r="C2819" s="21" t="s">
        <v>326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825</v>
      </c>
      <c r="B2820" s="91"/>
      <c r="C2820" s="21" t="s">
        <v>327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328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324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325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1" t="s">
        <v>1003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791</v>
      </c>
      <c r="AF2824" s="60"/>
    </row>
    <row r="2825" spans="1:32">
      <c r="A2825" s="106" t="s">
        <v>0</v>
      </c>
      <c r="B2825" s="86" t="s">
        <v>322</v>
      </c>
      <c r="C2825" s="50" t="s">
        <v>242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792</v>
      </c>
      <c r="B2826" s="87">
        <v>16</v>
      </c>
      <c r="C2826" s="21" t="s">
        <v>323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793</v>
      </c>
      <c r="B2827" s="87">
        <v>16</v>
      </c>
      <c r="C2827" s="21" t="s">
        <v>826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794</v>
      </c>
      <c r="B2828" s="87">
        <v>0</v>
      </c>
      <c r="C2828" s="21" t="s">
        <v>336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795</v>
      </c>
      <c r="B2829" s="87">
        <v>0</v>
      </c>
      <c r="C2829" s="21" t="s">
        <v>337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645</v>
      </c>
      <c r="B2830" s="87"/>
      <c r="C2830" s="21" t="s">
        <v>338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586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821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822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823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824</v>
      </c>
      <c r="B2835" s="87"/>
      <c r="C2835" s="21" t="s">
        <v>326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825</v>
      </c>
      <c r="B2836" s="87"/>
      <c r="C2836" s="21" t="s">
        <v>327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328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324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325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791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242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792</v>
      </c>
      <c r="B2842" s="87">
        <v>10</v>
      </c>
      <c r="C2842" s="21" t="s">
        <v>323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793</v>
      </c>
      <c r="B2843" s="87">
        <v>0</v>
      </c>
      <c r="C2843" s="21" t="s">
        <v>826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794</v>
      </c>
      <c r="B2844" s="87">
        <v>0</v>
      </c>
      <c r="C2844" s="21" t="s">
        <v>336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795</v>
      </c>
      <c r="B2845" s="87">
        <v>0</v>
      </c>
      <c r="C2845" s="21" t="s">
        <v>337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645</v>
      </c>
      <c r="B2846" s="87"/>
      <c r="C2846" s="21" t="s">
        <v>338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586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821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822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823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824</v>
      </c>
      <c r="B2851" s="87"/>
      <c r="C2851" s="21" t="s">
        <v>326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825</v>
      </c>
      <c r="B2852" s="87"/>
      <c r="C2852" s="21" t="s">
        <v>327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328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324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791</v>
      </c>
      <c r="AF2854" s="60"/>
    </row>
    <row r="2855" spans="1:32">
      <c r="A2855" s="99"/>
      <c r="B2855" s="87"/>
      <c r="C2855" s="21" t="s">
        <v>325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242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792</v>
      </c>
      <c r="B2857" s="89">
        <v>12</v>
      </c>
      <c r="C2857" s="21" t="s">
        <v>323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793</v>
      </c>
      <c r="B2858" s="89">
        <v>0</v>
      </c>
      <c r="C2858" s="21" t="s">
        <v>826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794</v>
      </c>
      <c r="B2859" s="89">
        <v>0</v>
      </c>
      <c r="C2859" s="21" t="s">
        <v>336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795</v>
      </c>
      <c r="B2860" s="89">
        <v>0</v>
      </c>
      <c r="C2860" s="21" t="s">
        <v>337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645</v>
      </c>
      <c r="B2861" s="89"/>
      <c r="C2861" s="21" t="s">
        <v>338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586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821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822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823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824</v>
      </c>
      <c r="B2866" s="89"/>
      <c r="C2866" s="21" t="s">
        <v>326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825</v>
      </c>
      <c r="B2867" s="89"/>
      <c r="C2867" s="21" t="s">
        <v>327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328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324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791</v>
      </c>
      <c r="AF2869" s="60"/>
    </row>
    <row r="2870" spans="1:32">
      <c r="A2870" s="99"/>
      <c r="B2870" s="89"/>
      <c r="C2870" s="21" t="s">
        <v>325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242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792</v>
      </c>
      <c r="B2872" s="87">
        <v>12</v>
      </c>
      <c r="C2872" s="21" t="s">
        <v>323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793</v>
      </c>
      <c r="B2873" s="87">
        <v>8</v>
      </c>
      <c r="C2873" s="21" t="s">
        <v>826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794</v>
      </c>
      <c r="B2874" s="87">
        <v>0</v>
      </c>
      <c r="C2874" s="21" t="s">
        <v>336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795</v>
      </c>
      <c r="B2875" s="87">
        <v>0</v>
      </c>
      <c r="C2875" s="21" t="s">
        <v>337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645</v>
      </c>
      <c r="B2876" s="87"/>
      <c r="C2876" s="21" t="s">
        <v>338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586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821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822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823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824</v>
      </c>
      <c r="B2881" s="87"/>
      <c r="C2881" s="21" t="s">
        <v>326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825</v>
      </c>
      <c r="B2882" s="87"/>
      <c r="C2882" s="21" t="s">
        <v>327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328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324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791</v>
      </c>
      <c r="AF2884" s="60"/>
    </row>
    <row r="2885" spans="1:32">
      <c r="A2885" s="99"/>
      <c r="B2885" s="87"/>
      <c r="C2885" s="21" t="s">
        <v>325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242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792</v>
      </c>
      <c r="B2887" s="88">
        <v>8</v>
      </c>
      <c r="C2887" s="21" t="s">
        <v>323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793</v>
      </c>
      <c r="B2888" s="89">
        <v>10</v>
      </c>
      <c r="C2888" s="21" t="s">
        <v>826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794</v>
      </c>
      <c r="B2889" s="89">
        <v>0</v>
      </c>
      <c r="C2889" s="21" t="s">
        <v>336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795</v>
      </c>
      <c r="B2890" s="89">
        <v>0</v>
      </c>
      <c r="C2890" s="21" t="s">
        <v>337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645</v>
      </c>
      <c r="B2891" s="89"/>
      <c r="C2891" s="21" t="s">
        <v>338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586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821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822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823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824</v>
      </c>
      <c r="B2896" s="89"/>
      <c r="C2896" s="21" t="s">
        <v>326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825</v>
      </c>
      <c r="B2897" s="89"/>
      <c r="C2897" s="21" t="s">
        <v>327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328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324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791</v>
      </c>
      <c r="AF2899" s="60"/>
    </row>
    <row r="2900" spans="1:32">
      <c r="A2900" s="99"/>
      <c r="B2900" s="89"/>
      <c r="C2900" s="21" t="s">
        <v>325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242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792</v>
      </c>
      <c r="B2902" s="87">
        <v>12</v>
      </c>
      <c r="C2902" s="21" t="s">
        <v>323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793</v>
      </c>
      <c r="B2903" s="87">
        <v>10</v>
      </c>
      <c r="C2903" s="21" t="s">
        <v>826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794</v>
      </c>
      <c r="B2904" s="87">
        <v>0</v>
      </c>
      <c r="C2904" s="21" t="s">
        <v>336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795</v>
      </c>
      <c r="B2905" s="87">
        <v>0</v>
      </c>
      <c r="C2905" s="21" t="s">
        <v>337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645</v>
      </c>
      <c r="B2906" s="87"/>
      <c r="C2906" s="21" t="s">
        <v>338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586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821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822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823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824</v>
      </c>
      <c r="B2911" s="87"/>
      <c r="C2911" s="21" t="s">
        <v>326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825</v>
      </c>
      <c r="B2912" s="87"/>
      <c r="C2912" s="21" t="s">
        <v>327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328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324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791</v>
      </c>
      <c r="AF2914" s="60"/>
    </row>
    <row r="2915" spans="1:32">
      <c r="A2915" s="99"/>
      <c r="B2915" s="87"/>
      <c r="C2915" s="21" t="s">
        <v>325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242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792</v>
      </c>
      <c r="B2917" s="89">
        <v>12</v>
      </c>
      <c r="C2917" s="21" t="s">
        <v>323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793</v>
      </c>
      <c r="B2918" s="89">
        <v>8</v>
      </c>
      <c r="C2918" s="21" t="s">
        <v>826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794</v>
      </c>
      <c r="B2919" s="89">
        <v>0</v>
      </c>
      <c r="C2919" s="21" t="s">
        <v>336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795</v>
      </c>
      <c r="B2920" s="89">
        <v>0</v>
      </c>
      <c r="C2920" s="21" t="s">
        <v>337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645</v>
      </c>
      <c r="B2921" s="89"/>
      <c r="C2921" s="21" t="s">
        <v>338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586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821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822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823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824</v>
      </c>
      <c r="B2926" s="89"/>
      <c r="C2926" s="21" t="s">
        <v>326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825</v>
      </c>
      <c r="B2927" s="89"/>
      <c r="C2927" s="21" t="s">
        <v>327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328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324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791</v>
      </c>
      <c r="AF2929" s="60"/>
    </row>
    <row r="2930" spans="1:32">
      <c r="A2930" s="99"/>
      <c r="B2930" s="89"/>
      <c r="C2930" s="21" t="s">
        <v>325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314</v>
      </c>
      <c r="C2931" s="50" t="s">
        <v>242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792</v>
      </c>
      <c r="B2932" s="87">
        <v>18</v>
      </c>
      <c r="C2932" s="21" t="s">
        <v>323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793</v>
      </c>
      <c r="B2933" s="87">
        <v>12</v>
      </c>
      <c r="C2933" s="21" t="s">
        <v>826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794</v>
      </c>
      <c r="B2934" s="87">
        <v>0</v>
      </c>
      <c r="C2934" s="21" t="s">
        <v>336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795</v>
      </c>
      <c r="B2935" s="87">
        <v>0</v>
      </c>
      <c r="C2935" s="21" t="s">
        <v>337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645</v>
      </c>
      <c r="B2936" s="87"/>
      <c r="C2936" s="21" t="s">
        <v>338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586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821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822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823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824</v>
      </c>
      <c r="B2941" s="87"/>
      <c r="C2941" s="21" t="s">
        <v>326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825</v>
      </c>
      <c r="B2942" s="87"/>
      <c r="C2942" s="21" t="s">
        <v>327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328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324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791</v>
      </c>
      <c r="AF2944" s="60"/>
    </row>
    <row r="2945" spans="1:32">
      <c r="A2945" s="99"/>
      <c r="B2945" s="87"/>
      <c r="C2945" s="21" t="s">
        <v>325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862</v>
      </c>
      <c r="C2946" s="50" t="s">
        <v>242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792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793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794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795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645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586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821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822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823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824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825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791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1004</v>
      </c>
      <c r="C2961" s="50" t="s">
        <v>242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792</v>
      </c>
      <c r="B2962" s="87">
        <v>20</v>
      </c>
      <c r="C2962" s="21" t="s">
        <v>323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793</v>
      </c>
      <c r="B2963" s="87">
        <v>0</v>
      </c>
      <c r="C2963" s="21" t="s">
        <v>826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794</v>
      </c>
      <c r="B2964" s="87">
        <v>0</v>
      </c>
      <c r="C2964" s="21" t="s">
        <v>336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795</v>
      </c>
      <c r="B2965" s="87">
        <v>0</v>
      </c>
      <c r="C2965" s="21" t="s">
        <v>337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645</v>
      </c>
      <c r="B2966" s="87"/>
      <c r="C2966" s="21" t="s">
        <v>338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586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821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822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823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824</v>
      </c>
      <c r="B2971" s="87"/>
      <c r="C2971" s="21" t="s">
        <v>326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825</v>
      </c>
      <c r="B2972" s="87"/>
      <c r="C2972" s="21" t="s">
        <v>327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328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324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791</v>
      </c>
      <c r="AF2974" s="60"/>
    </row>
    <row r="2975" spans="1:32">
      <c r="A2975" s="99"/>
      <c r="B2975" s="87"/>
      <c r="C2975" s="21" t="s">
        <v>325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873</v>
      </c>
      <c r="C2976" s="50" t="s">
        <v>242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792</v>
      </c>
      <c r="B2977" s="89">
        <v>18</v>
      </c>
      <c r="C2977" s="21" t="s">
        <v>323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793</v>
      </c>
      <c r="B2978" s="89">
        <v>10</v>
      </c>
      <c r="C2978" s="21" t="s">
        <v>826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794</v>
      </c>
      <c r="B2979" s="89">
        <v>0</v>
      </c>
      <c r="C2979" s="21" t="s">
        <v>336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795</v>
      </c>
      <c r="B2980" s="89">
        <v>0</v>
      </c>
      <c r="C2980" s="21" t="s">
        <v>337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645</v>
      </c>
      <c r="B2981" s="89"/>
      <c r="C2981" s="21" t="s">
        <v>338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586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821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822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823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824</v>
      </c>
      <c r="B2986" s="89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825</v>
      </c>
      <c r="B2987" s="89"/>
      <c r="C2987" s="21" t="s">
        <v>327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328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324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791</v>
      </c>
      <c r="AF2989" s="60"/>
    </row>
    <row r="2990" spans="1:32">
      <c r="A2990" s="99"/>
      <c r="B2990" s="89"/>
      <c r="C2990" s="21" t="s">
        <v>325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874</v>
      </c>
      <c r="C2991" s="50" t="s">
        <v>242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792</v>
      </c>
      <c r="B2992" s="87">
        <v>10</v>
      </c>
      <c r="C2992" s="21" t="s">
        <v>323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793</v>
      </c>
      <c r="B2993" s="87">
        <v>16</v>
      </c>
      <c r="C2993" s="21" t="s">
        <v>826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794</v>
      </c>
      <c r="B2994" s="87">
        <v>0</v>
      </c>
      <c r="C2994" s="21" t="s">
        <v>336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795</v>
      </c>
      <c r="B2995" s="87">
        <v>0</v>
      </c>
      <c r="C2995" s="21" t="s">
        <v>337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645</v>
      </c>
      <c r="B2996" s="87"/>
      <c r="C2996" s="21" t="s">
        <v>338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586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821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822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823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824</v>
      </c>
      <c r="B3001" s="87"/>
      <c r="C3001" s="21" t="s">
        <v>326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825</v>
      </c>
      <c r="B3002" s="87"/>
      <c r="C3002" s="21" t="s">
        <v>327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328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324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791</v>
      </c>
      <c r="AF3004" s="60"/>
    </row>
    <row r="3005" spans="1:32">
      <c r="A3005" s="99"/>
      <c r="B3005" s="87"/>
      <c r="C3005" s="21" t="s">
        <v>325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1012</v>
      </c>
      <c r="C3006" s="50" t="s">
        <v>242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792</v>
      </c>
      <c r="B3007" s="87">
        <v>12</v>
      </c>
      <c r="C3007" s="21" t="s">
        <v>323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793</v>
      </c>
      <c r="B3008" s="87">
        <v>0</v>
      </c>
      <c r="C3008" s="21" t="s">
        <v>826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794</v>
      </c>
      <c r="B3009" s="87">
        <v>0</v>
      </c>
      <c r="C3009" s="21" t="s">
        <v>336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795</v>
      </c>
      <c r="B3010" s="87">
        <v>0</v>
      </c>
      <c r="C3010" s="21" t="s">
        <v>337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645</v>
      </c>
      <c r="B3011" s="87"/>
      <c r="C3011" s="21" t="s">
        <v>338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586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821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822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823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824</v>
      </c>
      <c r="B3016" s="87"/>
      <c r="C3016" s="21" t="s">
        <v>326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825</v>
      </c>
      <c r="B3017" s="87"/>
      <c r="C3017" s="21" t="s">
        <v>327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328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324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791</v>
      </c>
      <c r="AF3019" s="60"/>
    </row>
    <row r="3020" spans="1:32">
      <c r="A3020" s="99"/>
      <c r="B3020" s="87"/>
      <c r="C3020" s="21" t="s">
        <v>325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240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792</v>
      </c>
      <c r="B3022" s="91">
        <v>18</v>
      </c>
      <c r="C3022" s="21" t="s">
        <v>323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793</v>
      </c>
      <c r="B3023" s="91">
        <v>0</v>
      </c>
      <c r="C3023" s="21" t="s">
        <v>826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794</v>
      </c>
      <c r="B3024" s="91">
        <v>0</v>
      </c>
      <c r="C3024" s="21" t="s">
        <v>336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795</v>
      </c>
      <c r="B3025" s="91">
        <v>0</v>
      </c>
      <c r="C3025" s="21" t="s">
        <v>337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645</v>
      </c>
      <c r="B3026" s="91"/>
      <c r="C3026" s="21" t="s">
        <v>338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586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821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822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823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824</v>
      </c>
      <c r="B3031" s="91"/>
      <c r="C3031" s="21" t="s">
        <v>326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825</v>
      </c>
      <c r="B3032" s="91"/>
      <c r="C3032" s="21" t="s">
        <v>327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328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324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791</v>
      </c>
      <c r="AF3034" s="60"/>
    </row>
    <row r="3035" spans="1:32">
      <c r="A3035" s="99"/>
      <c r="B3035" s="91"/>
      <c r="C3035" s="21" t="s">
        <v>325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241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792</v>
      </c>
      <c r="B3037" s="93">
        <v>20</v>
      </c>
      <c r="C3037" s="21" t="s">
        <v>323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793</v>
      </c>
      <c r="B3038" s="93">
        <v>0</v>
      </c>
      <c r="C3038" s="21" t="s">
        <v>826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794</v>
      </c>
      <c r="B3039" s="93">
        <v>0</v>
      </c>
      <c r="C3039" s="21" t="s">
        <v>336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795</v>
      </c>
      <c r="B3040" s="93">
        <v>0</v>
      </c>
      <c r="C3040" s="21" t="s">
        <v>337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645</v>
      </c>
      <c r="B3041" s="93"/>
      <c r="C3041" s="21" t="s">
        <v>338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586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821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822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823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824</v>
      </c>
      <c r="B3046" s="93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825</v>
      </c>
      <c r="B3047" s="93"/>
      <c r="C3047" s="21" t="s">
        <v>327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328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324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791</v>
      </c>
      <c r="AF3049" s="60"/>
    </row>
    <row r="3050" spans="1:32">
      <c r="A3050" s="99"/>
      <c r="B3050" s="93"/>
      <c r="C3050" s="21" t="s">
        <v>325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643</v>
      </c>
      <c r="C3051" s="50" t="s">
        <v>240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792</v>
      </c>
      <c r="B3052" s="91">
        <v>16</v>
      </c>
      <c r="C3052" s="21" t="s">
        <v>323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793</v>
      </c>
      <c r="B3053" s="91">
        <v>10</v>
      </c>
      <c r="C3053" s="21" t="s">
        <v>826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794</v>
      </c>
      <c r="B3054" s="91">
        <v>0</v>
      </c>
      <c r="C3054" s="21" t="s">
        <v>336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795</v>
      </c>
      <c r="B3055" s="91">
        <v>0</v>
      </c>
      <c r="C3055" s="21" t="s">
        <v>337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645</v>
      </c>
      <c r="B3056" s="91"/>
      <c r="C3056" s="21" t="s">
        <v>338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586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821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822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823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824</v>
      </c>
      <c r="B3061" s="91"/>
      <c r="C3061" s="21" t="s">
        <v>326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825</v>
      </c>
      <c r="B3062" s="91"/>
      <c r="C3062" s="21" t="s">
        <v>327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328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324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791</v>
      </c>
      <c r="AF3064" s="60"/>
    </row>
    <row r="3065" spans="1:32">
      <c r="A3065" s="99"/>
      <c r="B3065" s="91"/>
      <c r="C3065" s="21" t="s">
        <v>325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240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792</v>
      </c>
      <c r="B3067" s="93">
        <v>10</v>
      </c>
      <c r="C3067" s="21" t="s">
        <v>323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793</v>
      </c>
      <c r="B3068" s="93">
        <v>18</v>
      </c>
      <c r="C3068" s="21" t="s">
        <v>826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794</v>
      </c>
      <c r="B3069" s="93">
        <v>0</v>
      </c>
      <c r="C3069" s="21" t="s">
        <v>336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795</v>
      </c>
      <c r="B3070" s="93">
        <v>0</v>
      </c>
      <c r="C3070" s="21" t="s">
        <v>337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645</v>
      </c>
      <c r="B3071" s="93"/>
      <c r="C3071" s="21" t="s">
        <v>338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586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821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822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823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824</v>
      </c>
      <c r="B3076" s="93"/>
      <c r="C3076" s="21" t="s">
        <v>326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825</v>
      </c>
      <c r="B3077" s="93"/>
      <c r="C3077" s="21" t="s">
        <v>327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328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324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791</v>
      </c>
      <c r="AF3079" s="60"/>
    </row>
    <row r="3080" spans="1:32">
      <c r="A3080" s="99"/>
      <c r="B3080" s="93"/>
      <c r="C3080" s="21" t="s">
        <v>325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521</v>
      </c>
      <c r="C3081" s="50" t="s">
        <v>240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792</v>
      </c>
      <c r="B3082" s="91">
        <v>10</v>
      </c>
      <c r="C3082" s="21" t="s">
        <v>323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793</v>
      </c>
      <c r="B3083" s="91">
        <v>20</v>
      </c>
      <c r="C3083" s="21" t="s">
        <v>826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794</v>
      </c>
      <c r="B3084" s="91">
        <v>0</v>
      </c>
      <c r="C3084" s="21" t="s">
        <v>336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795</v>
      </c>
      <c r="B3085" s="91">
        <v>0</v>
      </c>
      <c r="C3085" s="21" t="s">
        <v>337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645</v>
      </c>
      <c r="B3086" s="91"/>
      <c r="C3086" s="21" t="s">
        <v>338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586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821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822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823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824</v>
      </c>
      <c r="B3091" s="91"/>
      <c r="C3091" s="21" t="s">
        <v>326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825</v>
      </c>
      <c r="B3092" s="91"/>
      <c r="C3092" s="21" t="s">
        <v>327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328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324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791</v>
      </c>
      <c r="AF3094" s="60"/>
    </row>
    <row r="3095" spans="1:32">
      <c r="A3095" s="99"/>
      <c r="B3095" s="91"/>
      <c r="C3095" s="21" t="s">
        <v>325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305</v>
      </c>
      <c r="C3096" s="50" t="s">
        <v>240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792</v>
      </c>
      <c r="B3097" s="93">
        <v>20</v>
      </c>
      <c r="C3097" s="21" t="s">
        <v>323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793</v>
      </c>
      <c r="B3098" s="93">
        <v>10</v>
      </c>
      <c r="C3098" s="21" t="s">
        <v>826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794</v>
      </c>
      <c r="B3099" s="93">
        <v>0</v>
      </c>
      <c r="C3099" s="21" t="s">
        <v>336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795</v>
      </c>
      <c r="B3100" s="93">
        <v>0</v>
      </c>
      <c r="C3100" s="21" t="s">
        <v>337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645</v>
      </c>
      <c r="B3101" s="93"/>
      <c r="C3101" s="21" t="s">
        <v>338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586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821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822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823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824</v>
      </c>
      <c r="B3106" s="93"/>
      <c r="C3106" s="21" t="s">
        <v>326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825</v>
      </c>
      <c r="B3107" s="93"/>
      <c r="C3107" s="21" t="s">
        <v>327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328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324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791</v>
      </c>
      <c r="AF3109" s="60"/>
    </row>
    <row r="3110" spans="1:32">
      <c r="A3110" s="99"/>
      <c r="B3110" s="93"/>
      <c r="C3110" s="21" t="s">
        <v>325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520</v>
      </c>
      <c r="C3111" s="50" t="s">
        <v>240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792</v>
      </c>
      <c r="B3112" s="91">
        <v>20</v>
      </c>
      <c r="C3112" s="21" t="s">
        <v>323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793</v>
      </c>
      <c r="B3113" s="91">
        <v>20</v>
      </c>
      <c r="C3113" s="21" t="s">
        <v>826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794</v>
      </c>
      <c r="B3114" s="91">
        <v>0</v>
      </c>
      <c r="C3114" s="21" t="s">
        <v>336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795</v>
      </c>
      <c r="B3115" s="91">
        <v>0</v>
      </c>
      <c r="C3115" s="21" t="s">
        <v>337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645</v>
      </c>
      <c r="B3116" s="91"/>
      <c r="C3116" s="21" t="s">
        <v>338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586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821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822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823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824</v>
      </c>
      <c r="B3121" s="91"/>
      <c r="C3121" s="21" t="s">
        <v>326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825</v>
      </c>
      <c r="B3122" s="91"/>
      <c r="C3122" s="21" t="s">
        <v>327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328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324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791</v>
      </c>
      <c r="AF3124" s="60"/>
    </row>
    <row r="3125" spans="1:32">
      <c r="A3125" s="99"/>
      <c r="B3125" s="91"/>
      <c r="C3125" s="21" t="s">
        <v>325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240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792</v>
      </c>
      <c r="B3127" s="93">
        <v>12</v>
      </c>
      <c r="C3127" s="21" t="s">
        <v>323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793</v>
      </c>
      <c r="B3128" s="93">
        <v>10</v>
      </c>
      <c r="C3128" s="21" t="s">
        <v>826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794</v>
      </c>
      <c r="B3129" s="93">
        <v>25</v>
      </c>
      <c r="C3129" s="21" t="s">
        <v>336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795</v>
      </c>
      <c r="B3130" s="93">
        <v>0</v>
      </c>
      <c r="C3130" s="21" t="s">
        <v>337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645</v>
      </c>
      <c r="B3131" s="93"/>
      <c r="C3131" s="21" t="s">
        <v>338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586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821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822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823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824</v>
      </c>
      <c r="B3136" s="93"/>
      <c r="C3136" s="21" t="s">
        <v>326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825</v>
      </c>
      <c r="B3137" s="93"/>
      <c r="C3137" s="21" t="s">
        <v>327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865</v>
      </c>
      <c r="C3138" s="21" t="s">
        <v>328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324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325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791</v>
      </c>
      <c r="AF3140" s="60"/>
    </row>
    <row r="3141" spans="1:32">
      <c r="A3141" s="106" t="s">
        <v>0</v>
      </c>
      <c r="B3141" s="90" t="s">
        <v>134</v>
      </c>
      <c r="C3141" s="50" t="s">
        <v>340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792</v>
      </c>
      <c r="B3142" s="91">
        <v>20</v>
      </c>
      <c r="C3142" s="21" t="s">
        <v>323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793</v>
      </c>
      <c r="B3143" s="91">
        <v>0</v>
      </c>
      <c r="C3143" s="21" t="s">
        <v>826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794</v>
      </c>
      <c r="B3144" s="91">
        <v>0</v>
      </c>
      <c r="C3144" s="21" t="s">
        <v>336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795</v>
      </c>
      <c r="B3145" s="91">
        <v>0</v>
      </c>
      <c r="C3145" s="21" t="s">
        <v>337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645</v>
      </c>
      <c r="B3146" s="91"/>
      <c r="C3146" s="21" t="s">
        <v>338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586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821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822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823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824</v>
      </c>
      <c r="B3151" s="91"/>
      <c r="C3151" s="21" t="s">
        <v>326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825</v>
      </c>
      <c r="B3152" s="91"/>
      <c r="C3152" s="21" t="s">
        <v>327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328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324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325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791</v>
      </c>
      <c r="AF3155" s="60"/>
    </row>
    <row r="3156" spans="1:32">
      <c r="A3156" s="107"/>
      <c r="B3156" s="151" t="s">
        <v>415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242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792</v>
      </c>
      <c r="B3158" s="87">
        <v>18</v>
      </c>
      <c r="C3158" s="21" t="s">
        <v>323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793</v>
      </c>
      <c r="B3159" s="87">
        <v>10</v>
      </c>
      <c r="C3159" s="21" t="s">
        <v>826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794</v>
      </c>
      <c r="B3160" s="87">
        <v>0</v>
      </c>
      <c r="C3160" s="21" t="s">
        <v>336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795</v>
      </c>
      <c r="B3161" s="87">
        <v>0</v>
      </c>
      <c r="C3161" s="21" t="s">
        <v>337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645</v>
      </c>
      <c r="B3162" s="87"/>
      <c r="C3162" s="21" t="s">
        <v>338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586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821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822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823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824</v>
      </c>
      <c r="B3167" s="87"/>
      <c r="C3167" s="21" t="s">
        <v>326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825</v>
      </c>
      <c r="B3168" s="87"/>
      <c r="C3168" s="21" t="s">
        <v>327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328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324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791</v>
      </c>
      <c r="AF3170" s="60"/>
    </row>
    <row r="3171" spans="1:32">
      <c r="A3171" s="99"/>
      <c r="B3171" s="87"/>
      <c r="C3171" s="21" t="s">
        <v>325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242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792</v>
      </c>
      <c r="B3174" s="87">
        <v>25</v>
      </c>
      <c r="C3174" s="21" t="s">
        <v>323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793</v>
      </c>
      <c r="B3175" s="87">
        <v>0</v>
      </c>
      <c r="C3175" s="21" t="s">
        <v>826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794</v>
      </c>
      <c r="B3176" s="87">
        <v>0</v>
      </c>
      <c r="C3176" s="21" t="s">
        <v>336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795</v>
      </c>
      <c r="B3177" s="87">
        <v>0</v>
      </c>
      <c r="C3177" s="21" t="s">
        <v>337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645</v>
      </c>
      <c r="B3178" s="87"/>
      <c r="C3178" s="21" t="s">
        <v>338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586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821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822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823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824</v>
      </c>
      <c r="B3183" s="87"/>
      <c r="C3183" s="21" t="s">
        <v>326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825</v>
      </c>
      <c r="B3184" s="87"/>
      <c r="C3184" s="21" t="s">
        <v>327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328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791</v>
      </c>
      <c r="AF3185" s="60"/>
    </row>
    <row r="3186" spans="1:32">
      <c r="A3186" s="99"/>
      <c r="B3186" s="87"/>
      <c r="C3186" s="21" t="s">
        <v>324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325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242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792</v>
      </c>
      <c r="B3189" s="89">
        <v>32</v>
      </c>
      <c r="C3189" s="21" t="s">
        <v>323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793</v>
      </c>
      <c r="B3190" s="89">
        <v>0</v>
      </c>
      <c r="C3190" s="21" t="s">
        <v>826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794</v>
      </c>
      <c r="B3191" s="89">
        <v>0</v>
      </c>
      <c r="C3191" s="21" t="s">
        <v>336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795</v>
      </c>
      <c r="B3192" s="89">
        <v>0</v>
      </c>
      <c r="C3192" s="21" t="s">
        <v>337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645</v>
      </c>
      <c r="B3193" s="89"/>
      <c r="C3193" s="21" t="s">
        <v>338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586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821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822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823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824</v>
      </c>
      <c r="B3198" s="89"/>
      <c r="C3198" s="21" t="s">
        <v>326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825</v>
      </c>
      <c r="B3199" s="89"/>
      <c r="C3199" s="21" t="s">
        <v>327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328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791</v>
      </c>
      <c r="AF3200" s="60"/>
    </row>
    <row r="3201" spans="1:32">
      <c r="A3201" s="99"/>
      <c r="B3201" s="89"/>
      <c r="C3201" s="21" t="s">
        <v>324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325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242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792</v>
      </c>
      <c r="B3204" s="87">
        <v>32</v>
      </c>
      <c r="C3204" s="21" t="s">
        <v>323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793</v>
      </c>
      <c r="B3205" s="87">
        <v>0</v>
      </c>
      <c r="C3205" s="21" t="s">
        <v>826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794</v>
      </c>
      <c r="B3206" s="87">
        <v>0</v>
      </c>
      <c r="C3206" s="21" t="s">
        <v>336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795</v>
      </c>
      <c r="B3207" s="87">
        <v>0</v>
      </c>
      <c r="C3207" s="21" t="s">
        <v>337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645</v>
      </c>
      <c r="B3208" s="87"/>
      <c r="C3208" s="21" t="s">
        <v>338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586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821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822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823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824</v>
      </c>
      <c r="B3213" s="87"/>
      <c r="C3213" s="21" t="s">
        <v>326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825</v>
      </c>
      <c r="B3214" s="87"/>
      <c r="C3214" s="21" t="s">
        <v>327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328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791</v>
      </c>
      <c r="AF3215" s="60"/>
    </row>
    <row r="3216" spans="1:32">
      <c r="A3216" s="99"/>
      <c r="B3216" s="87"/>
      <c r="C3216" s="21" t="s">
        <v>324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325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242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792</v>
      </c>
      <c r="B3219" s="89">
        <v>28</v>
      </c>
      <c r="C3219" s="21" t="s">
        <v>323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793</v>
      </c>
      <c r="B3220" s="89">
        <v>0</v>
      </c>
      <c r="C3220" s="21" t="s">
        <v>826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794</v>
      </c>
      <c r="B3221" s="89">
        <v>0</v>
      </c>
      <c r="C3221" s="21" t="s">
        <v>336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795</v>
      </c>
      <c r="B3222" s="89">
        <v>0</v>
      </c>
      <c r="C3222" s="21" t="s">
        <v>337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645</v>
      </c>
      <c r="B3223" s="89"/>
      <c r="C3223" s="21" t="s">
        <v>338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586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821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822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823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824</v>
      </c>
      <c r="B3228" s="89"/>
      <c r="C3228" s="21" t="s">
        <v>326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825</v>
      </c>
      <c r="B3229" s="89"/>
      <c r="C3229" s="21" t="s">
        <v>327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328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324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325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242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792</v>
      </c>
      <c r="B3234" s="87">
        <v>25</v>
      </c>
      <c r="C3234" s="21" t="s">
        <v>323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793</v>
      </c>
      <c r="B3235" s="87">
        <v>0</v>
      </c>
      <c r="C3235" s="21" t="s">
        <v>826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794</v>
      </c>
      <c r="B3236" s="87">
        <v>0</v>
      </c>
      <c r="C3236" s="21" t="s">
        <v>336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795</v>
      </c>
      <c r="B3237" s="87">
        <v>0</v>
      </c>
      <c r="C3237" s="21" t="s">
        <v>337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645</v>
      </c>
      <c r="B3238" s="87"/>
      <c r="C3238" s="21" t="s">
        <v>338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586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821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822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823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824</v>
      </c>
      <c r="B3243" s="87"/>
      <c r="C3243" s="21" t="s">
        <v>326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825</v>
      </c>
      <c r="B3244" s="87"/>
      <c r="C3244" s="21" t="s">
        <v>327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328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324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325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242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792</v>
      </c>
      <c r="B3249" s="89">
        <v>20</v>
      </c>
      <c r="C3249" s="21" t="s">
        <v>323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793</v>
      </c>
      <c r="B3250" s="89">
        <v>20</v>
      </c>
      <c r="C3250" s="21" t="s">
        <v>826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794</v>
      </c>
      <c r="B3251" s="89">
        <v>0</v>
      </c>
      <c r="C3251" s="21" t="s">
        <v>336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795</v>
      </c>
      <c r="B3252" s="89">
        <v>0</v>
      </c>
      <c r="C3252" s="21" t="s">
        <v>337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645</v>
      </c>
      <c r="B3253" s="89"/>
      <c r="C3253" s="21" t="s">
        <v>338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586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821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822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823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824</v>
      </c>
      <c r="B3258" s="89"/>
      <c r="C3258" s="21" t="s">
        <v>326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825</v>
      </c>
      <c r="B3259" s="89"/>
      <c r="C3259" s="21" t="s">
        <v>327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328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324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325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240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792</v>
      </c>
      <c r="B3264" s="91">
        <v>24</v>
      </c>
      <c r="C3264" s="21" t="s">
        <v>323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793</v>
      </c>
      <c r="B3265" s="91">
        <v>0</v>
      </c>
      <c r="C3265" s="21" t="s">
        <v>826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794</v>
      </c>
      <c r="B3266" s="91">
        <v>10</v>
      </c>
      <c r="C3266" s="21" t="s">
        <v>336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795</v>
      </c>
      <c r="B3267" s="91">
        <v>10</v>
      </c>
      <c r="C3267" s="21" t="s">
        <v>337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645</v>
      </c>
      <c r="B3268" s="91"/>
      <c r="C3268" s="21" t="s">
        <v>338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586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821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822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823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824</v>
      </c>
      <c r="B3273" s="91"/>
      <c r="C3273" s="21" t="s">
        <v>326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825</v>
      </c>
      <c r="B3274" s="91"/>
      <c r="C3274" s="21" t="s">
        <v>327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328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324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325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240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328</v>
      </c>
      <c r="AE3278" s="113"/>
      <c r="AF3278" s="60"/>
    </row>
    <row r="3279" spans="1:32">
      <c r="A3279" s="99" t="s">
        <v>792</v>
      </c>
      <c r="B3279" s="93">
        <v>30</v>
      </c>
      <c r="C3279" s="21" t="s">
        <v>323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793</v>
      </c>
      <c r="B3280" s="93">
        <v>0</v>
      </c>
      <c r="C3280" s="21" t="s">
        <v>826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794</v>
      </c>
      <c r="B3281" s="93">
        <v>0</v>
      </c>
      <c r="C3281" s="21" t="s">
        <v>336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795</v>
      </c>
      <c r="B3282" s="93">
        <v>20</v>
      </c>
      <c r="C3282" s="21" t="s">
        <v>337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645</v>
      </c>
      <c r="B3283" s="93"/>
      <c r="C3283" s="21" t="s">
        <v>338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586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821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822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823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824</v>
      </c>
      <c r="B3288" s="93"/>
      <c r="C3288" s="21" t="s">
        <v>326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825</v>
      </c>
      <c r="B3289" s="93"/>
      <c r="C3289" s="21" t="s">
        <v>327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328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791</v>
      </c>
      <c r="AF3290" s="60"/>
    </row>
    <row r="3291" spans="1:32">
      <c r="A3291" s="99"/>
      <c r="B3291" s="93"/>
      <c r="C3291" s="21" t="s">
        <v>324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325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240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792</v>
      </c>
      <c r="B3294" s="91">
        <v>50</v>
      </c>
      <c r="C3294" s="21" t="s">
        <v>323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793</v>
      </c>
      <c r="B3295" s="91">
        <v>0</v>
      </c>
      <c r="C3295" s="21" t="s">
        <v>826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794</v>
      </c>
      <c r="B3296" s="91">
        <v>0</v>
      </c>
      <c r="C3296" s="21" t="s">
        <v>336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795</v>
      </c>
      <c r="B3297" s="91">
        <v>0</v>
      </c>
      <c r="C3297" s="21" t="s">
        <v>337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645</v>
      </c>
      <c r="B3298" s="91"/>
      <c r="C3298" s="21" t="s">
        <v>338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586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821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822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823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824</v>
      </c>
      <c r="B3303" s="91"/>
      <c r="C3303" s="21" t="s">
        <v>326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825</v>
      </c>
      <c r="B3304" s="91"/>
      <c r="C3304" s="21" t="s">
        <v>327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328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791</v>
      </c>
      <c r="AF3305" s="60"/>
    </row>
    <row r="3306" spans="1:32">
      <c r="A3306" s="99"/>
      <c r="B3306" s="91"/>
      <c r="C3306" s="21" t="s">
        <v>324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325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240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792</v>
      </c>
      <c r="B3309" s="93">
        <v>40</v>
      </c>
      <c r="C3309" s="21" t="s">
        <v>323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793</v>
      </c>
      <c r="B3310" s="93">
        <v>0</v>
      </c>
      <c r="C3310" s="21" t="s">
        <v>826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794</v>
      </c>
      <c r="B3311" s="93">
        <v>0</v>
      </c>
      <c r="C3311" s="21" t="s">
        <v>336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795</v>
      </c>
      <c r="B3312" s="93">
        <v>0</v>
      </c>
      <c r="C3312" s="21" t="s">
        <v>337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645</v>
      </c>
      <c r="B3313" s="93"/>
      <c r="C3313" s="21" t="s">
        <v>338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586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821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822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823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824</v>
      </c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825</v>
      </c>
      <c r="B3319" s="93"/>
      <c r="C3319" s="21" t="s">
        <v>327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328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791</v>
      </c>
      <c r="AF3320" s="60"/>
    </row>
    <row r="3321" spans="1:32">
      <c r="A3321" s="99"/>
      <c r="B3321" s="93"/>
      <c r="C3321" s="21" t="s">
        <v>324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325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240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792</v>
      </c>
      <c r="B3324" s="91">
        <v>50</v>
      </c>
      <c r="C3324" s="21" t="s">
        <v>323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793</v>
      </c>
      <c r="B3325" s="91">
        <v>0</v>
      </c>
      <c r="C3325" s="21" t="s">
        <v>826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794</v>
      </c>
      <c r="B3326" s="91">
        <v>0</v>
      </c>
      <c r="C3326" s="21" t="s">
        <v>336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795</v>
      </c>
      <c r="B3327" s="91">
        <v>0</v>
      </c>
      <c r="C3327" s="21" t="s">
        <v>337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645</v>
      </c>
      <c r="B3328" s="91"/>
      <c r="C3328" s="21" t="s">
        <v>338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586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821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822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823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824</v>
      </c>
      <c r="B3333" s="91"/>
      <c r="C3333" s="21" t="s">
        <v>326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825</v>
      </c>
      <c r="B3334" s="91"/>
      <c r="C3334" s="21" t="s">
        <v>327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328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791</v>
      </c>
      <c r="AF3335" s="60"/>
    </row>
    <row r="3336" spans="1:32">
      <c r="A3336" s="99"/>
      <c r="B3336" s="91"/>
      <c r="C3336" s="21" t="s">
        <v>324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325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241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792</v>
      </c>
      <c r="B3339" s="93">
        <v>32</v>
      </c>
      <c r="C3339" s="21" t="s">
        <v>323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793</v>
      </c>
      <c r="B3340" s="93">
        <v>0</v>
      </c>
      <c r="C3340" s="21" t="s">
        <v>826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794</v>
      </c>
      <c r="B3341" s="93">
        <v>0</v>
      </c>
      <c r="C3341" s="21" t="s">
        <v>336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795</v>
      </c>
      <c r="B3342" s="93">
        <v>0</v>
      </c>
      <c r="C3342" s="21" t="s">
        <v>337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645</v>
      </c>
      <c r="B3343" s="93"/>
      <c r="C3343" s="21" t="s">
        <v>338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586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821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822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823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824</v>
      </c>
      <c r="B3348" s="93"/>
      <c r="C3348" s="21" t="s">
        <v>326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825</v>
      </c>
      <c r="B3349" s="93"/>
      <c r="C3349" s="21" t="s">
        <v>327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328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791</v>
      </c>
      <c r="AF3350" s="60"/>
    </row>
    <row r="3351" spans="1:32">
      <c r="A3351" s="99"/>
      <c r="B3351" s="93"/>
      <c r="C3351" s="21" t="s">
        <v>324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325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241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792</v>
      </c>
      <c r="B3354" s="91">
        <v>32</v>
      </c>
      <c r="C3354" s="21" t="s">
        <v>323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793</v>
      </c>
      <c r="B3355" s="91">
        <v>0</v>
      </c>
      <c r="C3355" s="21" t="s">
        <v>826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794</v>
      </c>
      <c r="B3356" s="91">
        <v>10</v>
      </c>
      <c r="C3356" s="21" t="s">
        <v>336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795</v>
      </c>
      <c r="B3357" s="91">
        <v>10</v>
      </c>
      <c r="C3357" s="21" t="s">
        <v>337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645</v>
      </c>
      <c r="B3358" s="91"/>
      <c r="C3358" s="21" t="s">
        <v>338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586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821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822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823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824</v>
      </c>
      <c r="B3363" s="91"/>
      <c r="C3363" s="21" t="s">
        <v>326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825</v>
      </c>
      <c r="B3364" s="91"/>
      <c r="C3364" s="21" t="s">
        <v>327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328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791</v>
      </c>
      <c r="AF3365" s="60"/>
    </row>
    <row r="3366" spans="1:32">
      <c r="A3366" s="99"/>
      <c r="B3366" s="91"/>
      <c r="C3366" s="21" t="s">
        <v>324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325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321</v>
      </c>
      <c r="C3368" s="50" t="s">
        <v>241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792</v>
      </c>
      <c r="B3369" s="93">
        <v>60</v>
      </c>
      <c r="C3369" s="21" t="s">
        <v>323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793</v>
      </c>
      <c r="B3370" s="93">
        <v>0</v>
      </c>
      <c r="C3370" s="21" t="s">
        <v>826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794</v>
      </c>
      <c r="B3371" s="93">
        <v>0</v>
      </c>
      <c r="C3371" s="21" t="s">
        <v>336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795</v>
      </c>
      <c r="B3372" s="93">
        <v>0</v>
      </c>
      <c r="C3372" s="21" t="s">
        <v>337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645</v>
      </c>
      <c r="B3373" s="93"/>
      <c r="C3373" s="21" t="s">
        <v>338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586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821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822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823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824</v>
      </c>
      <c r="B3378" s="93"/>
      <c r="C3378" s="21" t="s">
        <v>326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825</v>
      </c>
      <c r="B3379" s="93"/>
      <c r="C3379" s="21" t="s">
        <v>327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328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791</v>
      </c>
      <c r="AF3380" s="60"/>
    </row>
    <row r="3381" spans="1:32">
      <c r="A3381" s="99"/>
      <c r="B3381" s="93"/>
      <c r="C3381" s="21" t="s">
        <v>324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325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241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792</v>
      </c>
      <c r="B3384" s="91">
        <v>40</v>
      </c>
      <c r="C3384" s="21" t="s">
        <v>323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793</v>
      </c>
      <c r="B3385" s="91">
        <v>0</v>
      </c>
      <c r="C3385" s="21" t="s">
        <v>826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794</v>
      </c>
      <c r="B3386" s="91">
        <v>0</v>
      </c>
      <c r="C3386" s="21" t="s">
        <v>336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795</v>
      </c>
      <c r="B3387" s="91">
        <v>0</v>
      </c>
      <c r="C3387" s="21" t="s">
        <v>337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645</v>
      </c>
      <c r="B3388" s="91"/>
      <c r="C3388" s="21" t="s">
        <v>338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586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821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822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823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824</v>
      </c>
      <c r="B3393" s="91"/>
      <c r="C3393" s="21" t="s">
        <v>326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825</v>
      </c>
      <c r="B3394" s="91"/>
      <c r="C3394" s="21" t="s">
        <v>327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328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791</v>
      </c>
      <c r="AF3395" s="60"/>
    </row>
    <row r="3396" spans="1:32">
      <c r="A3396" s="99"/>
      <c r="B3396" s="91"/>
      <c r="C3396" s="21" t="s">
        <v>324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325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301</v>
      </c>
      <c r="C3398" s="50" t="s">
        <v>240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792</v>
      </c>
      <c r="B3399" s="93">
        <v>28</v>
      </c>
      <c r="C3399" s="21" t="s">
        <v>323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793</v>
      </c>
      <c r="B3400" s="93">
        <v>10</v>
      </c>
      <c r="C3400" s="21" t="s">
        <v>826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794</v>
      </c>
      <c r="B3401" s="93">
        <v>0</v>
      </c>
      <c r="C3401" s="21" t="s">
        <v>336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795</v>
      </c>
      <c r="B3402" s="93">
        <v>0</v>
      </c>
      <c r="C3402" s="21" t="s">
        <v>337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645</v>
      </c>
      <c r="B3403" s="93"/>
      <c r="C3403" s="21" t="s">
        <v>338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586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821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822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823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824</v>
      </c>
      <c r="B3408" s="93"/>
      <c r="C3408" s="21" t="s">
        <v>326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825</v>
      </c>
      <c r="B3409" s="93"/>
      <c r="C3409" s="21" t="s">
        <v>327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328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791</v>
      </c>
      <c r="AF3410" s="60"/>
    </row>
    <row r="3411" spans="1:32">
      <c r="A3411" s="99"/>
      <c r="B3411" s="93"/>
      <c r="C3411" s="21" t="s">
        <v>324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325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302</v>
      </c>
      <c r="C3413" s="50" t="s">
        <v>240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792</v>
      </c>
      <c r="B3414" s="91">
        <v>35</v>
      </c>
      <c r="C3414" s="21" t="s">
        <v>323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793</v>
      </c>
      <c r="B3415" s="91">
        <v>0</v>
      </c>
      <c r="C3415" s="21" t="s">
        <v>826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794</v>
      </c>
      <c r="B3416" s="91">
        <v>0</v>
      </c>
      <c r="C3416" s="21" t="s">
        <v>336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795</v>
      </c>
      <c r="B3417" s="91">
        <v>0</v>
      </c>
      <c r="C3417" s="21" t="s">
        <v>337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645</v>
      </c>
      <c r="B3418" s="91"/>
      <c r="C3418" s="21" t="s">
        <v>338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586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821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822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823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824</v>
      </c>
      <c r="B3423" s="91"/>
      <c r="C3423" s="21" t="s">
        <v>326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825</v>
      </c>
      <c r="B3424" s="91"/>
      <c r="C3424" s="21" t="s">
        <v>327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328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791</v>
      </c>
      <c r="AF3425" s="60"/>
    </row>
    <row r="3426" spans="1:32">
      <c r="A3426" s="99"/>
      <c r="B3426" s="91"/>
      <c r="C3426" s="21" t="s">
        <v>324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325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309</v>
      </c>
      <c r="C3428" s="50" t="s">
        <v>240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328</v>
      </c>
      <c r="AE3428" s="113"/>
      <c r="AF3428" s="60"/>
    </row>
    <row r="3429" spans="1:32">
      <c r="A3429" s="99" t="s">
        <v>792</v>
      </c>
      <c r="B3429" s="93">
        <v>25</v>
      </c>
      <c r="C3429" s="21" t="s">
        <v>323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793</v>
      </c>
      <c r="B3430" s="93">
        <v>0</v>
      </c>
      <c r="C3430" s="21" t="s">
        <v>826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794</v>
      </c>
      <c r="B3431" s="93">
        <v>0</v>
      </c>
      <c r="C3431" s="21" t="s">
        <v>336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795</v>
      </c>
      <c r="B3432" s="93">
        <v>10</v>
      </c>
      <c r="C3432" s="21" t="s">
        <v>337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645</v>
      </c>
      <c r="B3433" s="93"/>
      <c r="C3433" s="21" t="s">
        <v>338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586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821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822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823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824</v>
      </c>
      <c r="B3438" s="93"/>
      <c r="C3438" s="21" t="s">
        <v>326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825</v>
      </c>
      <c r="B3439" s="93"/>
      <c r="C3439" s="21" t="s">
        <v>327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328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791</v>
      </c>
      <c r="AF3440" s="60"/>
    </row>
    <row r="3441" spans="1:32">
      <c r="A3441" s="99"/>
      <c r="B3441" s="93"/>
      <c r="C3441" s="21" t="s">
        <v>324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325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311</v>
      </c>
      <c r="C3443" s="50" t="s">
        <v>240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328</v>
      </c>
      <c r="AE3443" s="113"/>
      <c r="AF3443" s="60"/>
    </row>
    <row r="3444" spans="1:32">
      <c r="A3444" s="99" t="s">
        <v>792</v>
      </c>
      <c r="B3444" s="91">
        <v>22</v>
      </c>
      <c r="C3444" s="21" t="s">
        <v>323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793</v>
      </c>
      <c r="B3445" s="91">
        <v>14</v>
      </c>
      <c r="C3445" s="21" t="s">
        <v>826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794</v>
      </c>
      <c r="B3446" s="91">
        <v>0</v>
      </c>
      <c r="C3446" s="21" t="s">
        <v>336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795</v>
      </c>
      <c r="B3447" s="91">
        <v>10</v>
      </c>
      <c r="C3447" s="21" t="s">
        <v>337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645</v>
      </c>
      <c r="B3448" s="91"/>
      <c r="C3448" s="21" t="s">
        <v>338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586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821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822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823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824</v>
      </c>
      <c r="B3453" s="91"/>
      <c r="C3453" s="21" t="s">
        <v>326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825</v>
      </c>
      <c r="B3454" s="91"/>
      <c r="C3454" s="21" t="s">
        <v>327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328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791</v>
      </c>
      <c r="AF3455" s="60"/>
    </row>
    <row r="3456" spans="1:32">
      <c r="A3456" s="99"/>
      <c r="B3456" s="91"/>
      <c r="C3456" s="21" t="s">
        <v>324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325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527</v>
      </c>
      <c r="C3458" s="50" t="s">
        <v>241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792</v>
      </c>
      <c r="B3459" s="93">
        <v>40</v>
      </c>
      <c r="C3459" s="21" t="s">
        <v>323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793</v>
      </c>
      <c r="B3460" s="93">
        <v>0</v>
      </c>
      <c r="C3460" s="21" t="s">
        <v>826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794</v>
      </c>
      <c r="B3461" s="93">
        <v>0</v>
      </c>
      <c r="C3461" s="21" t="s">
        <v>336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795</v>
      </c>
      <c r="B3462" s="93">
        <v>0</v>
      </c>
      <c r="C3462" s="21" t="s">
        <v>337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645</v>
      </c>
      <c r="B3463" s="93"/>
      <c r="C3463" s="21" t="s">
        <v>338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586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821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822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823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824</v>
      </c>
      <c r="B3468" s="93"/>
      <c r="C3468" s="21" t="s">
        <v>326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825</v>
      </c>
      <c r="B3469" s="93"/>
      <c r="C3469" s="21" t="s">
        <v>327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328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324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791</v>
      </c>
      <c r="AF3471" s="60"/>
    </row>
    <row r="3472" spans="1:32">
      <c r="A3472" s="99"/>
      <c r="B3472" s="93"/>
      <c r="C3472" s="21" t="s">
        <v>325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533</v>
      </c>
      <c r="C3473" s="50" t="s">
        <v>241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792</v>
      </c>
      <c r="B3474" s="91">
        <v>36</v>
      </c>
      <c r="C3474" s="21" t="s">
        <v>323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793</v>
      </c>
      <c r="B3475" s="91">
        <v>0</v>
      </c>
      <c r="C3475" s="21" t="s">
        <v>826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794</v>
      </c>
      <c r="B3476" s="91">
        <v>0</v>
      </c>
      <c r="C3476" s="21" t="s">
        <v>336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795</v>
      </c>
      <c r="B3477" s="91">
        <v>0</v>
      </c>
      <c r="C3477" s="21" t="s">
        <v>337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645</v>
      </c>
      <c r="B3478" s="91"/>
      <c r="C3478" s="21" t="s">
        <v>338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586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821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822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823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824</v>
      </c>
      <c r="B3483" s="91"/>
      <c r="C3483" s="21" t="s">
        <v>326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825</v>
      </c>
      <c r="B3484" s="91"/>
      <c r="C3484" s="21" t="s">
        <v>327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328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324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791</v>
      </c>
      <c r="AF3486" s="60"/>
    </row>
    <row r="3487" spans="1:32">
      <c r="A3487" s="99"/>
      <c r="B3487" s="91"/>
      <c r="C3487" s="21" t="s">
        <v>325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547</v>
      </c>
      <c r="C3488" s="50" t="s">
        <v>240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328</v>
      </c>
      <c r="AE3488" s="113"/>
      <c r="AF3488" s="60"/>
    </row>
    <row r="3489" spans="1:32">
      <c r="A3489" s="99" t="s">
        <v>792</v>
      </c>
      <c r="B3489" s="93">
        <v>32</v>
      </c>
      <c r="C3489" s="21" t="s">
        <v>323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793</v>
      </c>
      <c r="B3490" s="93">
        <v>0</v>
      </c>
      <c r="C3490" s="21" t="s">
        <v>826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794</v>
      </c>
      <c r="B3491" s="93">
        <v>0</v>
      </c>
      <c r="C3491" s="21" t="s">
        <v>336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795</v>
      </c>
      <c r="B3492" s="93">
        <v>20</v>
      </c>
      <c r="C3492" s="21" t="s">
        <v>337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645</v>
      </c>
      <c r="B3493" s="93"/>
      <c r="C3493" s="21" t="s">
        <v>338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586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821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822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823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824</v>
      </c>
      <c r="B3498" s="93"/>
      <c r="C3498" s="21" t="s">
        <v>326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825</v>
      </c>
      <c r="B3499" s="93"/>
      <c r="C3499" s="21" t="s">
        <v>327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328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324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325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791</v>
      </c>
      <c r="AF3502" s="60"/>
    </row>
    <row r="3503" spans="1:32">
      <c r="A3503" s="106" t="s">
        <v>0</v>
      </c>
      <c r="B3503" s="90" t="s">
        <v>153</v>
      </c>
      <c r="C3503" s="50" t="s">
        <v>340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792</v>
      </c>
      <c r="B3504" s="91">
        <v>40</v>
      </c>
      <c r="C3504" s="21" t="s">
        <v>323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793</v>
      </c>
      <c r="B3505" s="91">
        <v>0</v>
      </c>
      <c r="C3505" s="21" t="s">
        <v>826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794</v>
      </c>
      <c r="B3506" s="91">
        <v>0</v>
      </c>
      <c r="C3506" s="21" t="s">
        <v>336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795</v>
      </c>
      <c r="B3507" s="91">
        <v>0</v>
      </c>
      <c r="C3507" s="21" t="s">
        <v>337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645</v>
      </c>
      <c r="B3508" s="91"/>
      <c r="C3508" s="21" t="s">
        <v>338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586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821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822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823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824</v>
      </c>
      <c r="B3513" s="91"/>
      <c r="C3513" s="21" t="s">
        <v>326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825</v>
      </c>
      <c r="B3514" s="91"/>
      <c r="C3514" s="21" t="s">
        <v>327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328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324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325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791</v>
      </c>
      <c r="AF3517" s="60"/>
    </row>
    <row r="3518" spans="1:32">
      <c r="A3518" s="106" t="s">
        <v>0</v>
      </c>
      <c r="B3518" s="92" t="s">
        <v>331</v>
      </c>
      <c r="C3518" s="50" t="s">
        <v>240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327</v>
      </c>
      <c r="AE3518" s="113"/>
      <c r="AF3518" s="60"/>
    </row>
    <row r="3519" spans="1:32">
      <c r="A3519" s="99" t="s">
        <v>792</v>
      </c>
      <c r="B3519" s="93">
        <v>12</v>
      </c>
      <c r="C3519" s="21" t="s">
        <v>323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793</v>
      </c>
      <c r="B3520" s="93">
        <v>0</v>
      </c>
      <c r="C3520" s="21" t="s">
        <v>826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794</v>
      </c>
      <c r="B3521" s="93">
        <v>20</v>
      </c>
      <c r="C3521" s="21" t="s">
        <v>336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795</v>
      </c>
      <c r="B3522" s="93">
        <v>0</v>
      </c>
      <c r="C3522" s="21" t="s">
        <v>337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645</v>
      </c>
      <c r="B3523" s="93"/>
      <c r="C3523" s="21" t="s">
        <v>338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586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821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822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823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824</v>
      </c>
      <c r="B3528" s="93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825</v>
      </c>
      <c r="B3529" s="93"/>
      <c r="C3529" s="21" t="s">
        <v>327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328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324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325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791</v>
      </c>
      <c r="AF3532" s="60"/>
    </row>
    <row r="3533" spans="1:32">
      <c r="A3533" s="106" t="s">
        <v>0</v>
      </c>
      <c r="B3533" s="90" t="s">
        <v>868</v>
      </c>
      <c r="C3533" s="50" t="s">
        <v>241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792</v>
      </c>
      <c r="B3534" s="91">
        <v>50</v>
      </c>
      <c r="C3534" s="21" t="s">
        <v>323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793</v>
      </c>
      <c r="B3535" s="91">
        <v>0</v>
      </c>
      <c r="C3535" s="21" t="s">
        <v>826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794</v>
      </c>
      <c r="B3536" s="91">
        <v>0</v>
      </c>
      <c r="C3536" s="21" t="s">
        <v>336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795</v>
      </c>
      <c r="B3537" s="91">
        <v>0</v>
      </c>
      <c r="C3537" s="21" t="s">
        <v>337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645</v>
      </c>
      <c r="B3538" s="91"/>
      <c r="C3538" s="21" t="s">
        <v>338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586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821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822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823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824</v>
      </c>
      <c r="B3543" s="91"/>
      <c r="C3543" s="21" t="s">
        <v>326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825</v>
      </c>
      <c r="B3544" s="91"/>
      <c r="C3544" s="21" t="s">
        <v>327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328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324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325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791</v>
      </c>
      <c r="AF3547" s="60"/>
    </row>
    <row r="3548" spans="1:32">
      <c r="A3548" s="106" t="s">
        <v>0</v>
      </c>
      <c r="B3548" s="92" t="s">
        <v>869</v>
      </c>
      <c r="C3548" s="50" t="s">
        <v>240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792</v>
      </c>
      <c r="B3549" s="93">
        <v>38</v>
      </c>
      <c r="C3549" s="21" t="s">
        <v>323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793</v>
      </c>
      <c r="B3550" s="93">
        <v>12</v>
      </c>
      <c r="C3550" s="21" t="s">
        <v>826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794</v>
      </c>
      <c r="B3551" s="93">
        <v>0</v>
      </c>
      <c r="C3551" s="21" t="s">
        <v>336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795</v>
      </c>
      <c r="B3552" s="93">
        <v>0</v>
      </c>
      <c r="C3552" s="21" t="s">
        <v>337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645</v>
      </c>
      <c r="B3553" s="93"/>
      <c r="C3553" s="21" t="s">
        <v>338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586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821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822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823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824</v>
      </c>
      <c r="B3558" s="93"/>
      <c r="C3558" s="21" t="s">
        <v>326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825</v>
      </c>
      <c r="B3559" s="93"/>
      <c r="C3559" s="21" t="s">
        <v>327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328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324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325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791</v>
      </c>
      <c r="AF3562" s="60"/>
    </row>
    <row r="3563" spans="1:32">
      <c r="A3563" s="106" t="s">
        <v>0</v>
      </c>
      <c r="B3563" s="90" t="s">
        <v>870</v>
      </c>
      <c r="C3563" s="50" t="s">
        <v>240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792</v>
      </c>
      <c r="B3564" s="91">
        <v>40</v>
      </c>
      <c r="C3564" s="21" t="s">
        <v>323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793</v>
      </c>
      <c r="B3565" s="91">
        <v>0</v>
      </c>
      <c r="C3565" s="21" t="s">
        <v>826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794</v>
      </c>
      <c r="B3566" s="91">
        <v>0</v>
      </c>
      <c r="C3566" s="21" t="s">
        <v>336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795</v>
      </c>
      <c r="B3567" s="91">
        <v>0</v>
      </c>
      <c r="C3567" s="21" t="s">
        <v>337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645</v>
      </c>
      <c r="B3568" s="91"/>
      <c r="C3568" s="21" t="s">
        <v>338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586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821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822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823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824</v>
      </c>
      <c r="B3573" s="91"/>
      <c r="C3573" s="21" t="s">
        <v>326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825</v>
      </c>
      <c r="B3574" s="91"/>
      <c r="C3574" s="21" t="s">
        <v>327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328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324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325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791</v>
      </c>
      <c r="AF3577" s="60"/>
    </row>
    <row r="3578" spans="1:32">
      <c r="A3578" s="106" t="s">
        <v>0</v>
      </c>
      <c r="B3578" s="92" t="s">
        <v>871</v>
      </c>
      <c r="C3578" s="50" t="s">
        <v>240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792</v>
      </c>
      <c r="B3579" s="93">
        <v>40</v>
      </c>
      <c r="C3579" s="21" t="s">
        <v>323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793</v>
      </c>
      <c r="B3580" s="93">
        <v>12</v>
      </c>
      <c r="C3580" s="21" t="s">
        <v>826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794</v>
      </c>
      <c r="B3581" s="93">
        <v>15</v>
      </c>
      <c r="C3581" s="21" t="s">
        <v>336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795</v>
      </c>
      <c r="B3582" s="93">
        <v>15</v>
      </c>
      <c r="C3582" s="21" t="s">
        <v>337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645</v>
      </c>
      <c r="B3583" s="93"/>
      <c r="C3583" s="21" t="s">
        <v>338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586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821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822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823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824</v>
      </c>
      <c r="B3588" s="93"/>
      <c r="C3588" s="21" t="s">
        <v>326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825</v>
      </c>
      <c r="B3589" s="93"/>
      <c r="C3589" s="21" t="s">
        <v>327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328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324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325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791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231</v>
      </c>
      <c r="C3594" s="21" t="s">
        <v>242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792</v>
      </c>
      <c r="B3595" s="87">
        <v>14</v>
      </c>
      <c r="C3595" s="21" t="s">
        <v>323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793</v>
      </c>
      <c r="B3596" s="87">
        <v>20</v>
      </c>
      <c r="C3596" s="21" t="s">
        <v>826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794</v>
      </c>
      <c r="B3597" s="87">
        <v>0</v>
      </c>
      <c r="C3597" s="21" t="s">
        <v>336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795</v>
      </c>
      <c r="B3598" s="87">
        <v>0</v>
      </c>
      <c r="C3598" s="21" t="s">
        <v>337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645</v>
      </c>
      <c r="B3599" s="87"/>
      <c r="C3599" s="21" t="s">
        <v>338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586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821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822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823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824</v>
      </c>
      <c r="B3604" s="87"/>
      <c r="C3604" s="21" t="s">
        <v>326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825</v>
      </c>
      <c r="B3605" s="87"/>
      <c r="C3605" s="21" t="s">
        <v>327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328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324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791</v>
      </c>
      <c r="AF3607" s="60"/>
    </row>
    <row r="3608" spans="1:32">
      <c r="A3608" s="99"/>
      <c r="B3608" s="87"/>
      <c r="C3608" s="21" t="s">
        <v>325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242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792</v>
      </c>
      <c r="B3610" s="89">
        <v>8</v>
      </c>
      <c r="C3610" s="21" t="s">
        <v>323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793</v>
      </c>
      <c r="B3611" s="89">
        <v>16</v>
      </c>
      <c r="C3611" s="21" t="s">
        <v>826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794</v>
      </c>
      <c r="B3612" s="89">
        <v>0</v>
      </c>
      <c r="C3612" s="21" t="s">
        <v>336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795</v>
      </c>
      <c r="B3613" s="89">
        <v>0</v>
      </c>
      <c r="C3613" s="21" t="s">
        <v>337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645</v>
      </c>
      <c r="B3614" s="89"/>
      <c r="C3614" s="21" t="s">
        <v>338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586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821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822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823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824</v>
      </c>
      <c r="B3619" s="89"/>
      <c r="C3619" s="21" t="s">
        <v>326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825</v>
      </c>
      <c r="B3620" s="89"/>
      <c r="C3620" s="21" t="s">
        <v>327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328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324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325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791</v>
      </c>
      <c r="AF3623" s="60"/>
    </row>
    <row r="3624" spans="1:32">
      <c r="A3624" s="106" t="s">
        <v>0</v>
      </c>
      <c r="B3624" s="86" t="s">
        <v>157</v>
      </c>
      <c r="C3624" s="50" t="s">
        <v>242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792</v>
      </c>
      <c r="B3625" s="87">
        <v>14</v>
      </c>
      <c r="C3625" s="21" t="s">
        <v>323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793</v>
      </c>
      <c r="B3626" s="87">
        <v>10</v>
      </c>
      <c r="C3626" s="21" t="s">
        <v>826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794</v>
      </c>
      <c r="B3627" s="87">
        <v>0</v>
      </c>
      <c r="C3627" s="21" t="s">
        <v>336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795</v>
      </c>
      <c r="B3628" s="87">
        <v>0</v>
      </c>
      <c r="C3628" s="21" t="s">
        <v>337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645</v>
      </c>
      <c r="B3629" s="87"/>
      <c r="C3629" s="21" t="s">
        <v>338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586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821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822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823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824</v>
      </c>
      <c r="B3634" s="87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825</v>
      </c>
      <c r="B3635" s="87"/>
      <c r="C3635" s="21" t="s">
        <v>327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328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324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325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791</v>
      </c>
      <c r="AF3638" s="60"/>
    </row>
    <row r="3639" spans="1:32">
      <c r="A3639" s="106" t="s">
        <v>0</v>
      </c>
      <c r="B3639" s="88" t="s">
        <v>320</v>
      </c>
      <c r="C3639" s="50" t="s">
        <v>242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792</v>
      </c>
      <c r="B3640" s="89">
        <v>10</v>
      </c>
      <c r="C3640" s="21" t="s">
        <v>323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793</v>
      </c>
      <c r="B3641" s="89">
        <v>12</v>
      </c>
      <c r="C3641" s="21" t="s">
        <v>826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794</v>
      </c>
      <c r="B3642" s="89">
        <v>0</v>
      </c>
      <c r="C3642" s="21" t="s">
        <v>336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795</v>
      </c>
      <c r="B3643" s="89">
        <v>0</v>
      </c>
      <c r="C3643" s="21" t="s">
        <v>337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645</v>
      </c>
      <c r="B3644" s="89"/>
      <c r="C3644" s="21" t="s">
        <v>338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586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821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822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823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824</v>
      </c>
      <c r="B3649" s="89"/>
      <c r="C3649" s="21" t="s">
        <v>326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825</v>
      </c>
      <c r="B3650" s="89"/>
      <c r="C3650" s="21" t="s">
        <v>327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328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324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325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791</v>
      </c>
      <c r="AF3653" s="60"/>
    </row>
    <row r="3654" spans="1:32">
      <c r="A3654" s="106" t="s">
        <v>0</v>
      </c>
      <c r="B3654" s="86" t="s">
        <v>343</v>
      </c>
      <c r="C3654" s="50" t="s">
        <v>242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792</v>
      </c>
      <c r="B3655" s="87">
        <v>13</v>
      </c>
      <c r="C3655" s="21" t="s">
        <v>323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793</v>
      </c>
      <c r="B3656" s="87">
        <v>11</v>
      </c>
      <c r="C3656" s="21" t="s">
        <v>826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794</v>
      </c>
      <c r="B3657" s="87">
        <v>0</v>
      </c>
      <c r="C3657" s="21" t="s">
        <v>336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795</v>
      </c>
      <c r="B3658" s="87">
        <v>0</v>
      </c>
      <c r="C3658" s="21" t="s">
        <v>337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645</v>
      </c>
      <c r="B3659" s="87"/>
      <c r="C3659" s="21" t="s">
        <v>338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586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821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822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823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824</v>
      </c>
      <c r="B3664" s="87"/>
      <c r="C3664" s="21" t="s">
        <v>326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825</v>
      </c>
      <c r="B3665" s="87"/>
      <c r="C3665" s="21" t="s">
        <v>327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328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324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325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791</v>
      </c>
      <c r="AF3668" s="60"/>
    </row>
    <row r="3669" spans="1:32">
      <c r="A3669" s="106" t="s">
        <v>0</v>
      </c>
      <c r="B3669" s="88" t="s">
        <v>159</v>
      </c>
      <c r="C3669" s="50" t="s">
        <v>242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792</v>
      </c>
      <c r="B3670" s="89">
        <v>12</v>
      </c>
      <c r="C3670" s="21" t="s">
        <v>323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793</v>
      </c>
      <c r="B3671" s="89">
        <v>12</v>
      </c>
      <c r="C3671" s="21" t="s">
        <v>826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794</v>
      </c>
      <c r="B3672" s="89">
        <v>0</v>
      </c>
      <c r="C3672" s="21" t="s">
        <v>336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795</v>
      </c>
      <c r="B3673" s="89">
        <v>0</v>
      </c>
      <c r="C3673" s="21" t="s">
        <v>337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645</v>
      </c>
      <c r="B3674" s="89"/>
      <c r="C3674" s="21" t="s">
        <v>338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586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821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822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823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824</v>
      </c>
      <c r="B3679" s="89"/>
      <c r="C3679" s="21" t="s">
        <v>326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825</v>
      </c>
      <c r="B3680" s="89"/>
      <c r="C3680" s="21" t="s">
        <v>327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328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324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325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791</v>
      </c>
      <c r="AF3683" s="60"/>
    </row>
    <row r="3684" spans="1:32">
      <c r="A3684" s="106" t="s">
        <v>0</v>
      </c>
      <c r="B3684" s="88" t="s">
        <v>881</v>
      </c>
      <c r="C3684" s="50" t="s">
        <v>242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792</v>
      </c>
      <c r="B3685" s="89">
        <v>10</v>
      </c>
      <c r="C3685" s="21" t="s">
        <v>323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793</v>
      </c>
      <c r="B3686" s="89">
        <v>18</v>
      </c>
      <c r="C3686" s="21" t="s">
        <v>826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794</v>
      </c>
      <c r="B3687" s="89">
        <v>0</v>
      </c>
      <c r="C3687" s="21" t="s">
        <v>336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795</v>
      </c>
      <c r="B3688" s="89">
        <v>0</v>
      </c>
      <c r="C3688" s="21" t="s">
        <v>337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645</v>
      </c>
      <c r="B3689" s="89"/>
      <c r="C3689" s="21" t="s">
        <v>338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586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821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822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823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824</v>
      </c>
      <c r="B3694" s="89"/>
      <c r="C3694" s="21" t="s">
        <v>326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825</v>
      </c>
      <c r="B3695" s="89"/>
      <c r="C3695" s="21" t="s">
        <v>327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328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324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325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791</v>
      </c>
      <c r="AF3698" s="60"/>
    </row>
    <row r="3699" spans="1:32">
      <c r="A3699" s="106" t="s">
        <v>0</v>
      </c>
      <c r="B3699" s="90" t="s">
        <v>158</v>
      </c>
      <c r="C3699" s="50" t="s">
        <v>240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328</v>
      </c>
      <c r="AE3699" s="113"/>
      <c r="AF3699" s="60"/>
    </row>
    <row r="3700" spans="1:32">
      <c r="A3700" s="99" t="s">
        <v>792</v>
      </c>
      <c r="B3700" s="91">
        <v>12</v>
      </c>
      <c r="C3700" s="21" t="s">
        <v>323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793</v>
      </c>
      <c r="B3701" s="91">
        <v>12</v>
      </c>
      <c r="C3701" s="21" t="s">
        <v>826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794</v>
      </c>
      <c r="B3702" s="91">
        <v>0</v>
      </c>
      <c r="C3702" s="21" t="s">
        <v>336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795</v>
      </c>
      <c r="B3703" s="91">
        <v>16</v>
      </c>
      <c r="C3703" s="21" t="s">
        <v>337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645</v>
      </c>
      <c r="B3704" s="91"/>
      <c r="C3704" s="21" t="s">
        <v>338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586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821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822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823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824</v>
      </c>
      <c r="B3709" s="91"/>
      <c r="C3709" s="21" t="s">
        <v>326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825</v>
      </c>
      <c r="B3710" s="91"/>
      <c r="C3710" s="21" t="s">
        <v>327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328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324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325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791</v>
      </c>
      <c r="AF3713" s="60"/>
    </row>
    <row r="3714" spans="1:32">
      <c r="A3714" s="106" t="s">
        <v>0</v>
      </c>
      <c r="B3714" s="92" t="s">
        <v>160</v>
      </c>
      <c r="C3714" s="50" t="s">
        <v>240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792</v>
      </c>
      <c r="B3715" s="93">
        <v>15</v>
      </c>
      <c r="C3715" s="21" t="s">
        <v>323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793</v>
      </c>
      <c r="B3716" s="93">
        <v>15</v>
      </c>
      <c r="C3716" s="21" t="s">
        <v>826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794</v>
      </c>
      <c r="B3717" s="93">
        <v>10</v>
      </c>
      <c r="C3717" s="21" t="s">
        <v>336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795</v>
      </c>
      <c r="B3718" s="93">
        <v>10</v>
      </c>
      <c r="C3718" s="21" t="s">
        <v>337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645</v>
      </c>
      <c r="B3719" s="93"/>
      <c r="C3719" s="21" t="s">
        <v>338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586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821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822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823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824</v>
      </c>
      <c r="B3724" s="93"/>
      <c r="C3724" s="21" t="s">
        <v>326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825</v>
      </c>
      <c r="B3725" s="93"/>
      <c r="C3725" s="21" t="s">
        <v>327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328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324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325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791</v>
      </c>
      <c r="AF3728" s="60"/>
    </row>
    <row r="3729" spans="1:32">
      <c r="A3729" s="106" t="s">
        <v>0</v>
      </c>
      <c r="B3729" s="90" t="s">
        <v>161</v>
      </c>
      <c r="C3729" s="50" t="s">
        <v>240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792</v>
      </c>
      <c r="B3730" s="91">
        <v>16</v>
      </c>
      <c r="C3730" s="21" t="s">
        <v>323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793</v>
      </c>
      <c r="B3731" s="91">
        <v>16</v>
      </c>
      <c r="C3731" s="21" t="s">
        <v>826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794</v>
      </c>
      <c r="B3732" s="91">
        <v>20</v>
      </c>
      <c r="C3732" s="21" t="s">
        <v>336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795</v>
      </c>
      <c r="B3733" s="91">
        <v>0</v>
      </c>
      <c r="C3733" s="21" t="s">
        <v>337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645</v>
      </c>
      <c r="B3734" s="91"/>
      <c r="C3734" s="21" t="s">
        <v>338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586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821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822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823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824</v>
      </c>
      <c r="B3739" s="91"/>
      <c r="C3739" s="21" t="s">
        <v>326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825</v>
      </c>
      <c r="B3740" s="91"/>
      <c r="C3740" s="21" t="s">
        <v>327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328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324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325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791</v>
      </c>
      <c r="AF3743" s="60"/>
    </row>
    <row r="3744" spans="1:32">
      <c r="A3744" s="106" t="s">
        <v>0</v>
      </c>
      <c r="B3744" s="92" t="s">
        <v>162</v>
      </c>
      <c r="C3744" s="50" t="s">
        <v>241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792</v>
      </c>
      <c r="B3745" s="93">
        <v>18</v>
      </c>
      <c r="C3745" s="21" t="s">
        <v>323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793</v>
      </c>
      <c r="B3746" s="93">
        <v>24</v>
      </c>
      <c r="C3746" s="21" t="s">
        <v>826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794</v>
      </c>
      <c r="B3747" s="93">
        <v>0</v>
      </c>
      <c r="C3747" s="21" t="s">
        <v>336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795</v>
      </c>
      <c r="B3748" s="93">
        <v>0</v>
      </c>
      <c r="C3748" s="21" t="s">
        <v>337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645</v>
      </c>
      <c r="B3749" s="93"/>
      <c r="C3749" s="21" t="s">
        <v>338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586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821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822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823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824</v>
      </c>
      <c r="B3754" s="93"/>
      <c r="C3754" s="21" t="s">
        <v>326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825</v>
      </c>
      <c r="B3755" s="93"/>
      <c r="C3755" s="21" t="s">
        <v>327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328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324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325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791</v>
      </c>
      <c r="AF3758" s="60"/>
    </row>
    <row r="3759" spans="1:32">
      <c r="A3759" s="106" t="s">
        <v>0</v>
      </c>
      <c r="B3759" s="90" t="s">
        <v>165</v>
      </c>
      <c r="C3759" s="50" t="s">
        <v>241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792</v>
      </c>
      <c r="B3760" s="91">
        <v>24</v>
      </c>
      <c r="C3760" s="21" t="s">
        <v>323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793</v>
      </c>
      <c r="B3761" s="91">
        <v>16</v>
      </c>
      <c r="C3761" s="21" t="s">
        <v>826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794</v>
      </c>
      <c r="B3762" s="91">
        <v>0</v>
      </c>
      <c r="C3762" s="21" t="s">
        <v>336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795</v>
      </c>
      <c r="B3763" s="91">
        <v>0</v>
      </c>
      <c r="C3763" s="21" t="s">
        <v>337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645</v>
      </c>
      <c r="B3764" s="91"/>
      <c r="C3764" s="21" t="s">
        <v>338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586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821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822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823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824</v>
      </c>
      <c r="B3769" s="91"/>
      <c r="C3769" s="21" t="s">
        <v>326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825</v>
      </c>
      <c r="B3770" s="91"/>
      <c r="C3770" s="21" t="s">
        <v>327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328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324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325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791</v>
      </c>
      <c r="AF3773" s="60"/>
    </row>
    <row r="3774" spans="1:32">
      <c r="A3774" s="106" t="s">
        <v>0</v>
      </c>
      <c r="B3774" s="92" t="s">
        <v>171</v>
      </c>
      <c r="C3774" s="50" t="s">
        <v>241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792</v>
      </c>
      <c r="B3775" s="93">
        <v>18</v>
      </c>
      <c r="C3775" s="21" t="s">
        <v>323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793</v>
      </c>
      <c r="B3776" s="93">
        <v>18</v>
      </c>
      <c r="C3776" s="21" t="s">
        <v>826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794</v>
      </c>
      <c r="B3777" s="93">
        <v>0</v>
      </c>
      <c r="C3777" s="21" t="s">
        <v>336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795</v>
      </c>
      <c r="B3778" s="93">
        <v>0</v>
      </c>
      <c r="C3778" s="21" t="s">
        <v>337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645</v>
      </c>
      <c r="B3779" s="93"/>
      <c r="C3779" s="21" t="s">
        <v>338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586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821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822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823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824</v>
      </c>
      <c r="B3784" s="93"/>
      <c r="C3784" s="21" t="s">
        <v>326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825</v>
      </c>
      <c r="B3785" s="93"/>
      <c r="C3785" s="21" t="s">
        <v>327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328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324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325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791</v>
      </c>
      <c r="AF3788" s="60"/>
    </row>
    <row r="3789" spans="1:32">
      <c r="A3789" s="106" t="s">
        <v>0</v>
      </c>
      <c r="B3789" s="90" t="s">
        <v>232</v>
      </c>
      <c r="C3789" s="50" t="s">
        <v>241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792</v>
      </c>
      <c r="B3790" s="91">
        <v>12</v>
      </c>
      <c r="C3790" s="21" t="s">
        <v>323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793</v>
      </c>
      <c r="B3791" s="91">
        <v>30</v>
      </c>
      <c r="C3791" s="21" t="s">
        <v>826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794</v>
      </c>
      <c r="B3792" s="91">
        <v>0</v>
      </c>
      <c r="C3792" s="21" t="s">
        <v>336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795</v>
      </c>
      <c r="B3793" s="91">
        <v>20</v>
      </c>
      <c r="C3793" s="21" t="s">
        <v>337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645</v>
      </c>
      <c r="B3794" s="91"/>
      <c r="C3794" s="21" t="s">
        <v>338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586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821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822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823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824</v>
      </c>
      <c r="B3799" s="91"/>
      <c r="C3799" s="21" t="s">
        <v>326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825</v>
      </c>
      <c r="B3800" s="91"/>
      <c r="C3800" s="21" t="s">
        <v>327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328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324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325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791</v>
      </c>
      <c r="AF3803" s="60"/>
    </row>
    <row r="3804" spans="1:32">
      <c r="A3804" s="106" t="s">
        <v>0</v>
      </c>
      <c r="B3804" s="92" t="s">
        <v>172</v>
      </c>
      <c r="C3804" s="50" t="s">
        <v>240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792</v>
      </c>
      <c r="B3805" s="93">
        <v>12</v>
      </c>
      <c r="C3805" s="21" t="s">
        <v>323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793</v>
      </c>
      <c r="B3806" s="93">
        <v>18</v>
      </c>
      <c r="C3806" s="21" t="s">
        <v>826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794</v>
      </c>
      <c r="B3807" s="93">
        <v>0</v>
      </c>
      <c r="C3807" s="21" t="s">
        <v>336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795</v>
      </c>
      <c r="B3808" s="93">
        <v>0</v>
      </c>
      <c r="C3808" s="21" t="s">
        <v>337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645</v>
      </c>
      <c r="B3809" s="93"/>
      <c r="C3809" s="21" t="s">
        <v>338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586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821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822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823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824</v>
      </c>
      <c r="B3814" s="93"/>
      <c r="C3814" s="21" t="s">
        <v>326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825</v>
      </c>
      <c r="B3815" s="93"/>
      <c r="C3815" s="21" t="s">
        <v>327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328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324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325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791</v>
      </c>
      <c r="AF3818" s="60"/>
    </row>
    <row r="3819" spans="1:32">
      <c r="A3819" s="106" t="s">
        <v>0</v>
      </c>
      <c r="B3819" s="90" t="s">
        <v>528</v>
      </c>
      <c r="C3819" s="50" t="s">
        <v>240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327</v>
      </c>
      <c r="AE3819" s="113"/>
      <c r="AF3819" s="60"/>
    </row>
    <row r="3820" spans="1:32">
      <c r="A3820" s="99" t="s">
        <v>792</v>
      </c>
      <c r="B3820" s="91">
        <v>10</v>
      </c>
      <c r="C3820" s="21" t="s">
        <v>323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793</v>
      </c>
      <c r="B3821" s="91">
        <v>16</v>
      </c>
      <c r="C3821" s="21" t="s">
        <v>826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794</v>
      </c>
      <c r="B3822" s="91">
        <v>20</v>
      </c>
      <c r="C3822" s="21" t="s">
        <v>336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795</v>
      </c>
      <c r="B3823" s="91">
        <v>0</v>
      </c>
      <c r="C3823" s="21" t="s">
        <v>337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645</v>
      </c>
      <c r="B3824" s="91"/>
      <c r="C3824" s="21" t="s">
        <v>338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586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821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822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823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824</v>
      </c>
      <c r="B3829" s="91"/>
      <c r="C3829" s="21" t="s">
        <v>326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825</v>
      </c>
      <c r="B3830" s="91"/>
      <c r="C3830" s="21" t="s">
        <v>327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328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324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325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535</v>
      </c>
      <c r="C3834" s="50" t="s">
        <v>241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791</v>
      </c>
      <c r="AF3834" s="60"/>
    </row>
    <row r="3835" spans="1:32">
      <c r="A3835" s="99" t="s">
        <v>792</v>
      </c>
      <c r="B3835" s="93">
        <v>16</v>
      </c>
      <c r="C3835" s="21" t="s">
        <v>323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793</v>
      </c>
      <c r="B3836" s="93">
        <v>20</v>
      </c>
      <c r="C3836" s="21" t="s">
        <v>826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794</v>
      </c>
      <c r="B3837" s="93">
        <v>0</v>
      </c>
      <c r="C3837" s="21" t="s">
        <v>336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795</v>
      </c>
      <c r="B3838" s="93">
        <v>0</v>
      </c>
      <c r="C3838" s="21" t="s">
        <v>337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645</v>
      </c>
      <c r="B3839" s="93"/>
      <c r="C3839" s="21" t="s">
        <v>338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586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821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822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823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824</v>
      </c>
      <c r="B3844" s="93"/>
      <c r="C3844" s="21" t="s">
        <v>326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825</v>
      </c>
      <c r="B3845" s="93"/>
      <c r="C3845" s="21" t="s">
        <v>327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328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324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325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551</v>
      </c>
      <c r="C3849" s="50" t="s">
        <v>240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791</v>
      </c>
      <c r="AF3849" s="60"/>
    </row>
    <row r="3850" spans="1:32">
      <c r="A3850" s="99" t="s">
        <v>792</v>
      </c>
      <c r="B3850" s="91">
        <v>16</v>
      </c>
      <c r="C3850" s="21" t="s">
        <v>323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793</v>
      </c>
      <c r="B3851" s="91">
        <v>16</v>
      </c>
      <c r="C3851" s="21" t="s">
        <v>826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794</v>
      </c>
      <c r="B3852" s="91">
        <v>0</v>
      </c>
      <c r="C3852" s="21" t="s">
        <v>336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795</v>
      </c>
      <c r="B3853" s="91">
        <v>0</v>
      </c>
      <c r="C3853" s="21" t="s">
        <v>337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645</v>
      </c>
      <c r="B3854" s="91"/>
      <c r="C3854" s="21" t="s">
        <v>338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586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821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822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823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824</v>
      </c>
      <c r="B3859" s="91"/>
      <c r="C3859" s="21" t="s">
        <v>326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825</v>
      </c>
      <c r="B3860" s="91"/>
      <c r="C3860" s="21" t="s">
        <v>327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328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324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325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553</v>
      </c>
      <c r="C3864" s="50" t="s">
        <v>240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791</v>
      </c>
      <c r="AF3864" s="60"/>
    </row>
    <row r="3865" spans="1:32">
      <c r="A3865" s="99" t="s">
        <v>792</v>
      </c>
      <c r="B3865" s="93">
        <v>12</v>
      </c>
      <c r="C3865" s="21" t="s">
        <v>323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793</v>
      </c>
      <c r="B3866" s="93">
        <v>20</v>
      </c>
      <c r="C3866" s="21" t="s">
        <v>826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794</v>
      </c>
      <c r="B3867" s="93">
        <v>0</v>
      </c>
      <c r="C3867" s="21" t="s">
        <v>336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795</v>
      </c>
      <c r="B3868" s="93">
        <v>0</v>
      </c>
      <c r="C3868" s="21" t="s">
        <v>337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645</v>
      </c>
      <c r="B3869" s="93"/>
      <c r="C3869" s="21" t="s">
        <v>338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586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821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822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823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824</v>
      </c>
      <c r="B3874" s="93"/>
      <c r="C3874" s="21" t="s">
        <v>326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825</v>
      </c>
      <c r="B3875" s="93"/>
      <c r="C3875" s="21" t="s">
        <v>327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328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324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325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576</v>
      </c>
      <c r="C3879" s="50" t="s">
        <v>240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328</v>
      </c>
      <c r="AE3879" s="113" t="s">
        <v>791</v>
      </c>
      <c r="AF3879" s="60"/>
    </row>
    <row r="3880" spans="1:32">
      <c r="A3880" s="99" t="s">
        <v>792</v>
      </c>
      <c r="B3880" s="91">
        <v>12</v>
      </c>
      <c r="C3880" s="21" t="s">
        <v>323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793</v>
      </c>
      <c r="B3881" s="91">
        <v>16</v>
      </c>
      <c r="C3881" s="21" t="s">
        <v>826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794</v>
      </c>
      <c r="B3882" s="91">
        <v>0</v>
      </c>
      <c r="C3882" s="21" t="s">
        <v>336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795</v>
      </c>
      <c r="B3883" s="91">
        <v>30</v>
      </c>
      <c r="C3883" s="21" t="s">
        <v>337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645</v>
      </c>
      <c r="B3884" s="91"/>
      <c r="C3884" s="21" t="s">
        <v>338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586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821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822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823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824</v>
      </c>
      <c r="B3889" s="91"/>
      <c r="C3889" s="21" t="s">
        <v>326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825</v>
      </c>
      <c r="B3890" s="91"/>
      <c r="C3890" s="21" t="s">
        <v>327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328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324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325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240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791</v>
      </c>
      <c r="AF3894" s="60"/>
    </row>
    <row r="3895" spans="1:32">
      <c r="A3895" s="99" t="s">
        <v>792</v>
      </c>
      <c r="B3895" s="93">
        <v>10</v>
      </c>
      <c r="C3895" s="21" t="s">
        <v>323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793</v>
      </c>
      <c r="B3896" s="93">
        <v>10</v>
      </c>
      <c r="C3896" s="21" t="s">
        <v>826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794</v>
      </c>
      <c r="B3897" s="93">
        <v>20</v>
      </c>
      <c r="C3897" s="21" t="s">
        <v>336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795</v>
      </c>
      <c r="B3898" s="93">
        <v>20</v>
      </c>
      <c r="C3898" s="21" t="s">
        <v>337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645</v>
      </c>
      <c r="B3899" s="93"/>
      <c r="C3899" s="21" t="s">
        <v>338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586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821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822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823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824</v>
      </c>
      <c r="B3904" s="93"/>
      <c r="C3904" s="21" t="s">
        <v>326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825</v>
      </c>
      <c r="B3905" s="93"/>
      <c r="C3905" s="21" t="s">
        <v>327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865</v>
      </c>
      <c r="C3906" s="21" t="s">
        <v>328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324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325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791</v>
      </c>
      <c r="AF3908" s="60"/>
    </row>
    <row r="3909" spans="1:32">
      <c r="A3909" s="106" t="s">
        <v>0</v>
      </c>
      <c r="B3909" s="90" t="s">
        <v>164</v>
      </c>
      <c r="C3909" s="50" t="s">
        <v>340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792</v>
      </c>
      <c r="B3910" s="91">
        <v>15</v>
      </c>
      <c r="C3910" s="21" t="s">
        <v>323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793</v>
      </c>
      <c r="B3911" s="91">
        <v>15</v>
      </c>
      <c r="C3911" s="21" t="s">
        <v>826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794</v>
      </c>
      <c r="B3912" s="91">
        <v>0</v>
      </c>
      <c r="C3912" s="21" t="s">
        <v>336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795</v>
      </c>
      <c r="B3913" s="91">
        <v>0</v>
      </c>
      <c r="C3913" s="21" t="s">
        <v>337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645</v>
      </c>
      <c r="B3914" s="91"/>
      <c r="C3914" s="21" t="s">
        <v>338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586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821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822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823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824</v>
      </c>
      <c r="B3919" s="91"/>
      <c r="C3919" s="21" t="s">
        <v>326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825</v>
      </c>
      <c r="B3920" s="91"/>
      <c r="C3920" s="21" t="s">
        <v>327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328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324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325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791</v>
      </c>
      <c r="AF3923" s="60"/>
    </row>
    <row r="3924" spans="1:32">
      <c r="A3924" s="106" t="s">
        <v>0</v>
      </c>
      <c r="B3924" s="92" t="s">
        <v>344</v>
      </c>
      <c r="C3924" s="50" t="s">
        <v>240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792</v>
      </c>
      <c r="B3925" s="93">
        <v>20</v>
      </c>
      <c r="C3925" s="21" t="s">
        <v>323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793</v>
      </c>
      <c r="B3926" s="93">
        <v>0</v>
      </c>
      <c r="C3926" s="21" t="s">
        <v>826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794</v>
      </c>
      <c r="B3927" s="93">
        <v>0</v>
      </c>
      <c r="C3927" s="21" t="s">
        <v>336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795</v>
      </c>
      <c r="B3928" s="93">
        <v>0</v>
      </c>
      <c r="C3928" s="21" t="s">
        <v>337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645</v>
      </c>
      <c r="B3929" s="93"/>
      <c r="C3929" s="21" t="s">
        <v>338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586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821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822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823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824</v>
      </c>
      <c r="B3934" s="93"/>
      <c r="C3934" s="21" t="s">
        <v>326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825</v>
      </c>
      <c r="B3935" s="93"/>
      <c r="C3935" s="21" t="s">
        <v>327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328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324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325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883</v>
      </c>
      <c r="C3939" s="50" t="s">
        <v>240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791</v>
      </c>
      <c r="AF3939" s="60"/>
    </row>
    <row r="3940" spans="1:32">
      <c r="A3940" s="99" t="s">
        <v>792</v>
      </c>
      <c r="B3940" s="91">
        <v>10</v>
      </c>
      <c r="C3940" s="21" t="s">
        <v>323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793</v>
      </c>
      <c r="B3941" s="91">
        <v>18</v>
      </c>
      <c r="C3941" s="21" t="s">
        <v>826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794</v>
      </c>
      <c r="B3942" s="91">
        <v>16</v>
      </c>
      <c r="C3942" s="21" t="s">
        <v>336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795</v>
      </c>
      <c r="B3943" s="91">
        <v>16</v>
      </c>
      <c r="C3943" s="21" t="s">
        <v>337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645</v>
      </c>
      <c r="B3944" s="91"/>
      <c r="C3944" s="21" t="s">
        <v>338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586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821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822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823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824</v>
      </c>
      <c r="B3949" s="91"/>
      <c r="C3949" s="21" t="s">
        <v>326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825</v>
      </c>
      <c r="B3950" s="91"/>
      <c r="C3950" s="21" t="s">
        <v>327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865</v>
      </c>
      <c r="C3951" s="21" t="s">
        <v>328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324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325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1" t="s">
        <v>417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791</v>
      </c>
      <c r="AF3954" s="60"/>
    </row>
    <row r="3955" spans="1:32">
      <c r="A3955" s="106" t="s">
        <v>0</v>
      </c>
      <c r="B3955" s="87" t="s">
        <v>226</v>
      </c>
      <c r="C3955" s="21" t="s">
        <v>242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792</v>
      </c>
      <c r="B3956" s="87">
        <v>14</v>
      </c>
      <c r="C3956" s="21" t="s">
        <v>323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793</v>
      </c>
      <c r="B3957" s="87">
        <v>20</v>
      </c>
      <c r="C3957" s="21" t="s">
        <v>826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794</v>
      </c>
      <c r="B3958" s="87">
        <v>0</v>
      </c>
      <c r="C3958" s="21" t="s">
        <v>336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795</v>
      </c>
      <c r="B3959" s="87">
        <v>0</v>
      </c>
      <c r="C3959" s="21" t="s">
        <v>337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645</v>
      </c>
      <c r="B3960" s="87"/>
      <c r="C3960" s="21" t="s">
        <v>338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586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821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822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823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824</v>
      </c>
      <c r="B3965" s="87"/>
      <c r="C3965" s="21" t="s">
        <v>326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825</v>
      </c>
      <c r="B3966" s="87"/>
      <c r="C3966" s="21" t="s">
        <v>327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328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324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325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791</v>
      </c>
      <c r="AF3969" s="60"/>
    </row>
    <row r="3970" spans="1:32">
      <c r="A3970" s="106" t="s">
        <v>0</v>
      </c>
      <c r="B3970" s="88" t="s">
        <v>312</v>
      </c>
      <c r="C3970" s="50" t="s">
        <v>242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792</v>
      </c>
      <c r="B3971" s="89">
        <v>12</v>
      </c>
      <c r="C3971" s="21" t="s">
        <v>323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793</v>
      </c>
      <c r="B3972" s="89">
        <v>12</v>
      </c>
      <c r="C3972" s="21" t="s">
        <v>826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794</v>
      </c>
      <c r="B3973" s="89">
        <v>15</v>
      </c>
      <c r="C3973" s="21" t="s">
        <v>336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795</v>
      </c>
      <c r="B3974" s="89">
        <v>15</v>
      </c>
      <c r="C3974" s="21" t="s">
        <v>337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645</v>
      </c>
      <c r="B3975" s="89"/>
      <c r="C3975" s="21" t="s">
        <v>338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586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821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822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823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824</v>
      </c>
      <c r="B3980" s="89"/>
      <c r="C3980" s="21" t="s">
        <v>326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825</v>
      </c>
      <c r="B3981" s="89"/>
      <c r="C3981" s="21" t="s">
        <v>327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328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324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325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791</v>
      </c>
      <c r="AF3984" s="60"/>
    </row>
    <row r="3985" spans="1:32">
      <c r="A3985" s="107"/>
      <c r="B3985" s="151" t="s">
        <v>416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242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792</v>
      </c>
      <c r="B3987" s="89">
        <v>18</v>
      </c>
      <c r="C3987" s="21" t="s">
        <v>323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793</v>
      </c>
      <c r="B3988" s="89">
        <v>14</v>
      </c>
      <c r="C3988" s="21" t="s">
        <v>826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794</v>
      </c>
      <c r="B3989" s="89">
        <v>0</v>
      </c>
      <c r="C3989" s="21" t="s">
        <v>336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795</v>
      </c>
      <c r="B3990" s="89">
        <v>0</v>
      </c>
      <c r="C3990" s="21" t="s">
        <v>337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645</v>
      </c>
      <c r="B3991" s="89"/>
      <c r="C3991" s="21" t="s">
        <v>338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586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821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822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823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824</v>
      </c>
      <c r="B3996" s="89"/>
      <c r="C3996" s="21" t="s">
        <v>326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825</v>
      </c>
      <c r="B3997" s="89"/>
      <c r="C3997" s="21" t="s">
        <v>327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328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324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791</v>
      </c>
      <c r="AF3999" s="60"/>
    </row>
    <row r="4000" spans="1:32">
      <c r="A4000" s="99"/>
      <c r="B4000" s="89"/>
      <c r="C4000" s="21" t="s">
        <v>325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242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792</v>
      </c>
      <c r="B4002" s="87">
        <v>28</v>
      </c>
      <c r="C4002" s="21" t="s">
        <v>323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793</v>
      </c>
      <c r="B4003" s="87">
        <v>0</v>
      </c>
      <c r="C4003" s="21" t="s">
        <v>826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794</v>
      </c>
      <c r="B4004" s="87">
        <v>0</v>
      </c>
      <c r="C4004" s="21" t="s">
        <v>336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795</v>
      </c>
      <c r="B4005" s="87">
        <v>0</v>
      </c>
      <c r="C4005" s="21" t="s">
        <v>337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645</v>
      </c>
      <c r="B4006" s="87"/>
      <c r="C4006" s="21" t="s">
        <v>338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586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821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822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823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824</v>
      </c>
      <c r="B4011" s="87"/>
      <c r="C4011" s="21" t="s">
        <v>326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825</v>
      </c>
      <c r="B4012" s="87"/>
      <c r="C4012" s="21" t="s">
        <v>327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328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324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325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791</v>
      </c>
      <c r="AF4015" s="60"/>
    </row>
    <row r="4016" spans="1:32">
      <c r="A4016" s="106" t="s">
        <v>0</v>
      </c>
      <c r="B4016" s="88" t="s">
        <v>168</v>
      </c>
      <c r="C4016" s="50" t="s">
        <v>242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792</v>
      </c>
      <c r="B4017" s="89">
        <v>14</v>
      </c>
      <c r="C4017" s="21" t="s">
        <v>323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793</v>
      </c>
      <c r="B4018" s="89">
        <v>20</v>
      </c>
      <c r="C4018" s="21" t="s">
        <v>826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794</v>
      </c>
      <c r="B4019" s="89">
        <v>0</v>
      </c>
      <c r="C4019" s="21" t="s">
        <v>336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795</v>
      </c>
      <c r="B4020" s="89">
        <v>0</v>
      </c>
      <c r="C4020" s="21" t="s">
        <v>337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645</v>
      </c>
      <c r="B4021" s="89"/>
      <c r="C4021" s="21" t="s">
        <v>338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586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821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822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823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824</v>
      </c>
      <c r="B4026" s="89"/>
      <c r="C4026" s="21" t="s">
        <v>326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825</v>
      </c>
      <c r="B4027" s="89"/>
      <c r="C4027" s="21" t="s">
        <v>327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328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324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325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791</v>
      </c>
      <c r="AF4030" s="60"/>
    </row>
    <row r="4031" spans="1:32">
      <c r="A4031" s="106" t="s">
        <v>0</v>
      </c>
      <c r="B4031" s="86" t="s">
        <v>169</v>
      </c>
      <c r="C4031" s="50" t="s">
        <v>242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792</v>
      </c>
      <c r="B4032" s="87">
        <v>18</v>
      </c>
      <c r="C4032" s="21" t="s">
        <v>323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793</v>
      </c>
      <c r="B4033" s="87">
        <v>10</v>
      </c>
      <c r="C4033" s="21" t="s">
        <v>826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794</v>
      </c>
      <c r="B4034" s="87">
        <v>0</v>
      </c>
      <c r="C4034" s="21" t="s">
        <v>336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795</v>
      </c>
      <c r="B4035" s="87">
        <v>0</v>
      </c>
      <c r="C4035" s="21" t="s">
        <v>337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645</v>
      </c>
      <c r="B4036" s="87"/>
      <c r="C4036" s="21" t="s">
        <v>338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586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821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822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823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824</v>
      </c>
      <c r="B4041" s="87"/>
      <c r="C4041" s="21" t="s">
        <v>326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825</v>
      </c>
      <c r="B4042" s="87"/>
      <c r="C4042" s="21" t="s">
        <v>327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328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324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325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791</v>
      </c>
      <c r="AF4045" s="60"/>
    </row>
    <row r="4046" spans="1:32">
      <c r="A4046" s="106" t="s">
        <v>0</v>
      </c>
      <c r="B4046" s="142" t="s">
        <v>882</v>
      </c>
      <c r="C4046" s="50" t="s">
        <v>242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792</v>
      </c>
      <c r="B4047" s="89">
        <v>20</v>
      </c>
      <c r="C4047" s="21" t="s">
        <v>323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793</v>
      </c>
      <c r="B4048" s="89">
        <v>0</v>
      </c>
      <c r="C4048" s="21" t="s">
        <v>826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794</v>
      </c>
      <c r="B4049" s="89">
        <v>0</v>
      </c>
      <c r="C4049" s="21" t="s">
        <v>336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795</v>
      </c>
      <c r="B4050" s="89">
        <v>0</v>
      </c>
      <c r="C4050" s="21" t="s">
        <v>337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645</v>
      </c>
      <c r="B4051" s="89"/>
      <c r="C4051" s="21" t="s">
        <v>338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586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821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822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823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824</v>
      </c>
      <c r="B4056" s="89"/>
      <c r="C4056" s="21" t="s">
        <v>326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825</v>
      </c>
      <c r="B4057" s="89"/>
      <c r="C4057" s="21" t="s">
        <v>327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328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324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325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791</v>
      </c>
      <c r="AF4060" s="60"/>
    </row>
    <row r="4061" spans="1:32">
      <c r="A4061" s="106" t="s">
        <v>0</v>
      </c>
      <c r="B4061" s="90" t="s">
        <v>170</v>
      </c>
      <c r="C4061" s="50" t="s">
        <v>240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792</v>
      </c>
      <c r="B4062" s="91">
        <v>20</v>
      </c>
      <c r="C4062" s="21" t="s">
        <v>323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793</v>
      </c>
      <c r="B4063" s="91">
        <v>14</v>
      </c>
      <c r="C4063" s="21" t="s">
        <v>826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794</v>
      </c>
      <c r="B4064" s="91">
        <v>0</v>
      </c>
      <c r="C4064" s="21" t="s">
        <v>336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795</v>
      </c>
      <c r="B4065" s="91">
        <v>0</v>
      </c>
      <c r="C4065" s="21" t="s">
        <v>337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645</v>
      </c>
      <c r="B4066" s="91"/>
      <c r="C4066" s="21" t="s">
        <v>338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586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821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822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823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824</v>
      </c>
      <c r="B4071" s="91"/>
      <c r="C4071" s="21" t="s">
        <v>326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825</v>
      </c>
      <c r="B4072" s="91"/>
      <c r="C4072" s="21" t="s">
        <v>327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328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324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325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791</v>
      </c>
      <c r="AF4075" s="60"/>
    </row>
    <row r="4076" spans="1:32">
      <c r="A4076" s="106" t="s">
        <v>0</v>
      </c>
      <c r="B4076" s="92" t="s">
        <v>565</v>
      </c>
      <c r="C4076" s="50" t="s">
        <v>240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792</v>
      </c>
      <c r="B4077" s="93">
        <v>20</v>
      </c>
      <c r="C4077" s="21" t="s">
        <v>323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793</v>
      </c>
      <c r="B4078" s="93">
        <v>20</v>
      </c>
      <c r="C4078" s="21" t="s">
        <v>826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794</v>
      </c>
      <c r="B4079" s="93">
        <v>0</v>
      </c>
      <c r="C4079" s="21" t="s">
        <v>336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795</v>
      </c>
      <c r="B4080" s="93">
        <v>0</v>
      </c>
      <c r="C4080" s="21" t="s">
        <v>337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645</v>
      </c>
      <c r="B4081" s="93"/>
      <c r="C4081" s="21" t="s">
        <v>338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586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821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822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823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824</v>
      </c>
      <c r="B4086" s="93"/>
      <c r="C4086" s="21" t="s">
        <v>326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825</v>
      </c>
      <c r="B4087" s="93"/>
      <c r="C4087" s="21" t="s">
        <v>327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328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324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325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569</v>
      </c>
      <c r="C4091" s="50" t="s">
        <v>241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791</v>
      </c>
      <c r="AF4091" s="60"/>
    </row>
    <row r="4092" spans="1:32">
      <c r="A4092" s="99" t="s">
        <v>792</v>
      </c>
      <c r="B4092" s="91">
        <v>10</v>
      </c>
      <c r="C4092" s="21" t="s">
        <v>323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793</v>
      </c>
      <c r="B4093" s="91">
        <v>10</v>
      </c>
      <c r="C4093" s="21" t="s">
        <v>826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794</v>
      </c>
      <c r="B4094" s="91">
        <v>40</v>
      </c>
      <c r="C4094" s="21" t="s">
        <v>336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795</v>
      </c>
      <c r="B4095" s="91">
        <v>0</v>
      </c>
      <c r="C4095" s="21" t="s">
        <v>337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645</v>
      </c>
      <c r="B4096" s="91"/>
      <c r="C4096" s="21" t="s">
        <v>338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586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821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822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823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824</v>
      </c>
      <c r="B4101" s="91"/>
      <c r="C4101" s="21" t="s">
        <v>326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825</v>
      </c>
      <c r="B4102" s="91"/>
      <c r="C4102" s="21" t="s">
        <v>327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328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324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325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884</v>
      </c>
      <c r="C4106" s="50" t="s">
        <v>240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791</v>
      </c>
      <c r="AF4106" s="60"/>
    </row>
    <row r="4107" spans="1:32">
      <c r="A4107" s="99" t="s">
        <v>792</v>
      </c>
      <c r="B4107" s="91">
        <v>28</v>
      </c>
      <c r="C4107" s="21" t="s">
        <v>323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793</v>
      </c>
      <c r="B4108" s="91">
        <v>14</v>
      </c>
      <c r="C4108" s="21" t="s">
        <v>826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794</v>
      </c>
      <c r="B4109" s="91">
        <v>0</v>
      </c>
      <c r="C4109" s="21" t="s">
        <v>336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795</v>
      </c>
      <c r="B4110" s="91">
        <v>0</v>
      </c>
      <c r="C4110" s="21" t="s">
        <v>337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645</v>
      </c>
      <c r="B4111" s="91"/>
      <c r="C4111" s="21" t="s">
        <v>338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586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821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822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823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824</v>
      </c>
      <c r="B4116" s="91"/>
      <c r="C4116" s="21" t="s">
        <v>326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825</v>
      </c>
      <c r="B4117" s="91"/>
      <c r="C4117" s="21" t="s">
        <v>327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328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324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325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791</v>
      </c>
      <c r="AF4121" s="60"/>
    </row>
    <row r="4122" spans="1:32">
      <c r="A4122" s="106" t="s">
        <v>0</v>
      </c>
      <c r="B4122" s="87" t="s">
        <v>173</v>
      </c>
      <c r="C4122" s="21" t="s">
        <v>242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792</v>
      </c>
      <c r="B4123" s="87">
        <v>14</v>
      </c>
      <c r="C4123" s="21" t="s">
        <v>323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793</v>
      </c>
      <c r="B4124" s="87">
        <v>14</v>
      </c>
      <c r="C4124" s="21" t="s">
        <v>826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794</v>
      </c>
      <c r="B4125" s="87">
        <v>0</v>
      </c>
      <c r="C4125" s="21" t="s">
        <v>336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795</v>
      </c>
      <c r="B4126" s="87">
        <v>0</v>
      </c>
      <c r="C4126" s="21" t="s">
        <v>337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645</v>
      </c>
      <c r="B4127" s="87"/>
      <c r="C4127" s="21" t="s">
        <v>338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586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821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822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823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824</v>
      </c>
      <c r="B4132" s="87"/>
      <c r="C4132" s="21" t="s">
        <v>326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825</v>
      </c>
      <c r="B4133" s="87"/>
      <c r="C4133" s="21" t="s">
        <v>327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328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324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325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791</v>
      </c>
      <c r="AF4136" s="60"/>
    </row>
    <row r="4137" spans="1:32">
      <c r="A4137" s="106" t="s">
        <v>0</v>
      </c>
      <c r="B4137" s="88" t="s">
        <v>174</v>
      </c>
      <c r="C4137" s="50" t="s">
        <v>242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792</v>
      </c>
      <c r="B4138" s="89">
        <v>20</v>
      </c>
      <c r="C4138" s="21" t="s">
        <v>323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793</v>
      </c>
      <c r="B4139" s="89">
        <v>14</v>
      </c>
      <c r="C4139" s="21" t="s">
        <v>826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794</v>
      </c>
      <c r="B4140" s="89">
        <v>0</v>
      </c>
      <c r="C4140" s="21" t="s">
        <v>336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795</v>
      </c>
      <c r="B4141" s="89">
        <v>0</v>
      </c>
      <c r="C4141" s="21" t="s">
        <v>337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645</v>
      </c>
      <c r="B4142" s="89"/>
      <c r="C4142" s="21" t="s">
        <v>338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586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821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822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823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824</v>
      </c>
      <c r="B4147" s="89"/>
      <c r="C4147" s="21" t="s">
        <v>326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825</v>
      </c>
      <c r="B4148" s="89"/>
      <c r="C4148" s="21" t="s">
        <v>327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328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324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325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242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792</v>
      </c>
      <c r="B4153" s="87">
        <v>14</v>
      </c>
      <c r="C4153" s="21" t="s">
        <v>323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793</v>
      </c>
      <c r="B4154" s="87">
        <v>20</v>
      </c>
      <c r="C4154" s="21" t="s">
        <v>826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794</v>
      </c>
      <c r="B4155" s="87">
        <v>0</v>
      </c>
      <c r="C4155" s="21" t="s">
        <v>336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795</v>
      </c>
      <c r="B4156" s="87">
        <v>0</v>
      </c>
      <c r="C4156" s="21" t="s">
        <v>337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645</v>
      </c>
      <c r="B4157" s="87"/>
      <c r="C4157" s="21" t="s">
        <v>338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586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821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822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823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824</v>
      </c>
      <c r="B4162" s="87"/>
      <c r="C4162" s="21" t="s">
        <v>326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825</v>
      </c>
      <c r="B4163" s="87"/>
      <c r="C4163" s="21" t="s">
        <v>327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328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324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325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242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791</v>
      </c>
      <c r="AF4167" s="60"/>
    </row>
    <row r="4168" spans="1:32">
      <c r="A4168" s="99" t="s">
        <v>792</v>
      </c>
      <c r="B4168" s="89">
        <v>16</v>
      </c>
      <c r="C4168" s="21" t="s">
        <v>323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793</v>
      </c>
      <c r="B4169" s="89">
        <v>16</v>
      </c>
      <c r="C4169" s="21" t="s">
        <v>826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794</v>
      </c>
      <c r="B4170" s="89">
        <v>0</v>
      </c>
      <c r="C4170" s="21" t="s">
        <v>336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795</v>
      </c>
      <c r="B4171" s="89">
        <v>0</v>
      </c>
      <c r="C4171" s="21" t="s">
        <v>337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645</v>
      </c>
      <c r="B4172" s="89"/>
      <c r="C4172" s="21" t="s">
        <v>338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586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821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822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823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824</v>
      </c>
      <c r="B4177" s="89"/>
      <c r="C4177" s="21" t="s">
        <v>326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825</v>
      </c>
      <c r="B4178" s="89"/>
      <c r="C4178" s="21" t="s">
        <v>327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328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324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242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791</v>
      </c>
      <c r="AF4182" s="60"/>
    </row>
    <row r="4183" spans="1:32">
      <c r="A4183" s="99" t="s">
        <v>792</v>
      </c>
      <c r="B4183" s="87">
        <v>28</v>
      </c>
      <c r="C4183" s="21" t="s">
        <v>323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793</v>
      </c>
      <c r="B4184" s="87">
        <v>10</v>
      </c>
      <c r="C4184" s="21" t="s">
        <v>826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794</v>
      </c>
      <c r="B4185" s="87">
        <v>0</v>
      </c>
      <c r="C4185" s="21" t="s">
        <v>336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795</v>
      </c>
      <c r="B4186" s="87">
        <v>0</v>
      </c>
      <c r="C4186" s="21" t="s">
        <v>337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645</v>
      </c>
      <c r="B4187" s="87"/>
      <c r="C4187" s="21" t="s">
        <v>338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586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821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822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823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824</v>
      </c>
      <c r="B4192" s="87"/>
      <c r="C4192" s="21" t="s">
        <v>326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825</v>
      </c>
      <c r="B4193" s="87"/>
      <c r="C4193" s="21" t="s">
        <v>327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328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324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325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310</v>
      </c>
      <c r="C4197" s="50" t="s">
        <v>242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791</v>
      </c>
      <c r="AF4197" s="60"/>
    </row>
    <row r="4198" spans="1:32">
      <c r="A4198" s="99" t="s">
        <v>792</v>
      </c>
      <c r="B4198" s="89">
        <v>10</v>
      </c>
      <c r="C4198" s="21" t="s">
        <v>323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793</v>
      </c>
      <c r="B4199" s="89">
        <v>18</v>
      </c>
      <c r="C4199" s="21" t="s">
        <v>826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794</v>
      </c>
      <c r="B4200" s="89">
        <v>0</v>
      </c>
      <c r="C4200" s="21" t="s">
        <v>336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795</v>
      </c>
      <c r="B4201" s="89">
        <v>0</v>
      </c>
      <c r="C4201" s="21" t="s">
        <v>337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645</v>
      </c>
      <c r="B4202" s="89"/>
      <c r="C4202" s="21" t="s">
        <v>338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586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821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822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823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824</v>
      </c>
      <c r="B4207" s="89"/>
      <c r="C4207" s="21" t="s">
        <v>326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825</v>
      </c>
      <c r="B4208" s="89"/>
      <c r="C4208" s="21" t="s">
        <v>327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328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324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325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240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328</v>
      </c>
      <c r="AE4212" s="113" t="s">
        <v>791</v>
      </c>
      <c r="AF4212" s="60"/>
    </row>
    <row r="4213" spans="1:32">
      <c r="A4213" s="99" t="s">
        <v>792</v>
      </c>
      <c r="B4213" s="91">
        <v>12</v>
      </c>
      <c r="C4213" s="21" t="s">
        <v>323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793</v>
      </c>
      <c r="B4214" s="91">
        <v>12</v>
      </c>
      <c r="C4214" s="21" t="s">
        <v>826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794</v>
      </c>
      <c r="B4215" s="91">
        <v>0</v>
      </c>
      <c r="C4215" s="21" t="s">
        <v>336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795</v>
      </c>
      <c r="B4216" s="91">
        <v>10</v>
      </c>
      <c r="C4216" s="21" t="s">
        <v>337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645</v>
      </c>
      <c r="B4217" s="91"/>
      <c r="C4217" s="21" t="s">
        <v>338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586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821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822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823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824</v>
      </c>
      <c r="B4222" s="91"/>
      <c r="C4222" s="21" t="s">
        <v>326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825</v>
      </c>
      <c r="B4223" s="91"/>
      <c r="C4223" s="21" t="s">
        <v>327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328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324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325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240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791</v>
      </c>
      <c r="AF4227" s="60"/>
    </row>
    <row r="4228" spans="1:32">
      <c r="A4228" s="99" t="s">
        <v>792</v>
      </c>
      <c r="B4228" s="93">
        <v>12</v>
      </c>
      <c r="C4228" s="21" t="s">
        <v>323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793</v>
      </c>
      <c r="B4229" s="93">
        <v>26</v>
      </c>
      <c r="C4229" s="21" t="s">
        <v>826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794</v>
      </c>
      <c r="B4230" s="93">
        <v>0</v>
      </c>
      <c r="C4230" s="21" t="s">
        <v>336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795</v>
      </c>
      <c r="B4231" s="93">
        <v>0</v>
      </c>
      <c r="C4231" s="21" t="s">
        <v>337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645</v>
      </c>
      <c r="B4232" s="93"/>
      <c r="C4232" s="21" t="s">
        <v>338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586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821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822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823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824</v>
      </c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825</v>
      </c>
      <c r="B4238" s="93"/>
      <c r="C4238" s="21" t="s">
        <v>327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328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324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325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241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792</v>
      </c>
      <c r="B4243" s="91">
        <v>25</v>
      </c>
      <c r="C4243" s="21" t="s">
        <v>323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793</v>
      </c>
      <c r="B4244" s="91">
        <v>25</v>
      </c>
      <c r="C4244" s="21" t="s">
        <v>826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794</v>
      </c>
      <c r="B4245" s="91">
        <v>0</v>
      </c>
      <c r="C4245" s="21" t="s">
        <v>336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795</v>
      </c>
      <c r="B4246" s="91">
        <v>0</v>
      </c>
      <c r="C4246" s="21" t="s">
        <v>337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645</v>
      </c>
      <c r="B4247" s="91"/>
      <c r="C4247" s="21" t="s">
        <v>338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586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821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822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823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824</v>
      </c>
      <c r="B4252" s="91"/>
      <c r="C4252" s="21" t="s">
        <v>326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825</v>
      </c>
      <c r="B4253" s="91"/>
      <c r="C4253" s="21" t="s">
        <v>327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328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324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325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240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792</v>
      </c>
      <c r="B4258" s="93">
        <v>32</v>
      </c>
      <c r="C4258" s="21" t="s">
        <v>323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793</v>
      </c>
      <c r="B4259" s="93">
        <v>18</v>
      </c>
      <c r="C4259" s="21" t="s">
        <v>826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794</v>
      </c>
      <c r="B4260" s="93">
        <v>0</v>
      </c>
      <c r="C4260" s="21" t="s">
        <v>336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795</v>
      </c>
      <c r="B4261" s="93">
        <v>0</v>
      </c>
      <c r="C4261" s="21" t="s">
        <v>337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645</v>
      </c>
      <c r="B4262" s="93"/>
      <c r="C4262" s="21" t="s">
        <v>338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586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821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822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823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824</v>
      </c>
      <c r="B4267" s="93"/>
      <c r="C4267" s="21" t="s">
        <v>326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825</v>
      </c>
      <c r="B4268" s="93"/>
      <c r="C4268" s="21" t="s">
        <v>327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328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324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325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240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792</v>
      </c>
      <c r="B4273" s="91">
        <v>15</v>
      </c>
      <c r="C4273" s="21" t="s">
        <v>323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793</v>
      </c>
      <c r="B4274" s="91">
        <v>0</v>
      </c>
      <c r="C4274" s="21" t="s">
        <v>826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794</v>
      </c>
      <c r="B4275" s="91">
        <v>20</v>
      </c>
      <c r="C4275" s="21" t="s">
        <v>336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795</v>
      </c>
      <c r="B4276" s="91">
        <v>20</v>
      </c>
      <c r="C4276" s="21" t="s">
        <v>337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645</v>
      </c>
      <c r="B4277" s="91"/>
      <c r="C4277" s="21" t="s">
        <v>338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586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821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822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823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824</v>
      </c>
      <c r="B4282" s="91"/>
      <c r="C4282" s="21" t="s">
        <v>326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825</v>
      </c>
      <c r="B4283" s="91"/>
      <c r="C4283" s="21" t="s">
        <v>327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328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324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325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545</v>
      </c>
      <c r="C4287" s="50" t="s">
        <v>240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792</v>
      </c>
      <c r="B4288" s="93">
        <v>36</v>
      </c>
      <c r="C4288" s="21" t="s">
        <v>323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793</v>
      </c>
      <c r="B4289" s="93">
        <v>12</v>
      </c>
      <c r="C4289" s="21" t="s">
        <v>826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794</v>
      </c>
      <c r="B4290" s="93">
        <v>0</v>
      </c>
      <c r="C4290" s="21" t="s">
        <v>336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795</v>
      </c>
      <c r="B4291" s="93">
        <v>0</v>
      </c>
      <c r="C4291" s="21" t="s">
        <v>337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645</v>
      </c>
      <c r="B4292" s="93"/>
      <c r="C4292" s="21" t="s">
        <v>338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586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821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822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823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824</v>
      </c>
      <c r="B4297" s="93"/>
      <c r="C4297" s="21" t="s">
        <v>326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825</v>
      </c>
      <c r="B4298" s="93"/>
      <c r="C4298" s="21" t="s">
        <v>327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328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324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325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340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792</v>
      </c>
      <c r="B4303" s="91">
        <v>25</v>
      </c>
      <c r="C4303" s="21" t="s">
        <v>323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793</v>
      </c>
      <c r="B4304" s="91">
        <v>25</v>
      </c>
      <c r="C4304" s="21" t="s">
        <v>826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794</v>
      </c>
      <c r="B4305" s="91">
        <v>0</v>
      </c>
      <c r="C4305" s="21" t="s">
        <v>336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795</v>
      </c>
      <c r="B4306" s="91">
        <v>0</v>
      </c>
      <c r="C4306" s="21" t="s">
        <v>337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645</v>
      </c>
      <c r="B4307" s="91"/>
      <c r="C4307" s="21" t="s">
        <v>338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586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821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822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823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824</v>
      </c>
      <c r="B4312" s="91"/>
      <c r="C4312" s="21" t="s">
        <v>326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825</v>
      </c>
      <c r="B4313" s="91"/>
      <c r="C4313" s="21" t="s">
        <v>327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328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324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325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240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792</v>
      </c>
      <c r="B4318" s="93">
        <v>12</v>
      </c>
      <c r="C4318" s="21" t="s">
        <v>323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793</v>
      </c>
      <c r="B4319" s="93">
        <v>12</v>
      </c>
      <c r="C4319" s="21" t="s">
        <v>826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794</v>
      </c>
      <c r="B4320" s="93">
        <v>20</v>
      </c>
      <c r="C4320" s="21" t="s">
        <v>336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795</v>
      </c>
      <c r="B4321" s="93">
        <v>0</v>
      </c>
      <c r="C4321" s="21" t="s">
        <v>337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645</v>
      </c>
      <c r="B4322" s="93"/>
      <c r="C4322" s="21" t="s">
        <v>338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586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821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822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823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824</v>
      </c>
      <c r="B4327" s="93"/>
      <c r="C4327" s="21" t="s">
        <v>326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825</v>
      </c>
      <c r="B4328" s="93"/>
      <c r="C4328" s="21" t="s">
        <v>327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865</v>
      </c>
      <c r="C4329" s="21" t="s">
        <v>328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324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325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890</v>
      </c>
      <c r="C4332" s="50" t="s">
        <v>340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792</v>
      </c>
      <c r="B4333" s="91">
        <v>18</v>
      </c>
      <c r="C4333" s="21" t="s">
        <v>323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793</v>
      </c>
      <c r="B4334" s="91">
        <v>16</v>
      </c>
      <c r="C4334" s="21" t="s">
        <v>826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794</v>
      </c>
      <c r="B4335" s="91">
        <v>0</v>
      </c>
      <c r="C4335" s="21" t="s">
        <v>336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795</v>
      </c>
      <c r="B4336" s="91">
        <v>0</v>
      </c>
      <c r="C4336" s="21" t="s">
        <v>337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645</v>
      </c>
      <c r="B4337" s="91"/>
      <c r="C4337" s="21" t="s">
        <v>338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586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821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822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823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824</v>
      </c>
      <c r="B4342" s="91"/>
      <c r="C4342" s="21" t="s">
        <v>326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825</v>
      </c>
      <c r="B4343" s="91"/>
      <c r="C4343" s="21" t="s">
        <v>327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328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324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325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242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792</v>
      </c>
      <c r="B4349" s="87">
        <v>10</v>
      </c>
      <c r="C4349" s="21" t="s">
        <v>323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793</v>
      </c>
      <c r="B4350" s="87">
        <v>16</v>
      </c>
      <c r="C4350" s="21" t="s">
        <v>826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794</v>
      </c>
      <c r="B4351" s="87">
        <v>0</v>
      </c>
      <c r="C4351" s="21" t="s">
        <v>336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795</v>
      </c>
      <c r="B4352" s="87">
        <v>0</v>
      </c>
      <c r="C4352" s="21" t="s">
        <v>337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645</v>
      </c>
      <c r="B4353" s="87"/>
      <c r="C4353" s="21" t="s">
        <v>338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586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821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822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823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824</v>
      </c>
      <c r="B4358" s="87"/>
      <c r="C4358" s="21" t="s">
        <v>326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825</v>
      </c>
      <c r="B4359" s="87"/>
      <c r="C4359" s="21" t="s">
        <v>327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328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324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325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242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792</v>
      </c>
      <c r="B4364" s="89">
        <v>16</v>
      </c>
      <c r="C4364" s="21" t="s">
        <v>323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793</v>
      </c>
      <c r="B4365" s="89">
        <v>10</v>
      </c>
      <c r="C4365" s="21" t="s">
        <v>826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794</v>
      </c>
      <c r="B4366" s="89">
        <v>0</v>
      </c>
      <c r="C4366" s="21" t="s">
        <v>336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795</v>
      </c>
      <c r="B4367" s="89">
        <v>0</v>
      </c>
      <c r="C4367" s="21" t="s">
        <v>337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645</v>
      </c>
      <c r="B4368" s="89"/>
      <c r="C4368" s="21" t="s">
        <v>338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586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821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822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823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824</v>
      </c>
      <c r="B4373" s="89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825</v>
      </c>
      <c r="B4374" s="89"/>
      <c r="C4374" s="21" t="s">
        <v>327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328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324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325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307</v>
      </c>
      <c r="C4378" s="50" t="s">
        <v>242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792</v>
      </c>
      <c r="B4379" s="87">
        <v>16</v>
      </c>
      <c r="C4379" s="21" t="s">
        <v>323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793</v>
      </c>
      <c r="B4380" s="87">
        <v>28</v>
      </c>
      <c r="C4380" s="21" t="s">
        <v>826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794</v>
      </c>
      <c r="B4381" s="87">
        <v>0</v>
      </c>
      <c r="C4381" s="21" t="s">
        <v>336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795</v>
      </c>
      <c r="B4382" s="87">
        <v>0</v>
      </c>
      <c r="C4382" s="21" t="s">
        <v>337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645</v>
      </c>
      <c r="B4383" s="87"/>
      <c r="C4383" s="21" t="s">
        <v>338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586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821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822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823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824</v>
      </c>
      <c r="B4388" s="87"/>
      <c r="C4388" s="21" t="s">
        <v>326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825</v>
      </c>
      <c r="B4389" s="87"/>
      <c r="C4389" s="21" t="s">
        <v>327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328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324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325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240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792</v>
      </c>
      <c r="B4394" s="91">
        <v>12</v>
      </c>
      <c r="C4394" s="21" t="s">
        <v>323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793</v>
      </c>
      <c r="B4395" s="91">
        <v>32</v>
      </c>
      <c r="C4395" s="21" t="s">
        <v>826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794</v>
      </c>
      <c r="B4396" s="91">
        <v>0</v>
      </c>
      <c r="C4396" s="21" t="s">
        <v>336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795</v>
      </c>
      <c r="B4397" s="91">
        <v>0</v>
      </c>
      <c r="C4397" s="21" t="s">
        <v>337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645</v>
      </c>
      <c r="B4398" s="91"/>
      <c r="C4398" s="21" t="s">
        <v>338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586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821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822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823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824</v>
      </c>
      <c r="B4403" s="91"/>
      <c r="C4403" s="21" t="s">
        <v>326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825</v>
      </c>
      <c r="B4404" s="91"/>
      <c r="C4404" s="21" t="s">
        <v>327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324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325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241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792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793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794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795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645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586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821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822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823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824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825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236</v>
      </c>
      <c r="C4422" s="50" t="s">
        <v>241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328</v>
      </c>
      <c r="AE4422" s="113"/>
      <c r="AF4422" s="60"/>
    </row>
    <row r="4423" spans="1:32">
      <c r="A4423" s="99" t="s">
        <v>792</v>
      </c>
      <c r="B4423" s="91">
        <v>12</v>
      </c>
      <c r="C4423" s="21" t="s">
        <v>323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793</v>
      </c>
      <c r="B4424" s="91">
        <v>12</v>
      </c>
      <c r="C4424" s="21" t="s">
        <v>826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794</v>
      </c>
      <c r="B4425" s="91">
        <v>0</v>
      </c>
      <c r="C4425" s="21" t="s">
        <v>336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795</v>
      </c>
      <c r="B4426" s="91">
        <v>30</v>
      </c>
      <c r="C4426" s="21" t="s">
        <v>337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645</v>
      </c>
      <c r="B4427" s="91"/>
      <c r="C4427" s="21" t="s">
        <v>338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586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821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822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823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824</v>
      </c>
      <c r="B4432" s="91"/>
      <c r="C4432" s="21" t="s">
        <v>326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825</v>
      </c>
      <c r="B4433" s="91"/>
      <c r="C4433" s="21" t="s">
        <v>327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328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324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325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607</v>
      </c>
      <c r="C4437" s="50" t="s">
        <v>241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792</v>
      </c>
      <c r="B4438" s="93">
        <v>12</v>
      </c>
      <c r="C4438" s="21" t="s">
        <v>323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793</v>
      </c>
      <c r="B4439" s="93">
        <v>36</v>
      </c>
      <c r="C4439" s="21" t="s">
        <v>826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794</v>
      </c>
      <c r="B4440" s="93">
        <v>0</v>
      </c>
      <c r="C4440" s="21" t="s">
        <v>336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795</v>
      </c>
      <c r="B4441" s="93">
        <v>0</v>
      </c>
      <c r="C4441" s="21" t="s">
        <v>337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645</v>
      </c>
      <c r="B4442" s="93"/>
      <c r="C4442" s="21" t="s">
        <v>338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586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821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822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823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824</v>
      </c>
      <c r="B4447" s="93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825</v>
      </c>
      <c r="B4448" s="93"/>
      <c r="C4448" s="21" t="s">
        <v>327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328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324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325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885</v>
      </c>
      <c r="C4452" s="50" t="s">
        <v>241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792</v>
      </c>
      <c r="B4453" s="91">
        <v>32</v>
      </c>
      <c r="C4453" s="21" t="s">
        <v>323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793</v>
      </c>
      <c r="B4454" s="91">
        <v>16</v>
      </c>
      <c r="C4454" s="21" t="s">
        <v>826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794</v>
      </c>
      <c r="B4455" s="91">
        <v>0</v>
      </c>
      <c r="C4455" s="21" t="s">
        <v>336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795</v>
      </c>
      <c r="B4456" s="91">
        <v>0</v>
      </c>
      <c r="C4456" s="21" t="s">
        <v>337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645</v>
      </c>
      <c r="B4457" s="91"/>
      <c r="C4457" s="21" t="s">
        <v>338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586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821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822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823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824</v>
      </c>
      <c r="B4462" s="91"/>
      <c r="C4462" s="21" t="s">
        <v>326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825</v>
      </c>
      <c r="B4463" s="91"/>
      <c r="C4463" s="21" t="s">
        <v>327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328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324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325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886</v>
      </c>
      <c r="C4467" s="50" t="s">
        <v>241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792</v>
      </c>
      <c r="B4468" s="93">
        <v>15</v>
      </c>
      <c r="C4468" s="21" t="s">
        <v>323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793</v>
      </c>
      <c r="B4469" s="93">
        <v>32</v>
      </c>
      <c r="C4469" s="21" t="s">
        <v>826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794</v>
      </c>
      <c r="B4470" s="93">
        <v>12</v>
      </c>
      <c r="C4470" s="21" t="s">
        <v>336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795</v>
      </c>
      <c r="B4471" s="93">
        <v>12</v>
      </c>
      <c r="C4471" s="21" t="s">
        <v>337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645</v>
      </c>
      <c r="B4472" s="93"/>
      <c r="C4472" s="21" t="s">
        <v>338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586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821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822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823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824</v>
      </c>
      <c r="B4477" s="93"/>
      <c r="C4477" s="21" t="s">
        <v>326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825</v>
      </c>
      <c r="B4478" s="93"/>
      <c r="C4478" s="21" t="s">
        <v>327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328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324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325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887</v>
      </c>
      <c r="C4482" s="50" t="s">
        <v>241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792</v>
      </c>
      <c r="B4483" s="91">
        <v>10</v>
      </c>
      <c r="C4483" s="21" t="s">
        <v>323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793</v>
      </c>
      <c r="B4484" s="91">
        <v>40</v>
      </c>
      <c r="C4484" s="21" t="s">
        <v>826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794</v>
      </c>
      <c r="B4485" s="91">
        <v>20</v>
      </c>
      <c r="C4485" s="21" t="s">
        <v>336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795</v>
      </c>
      <c r="B4486" s="91">
        <v>20</v>
      </c>
      <c r="C4486" s="21" t="s">
        <v>337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645</v>
      </c>
      <c r="B4487" s="91"/>
      <c r="C4487" s="21" t="s">
        <v>338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586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821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822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823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824</v>
      </c>
      <c r="B4492" s="91"/>
      <c r="C4492" s="21" t="s">
        <v>326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825</v>
      </c>
      <c r="B4493" s="91"/>
      <c r="C4493" s="21" t="s">
        <v>327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328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324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325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242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792</v>
      </c>
      <c r="B4499" s="87">
        <v>0</v>
      </c>
      <c r="C4499" s="21" t="s">
        <v>323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793</v>
      </c>
      <c r="B4500" s="87">
        <v>12</v>
      </c>
      <c r="C4500" s="21" t="s">
        <v>826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794</v>
      </c>
      <c r="B4501" s="87">
        <v>0</v>
      </c>
      <c r="C4501" s="21" t="s">
        <v>336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795</v>
      </c>
      <c r="B4502" s="87">
        <v>0</v>
      </c>
      <c r="C4502" s="21" t="s">
        <v>337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645</v>
      </c>
      <c r="B4503" s="87"/>
      <c r="C4503" s="21" t="s">
        <v>338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586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821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822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823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824</v>
      </c>
      <c r="B4508" s="87"/>
      <c r="C4508" s="21" t="s">
        <v>326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825</v>
      </c>
      <c r="B4509" s="87"/>
      <c r="C4509" s="21" t="s">
        <v>327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328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324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325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242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792</v>
      </c>
      <c r="B4514" s="89">
        <v>0</v>
      </c>
      <c r="C4514" s="21" t="s">
        <v>323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793</v>
      </c>
      <c r="B4515" s="89">
        <v>16</v>
      </c>
      <c r="C4515" s="21" t="s">
        <v>826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794</v>
      </c>
      <c r="B4516" s="89">
        <v>0</v>
      </c>
      <c r="C4516" s="21" t="s">
        <v>336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795</v>
      </c>
      <c r="B4517" s="89">
        <v>0</v>
      </c>
      <c r="C4517" s="21" t="s">
        <v>337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645</v>
      </c>
      <c r="B4518" s="89"/>
      <c r="C4518" s="21" t="s">
        <v>338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586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821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822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823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824</v>
      </c>
      <c r="B4523" s="89"/>
      <c r="C4523" s="21" t="s">
        <v>326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825</v>
      </c>
      <c r="B4524" s="89"/>
      <c r="C4524" s="21" t="s">
        <v>327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328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324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325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242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792</v>
      </c>
      <c r="B4529" s="87">
        <v>0</v>
      </c>
      <c r="C4529" s="21" t="s">
        <v>323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793</v>
      </c>
      <c r="B4530" s="87">
        <v>16</v>
      </c>
      <c r="C4530" s="21" t="s">
        <v>826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794</v>
      </c>
      <c r="B4531" s="87">
        <v>0</v>
      </c>
      <c r="C4531" s="21" t="s">
        <v>336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795</v>
      </c>
      <c r="B4532" s="87">
        <v>0</v>
      </c>
      <c r="C4532" s="21" t="s">
        <v>337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645</v>
      </c>
      <c r="B4533" s="87"/>
      <c r="C4533" s="21" t="s">
        <v>338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586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821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822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823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824</v>
      </c>
      <c r="B4538" s="87"/>
      <c r="C4538" s="21" t="s">
        <v>326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825</v>
      </c>
      <c r="B4539" s="87"/>
      <c r="C4539" s="21" t="s">
        <v>327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328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324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325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1013</v>
      </c>
      <c r="C4543" s="50" t="s">
        <v>242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792</v>
      </c>
      <c r="B4544" s="87">
        <v>20</v>
      </c>
      <c r="C4544" s="21" t="s">
        <v>323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793</v>
      </c>
      <c r="B4545" s="87">
        <v>12</v>
      </c>
      <c r="C4545" s="21" t="s">
        <v>826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794</v>
      </c>
      <c r="B4546" s="87">
        <v>0</v>
      </c>
      <c r="C4546" s="21" t="s">
        <v>336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795</v>
      </c>
      <c r="B4547" s="87">
        <v>0</v>
      </c>
      <c r="C4547" s="21" t="s">
        <v>337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645</v>
      </c>
      <c r="B4548" s="87"/>
      <c r="C4548" s="21" t="s">
        <v>338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586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821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822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823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824</v>
      </c>
      <c r="B4553" s="87"/>
      <c r="C4553" s="21" t="s">
        <v>326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825</v>
      </c>
      <c r="B4554" s="87"/>
      <c r="C4554" s="21" t="s">
        <v>327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328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324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325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240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792</v>
      </c>
      <c r="B4559" s="91">
        <v>0</v>
      </c>
      <c r="C4559" s="21" t="s">
        <v>323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793</v>
      </c>
      <c r="B4560" s="91">
        <v>20</v>
      </c>
      <c r="C4560" s="21" t="s">
        <v>826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794</v>
      </c>
      <c r="B4561" s="91">
        <v>15</v>
      </c>
      <c r="C4561" s="21" t="s">
        <v>336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795</v>
      </c>
      <c r="B4562" s="91">
        <v>15</v>
      </c>
      <c r="C4562" s="21" t="s">
        <v>337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645</v>
      </c>
      <c r="B4563" s="91"/>
      <c r="C4563" s="21" t="s">
        <v>338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586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821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791</v>
      </c>
    </row>
    <row r="4566" spans="1:31">
      <c r="A4566" s="99" t="s">
        <v>822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823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824</v>
      </c>
      <c r="B4568" s="91"/>
      <c r="C4568" s="21" t="s">
        <v>326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825</v>
      </c>
      <c r="B4569" s="91"/>
      <c r="C4569" s="21" t="s">
        <v>327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328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324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325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240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328</v>
      </c>
      <c r="AE4573" s="113"/>
    </row>
    <row r="4574" spans="1:31">
      <c r="A4574" s="99" t="s">
        <v>792</v>
      </c>
      <c r="B4574" s="93">
        <v>10</v>
      </c>
      <c r="C4574" s="21" t="s">
        <v>323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793</v>
      </c>
      <c r="B4575" s="93">
        <v>12</v>
      </c>
      <c r="C4575" s="21" t="s">
        <v>826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794</v>
      </c>
      <c r="B4576" s="93">
        <v>0</v>
      </c>
      <c r="C4576" s="21" t="s">
        <v>336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795</v>
      </c>
      <c r="B4577" s="93">
        <v>40</v>
      </c>
      <c r="C4577" s="21" t="s">
        <v>337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645</v>
      </c>
      <c r="B4578" s="93"/>
      <c r="C4578" s="21" t="s">
        <v>338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586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821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822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823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824</v>
      </c>
      <c r="B4583" s="93"/>
      <c r="C4583" s="21" t="s">
        <v>326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825</v>
      </c>
      <c r="B4584" s="93"/>
      <c r="C4584" s="21" t="s">
        <v>327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865</v>
      </c>
      <c r="C4585" s="21" t="s">
        <v>328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324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325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242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792</v>
      </c>
      <c r="B4590" s="87">
        <v>10</v>
      </c>
      <c r="C4590" s="21" t="s">
        <v>323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793</v>
      </c>
      <c r="B4591" s="87">
        <v>10</v>
      </c>
      <c r="C4591" s="21" t="s">
        <v>826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794</v>
      </c>
      <c r="B4592" s="87">
        <v>0</v>
      </c>
      <c r="C4592" s="21" t="s">
        <v>336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795</v>
      </c>
      <c r="B4593" s="87">
        <v>0</v>
      </c>
      <c r="C4593" s="21" t="s">
        <v>337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645</v>
      </c>
      <c r="B4594" s="87"/>
      <c r="C4594" s="21" t="s">
        <v>338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586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821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822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823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824</v>
      </c>
      <c r="B4599" s="87"/>
      <c r="C4599" s="21" t="s">
        <v>326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825</v>
      </c>
      <c r="B4600" s="87"/>
      <c r="C4600" s="21" t="s">
        <v>327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328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324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325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319</v>
      </c>
      <c r="C4604" s="50" t="s">
        <v>242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792</v>
      </c>
      <c r="B4605" s="89">
        <v>0</v>
      </c>
      <c r="C4605" s="21" t="s">
        <v>323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793</v>
      </c>
      <c r="B4606" s="89">
        <v>0</v>
      </c>
      <c r="C4606" s="21" t="s">
        <v>826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794</v>
      </c>
      <c r="B4607" s="89">
        <v>0</v>
      </c>
      <c r="C4607" s="21" t="s">
        <v>336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795</v>
      </c>
      <c r="B4608" s="89">
        <v>0</v>
      </c>
      <c r="C4608" s="21" t="s">
        <v>337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645</v>
      </c>
      <c r="B4609" s="89"/>
      <c r="C4609" s="21" t="s">
        <v>338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586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821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822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823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824</v>
      </c>
      <c r="B4614" s="89"/>
      <c r="C4614" s="21" t="s">
        <v>326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825</v>
      </c>
      <c r="B4615" s="89"/>
      <c r="C4615" s="21" t="s">
        <v>327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328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324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325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241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792</v>
      </c>
      <c r="B4620" s="91">
        <v>20</v>
      </c>
      <c r="C4620" s="21" t="s">
        <v>323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793</v>
      </c>
      <c r="B4621" s="91">
        <v>12</v>
      </c>
      <c r="C4621" s="21" t="s">
        <v>826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794</v>
      </c>
      <c r="B4622" s="91">
        <v>0</v>
      </c>
      <c r="C4622" s="21" t="s">
        <v>336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795</v>
      </c>
      <c r="B4623" s="91">
        <v>0</v>
      </c>
      <c r="C4623" s="21" t="s">
        <v>337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645</v>
      </c>
      <c r="B4624" s="91"/>
      <c r="C4624" s="21" t="s">
        <v>338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586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821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822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823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824</v>
      </c>
      <c r="B4629" s="91"/>
      <c r="C4629" s="21" t="s">
        <v>326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825</v>
      </c>
      <c r="B4630" s="91"/>
      <c r="C4630" s="21" t="s">
        <v>327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328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324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325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608</v>
      </c>
      <c r="C4634" s="50" t="s">
        <v>240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792</v>
      </c>
      <c r="B4635" s="93">
        <v>12</v>
      </c>
      <c r="C4635" s="21" t="s">
        <v>323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793</v>
      </c>
      <c r="B4636" s="93">
        <v>12</v>
      </c>
      <c r="C4636" s="21" t="s">
        <v>826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794</v>
      </c>
      <c r="B4637" s="93">
        <v>0</v>
      </c>
      <c r="C4637" s="21" t="s">
        <v>336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795</v>
      </c>
      <c r="B4638" s="93">
        <v>0</v>
      </c>
      <c r="C4638" s="21" t="s">
        <v>337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645</v>
      </c>
      <c r="B4639" s="93"/>
      <c r="C4639" s="21" t="s">
        <v>338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586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821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822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823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824</v>
      </c>
      <c r="B4644" s="93"/>
      <c r="C4644" s="21" t="s">
        <v>326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825</v>
      </c>
      <c r="B4645" s="93"/>
      <c r="C4645" s="21" t="s">
        <v>327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328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324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325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538</v>
      </c>
      <c r="C4649" s="50" t="s">
        <v>240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328</v>
      </c>
    </row>
    <row r="4650" spans="1:30">
      <c r="A4650" s="99" t="s">
        <v>792</v>
      </c>
      <c r="B4650" s="91">
        <v>10</v>
      </c>
      <c r="C4650" s="21" t="s">
        <v>323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793</v>
      </c>
      <c r="B4651" s="91">
        <v>10</v>
      </c>
      <c r="C4651" s="21" t="s">
        <v>826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794</v>
      </c>
      <c r="B4652" s="91">
        <v>0</v>
      </c>
      <c r="C4652" s="21" t="s">
        <v>336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795</v>
      </c>
      <c r="B4653" s="91">
        <v>30</v>
      </c>
      <c r="C4653" s="21" t="s">
        <v>337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645</v>
      </c>
      <c r="B4654" s="91"/>
      <c r="C4654" s="21" t="s">
        <v>338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586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821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822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823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824</v>
      </c>
      <c r="B4659" s="91"/>
      <c r="C4659" s="21" t="s">
        <v>326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825</v>
      </c>
      <c r="B4660" s="91"/>
      <c r="C4660" s="21" t="s">
        <v>327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328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324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325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537</v>
      </c>
      <c r="C4664" s="50" t="s">
        <v>240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792</v>
      </c>
      <c r="B4665" s="93">
        <v>40</v>
      </c>
      <c r="C4665" s="21" t="s">
        <v>323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793</v>
      </c>
      <c r="B4666" s="93">
        <v>0</v>
      </c>
      <c r="C4666" s="21" t="s">
        <v>826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794</v>
      </c>
      <c r="B4667" s="93">
        <v>0</v>
      </c>
      <c r="C4667" s="21" t="s">
        <v>336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795</v>
      </c>
      <c r="B4668" s="93">
        <v>0</v>
      </c>
      <c r="C4668" s="21" t="s">
        <v>337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645</v>
      </c>
      <c r="B4669" s="93"/>
      <c r="C4669" s="21" t="s">
        <v>338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586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821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822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823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824</v>
      </c>
      <c r="B4674" s="93"/>
      <c r="C4674" s="21" t="s">
        <v>326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825</v>
      </c>
      <c r="B4675" s="93"/>
      <c r="C4675" s="21" t="s">
        <v>327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328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324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325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240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792</v>
      </c>
      <c r="B4680" s="91">
        <v>0</v>
      </c>
      <c r="C4680" s="21" t="s">
        <v>323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793</v>
      </c>
      <c r="B4681" s="91">
        <v>0</v>
      </c>
      <c r="C4681" s="21" t="s">
        <v>826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794</v>
      </c>
      <c r="B4682" s="91">
        <v>0</v>
      </c>
      <c r="C4682" s="21" t="s">
        <v>336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795</v>
      </c>
      <c r="B4683" s="91">
        <v>0</v>
      </c>
      <c r="C4683" s="21" t="s">
        <v>337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645</v>
      </c>
      <c r="B4684" s="91"/>
      <c r="C4684" s="21" t="s">
        <v>338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586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821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822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823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824</v>
      </c>
      <c r="B4689" s="91"/>
      <c r="C4689" s="21" t="s">
        <v>326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825</v>
      </c>
      <c r="B4690" s="91"/>
      <c r="C4690" s="21" t="s">
        <v>327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328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324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325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1011</v>
      </c>
      <c r="C4694" s="50" t="s">
        <v>240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792</v>
      </c>
      <c r="B4695" s="93">
        <v>16</v>
      </c>
      <c r="C4695" s="21" t="s">
        <v>323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793</v>
      </c>
      <c r="B4696" s="93">
        <v>10</v>
      </c>
      <c r="C4696" s="21" t="s">
        <v>826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794</v>
      </c>
      <c r="B4697" s="93">
        <v>0</v>
      </c>
      <c r="C4697" s="21" t="s">
        <v>336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795</v>
      </c>
      <c r="B4698" s="93">
        <v>0</v>
      </c>
      <c r="C4698" s="21" t="s">
        <v>337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645</v>
      </c>
      <c r="B4699" s="93"/>
      <c r="C4699" s="21" t="s">
        <v>338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586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821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822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823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824</v>
      </c>
      <c r="B4704" s="93"/>
      <c r="C4704" s="21" t="s">
        <v>326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825</v>
      </c>
      <c r="B4705" s="93"/>
      <c r="C4705" s="21" t="s">
        <v>327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328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324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325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1" t="s">
        <v>345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1009</v>
      </c>
      <c r="C4710" s="21" t="s">
        <v>242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792</v>
      </c>
      <c r="B4711" s="87">
        <v>6</v>
      </c>
      <c r="C4711" s="21" t="s">
        <v>323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793</v>
      </c>
      <c r="B4712" s="87">
        <v>14</v>
      </c>
      <c r="C4712" s="21" t="s">
        <v>826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794</v>
      </c>
      <c r="B4713" s="87">
        <v>0</v>
      </c>
      <c r="C4713" s="21" t="s">
        <v>336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795</v>
      </c>
      <c r="B4714" s="87">
        <v>0</v>
      </c>
      <c r="C4714" s="21" t="s">
        <v>337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645</v>
      </c>
      <c r="B4715" s="87"/>
      <c r="C4715" s="21" t="s">
        <v>338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586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821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822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823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824</v>
      </c>
      <c r="B4720" s="87"/>
      <c r="C4720" s="21" t="s">
        <v>326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825</v>
      </c>
      <c r="B4721" s="87"/>
      <c r="C4721" s="21" t="s">
        <v>327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328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324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325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240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792</v>
      </c>
      <c r="B4726" s="91">
        <v>8</v>
      </c>
      <c r="C4726" s="21" t="s">
        <v>323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793</v>
      </c>
      <c r="B4727" s="91">
        <v>18</v>
      </c>
      <c r="C4727" s="21" t="s">
        <v>826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794</v>
      </c>
      <c r="B4728" s="91">
        <v>0</v>
      </c>
      <c r="C4728" s="21" t="s">
        <v>336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795</v>
      </c>
      <c r="B4729" s="91">
        <v>0</v>
      </c>
      <c r="C4729" s="21" t="s">
        <v>337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645</v>
      </c>
      <c r="B4730" s="91"/>
      <c r="C4730" s="21" t="s">
        <v>338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586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821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822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823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824</v>
      </c>
      <c r="B4735" s="91"/>
      <c r="C4735" s="21" t="s">
        <v>326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825</v>
      </c>
      <c r="B4736" s="91"/>
      <c r="C4736" s="21" t="s">
        <v>327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328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324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325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240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792</v>
      </c>
      <c r="B4741" s="93">
        <v>6</v>
      </c>
      <c r="C4741" s="21" t="s">
        <v>323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793</v>
      </c>
      <c r="B4742" s="93">
        <v>20</v>
      </c>
      <c r="C4742" s="21" t="s">
        <v>826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794</v>
      </c>
      <c r="B4743" s="93">
        <v>0</v>
      </c>
      <c r="C4743" s="21" t="s">
        <v>336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795</v>
      </c>
      <c r="B4744" s="93">
        <v>0</v>
      </c>
      <c r="C4744" s="21" t="s">
        <v>337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645</v>
      </c>
      <c r="B4745" s="93"/>
      <c r="C4745" s="21" t="s">
        <v>338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586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821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822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823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824</v>
      </c>
      <c r="B4750" s="93"/>
      <c r="C4750" s="21" t="s">
        <v>326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825</v>
      </c>
      <c r="B4751" s="93"/>
      <c r="C4751" s="21" t="s">
        <v>327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328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324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325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860</v>
      </c>
      <c r="C4755" s="50" t="s">
        <v>240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792</v>
      </c>
      <c r="B4756" s="91">
        <v>18</v>
      </c>
      <c r="C4756" s="21" t="s">
        <v>323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793</v>
      </c>
      <c r="B4757" s="91">
        <v>15</v>
      </c>
      <c r="C4757" s="21" t="s">
        <v>826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794</v>
      </c>
      <c r="B4758" s="91">
        <v>0</v>
      </c>
      <c r="C4758" s="21" t="s">
        <v>336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795</v>
      </c>
      <c r="B4759" s="91">
        <v>0</v>
      </c>
      <c r="C4759" s="21" t="s">
        <v>337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645</v>
      </c>
      <c r="B4760" s="91"/>
      <c r="C4760" s="21" t="s">
        <v>338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586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821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822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823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824</v>
      </c>
      <c r="B4765" s="91"/>
      <c r="C4765" s="21" t="s">
        <v>326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825</v>
      </c>
      <c r="B4766" s="91"/>
      <c r="C4766" s="21" t="s">
        <v>327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328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324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325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867</v>
      </c>
      <c r="C4770" s="50" t="s">
        <v>240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792</v>
      </c>
      <c r="B4771" s="93">
        <v>20</v>
      </c>
      <c r="C4771" s="21" t="s">
        <v>323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793</v>
      </c>
      <c r="B4772" s="93">
        <v>12</v>
      </c>
      <c r="C4772" s="21" t="s">
        <v>826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794</v>
      </c>
      <c r="B4773" s="93">
        <v>0</v>
      </c>
      <c r="C4773" s="21" t="s">
        <v>336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795</v>
      </c>
      <c r="B4774" s="93">
        <v>0</v>
      </c>
      <c r="C4774" s="21" t="s">
        <v>337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645</v>
      </c>
      <c r="B4775" s="93"/>
      <c r="C4775" s="21" t="s">
        <v>338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586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821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822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823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824</v>
      </c>
      <c r="B4780" s="93"/>
      <c r="C4780" s="21" t="s">
        <v>326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825</v>
      </c>
      <c r="B4781" s="93"/>
      <c r="C4781" s="21" t="s">
        <v>327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328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324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325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1" t="s">
        <v>346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1005</v>
      </c>
      <c r="AD4785" s="18"/>
    </row>
    <row r="4786" spans="1:30">
      <c r="A4786" s="106" t="s">
        <v>0</v>
      </c>
      <c r="B4786" s="87" t="s">
        <v>1073</v>
      </c>
      <c r="C4786" s="21" t="s">
        <v>242</v>
      </c>
      <c r="D4786" s="12">
        <v>102</v>
      </c>
      <c r="E4786" s="12">
        <v>0</v>
      </c>
      <c r="F4786" s="12">
        <v>0</v>
      </c>
      <c r="G4786" s="12">
        <v>0</v>
      </c>
      <c r="H4786" s="12">
        <v>0</v>
      </c>
      <c r="I4786" s="13">
        <v>15</v>
      </c>
      <c r="J4786" s="13">
        <v>55</v>
      </c>
      <c r="K4786" s="13">
        <v>0</v>
      </c>
      <c r="L4786" s="13">
        <v>0</v>
      </c>
      <c r="M4786" s="13">
        <v>0</v>
      </c>
      <c r="N4786" s="14">
        <f>D4786*$D$3</f>
        <v>204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428.40000000000003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632.40000000000009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632.4</v>
      </c>
      <c r="AD4786" s="48">
        <v>0</v>
      </c>
    </row>
    <row r="4787" spans="1:30">
      <c r="A4787" s="99" t="s">
        <v>792</v>
      </c>
      <c r="B4787" s="87">
        <v>10</v>
      </c>
      <c r="C4787" s="21" t="s">
        <v>323</v>
      </c>
      <c r="D4787" s="12">
        <v>102</v>
      </c>
      <c r="E4787" s="12">
        <v>0</v>
      </c>
      <c r="F4787" s="12">
        <v>0</v>
      </c>
      <c r="G4787" s="12">
        <v>0</v>
      </c>
      <c r="H4787" s="12">
        <v>0</v>
      </c>
      <c r="I4787" s="13">
        <v>30</v>
      </c>
      <c r="J4787" s="13">
        <v>70</v>
      </c>
      <c r="K4787" s="13">
        <v>0</v>
      </c>
      <c r="L4787" s="13">
        <v>0</v>
      </c>
      <c r="M4787" s="13">
        <v>0</v>
      </c>
      <c r="N4787" s="14">
        <f>D4787*$D$4</f>
        <v>163.20000000000002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571.20000000000005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734.40000000000009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734.4</v>
      </c>
      <c r="AD4787" s="48">
        <f>(ROUND(AC4787-AC4786,1)/AC4786)</f>
        <v>0.16129032258064516</v>
      </c>
    </row>
    <row r="4788" spans="1:30">
      <c r="A4788" s="99" t="s">
        <v>793</v>
      </c>
      <c r="B4788" s="87">
        <v>10</v>
      </c>
      <c r="C4788" s="21" t="s">
        <v>826</v>
      </c>
      <c r="D4788" s="12">
        <v>102</v>
      </c>
      <c r="E4788" s="12">
        <v>0</v>
      </c>
      <c r="F4788" s="12">
        <v>0</v>
      </c>
      <c r="G4788" s="12">
        <v>0</v>
      </c>
      <c r="H4788" s="12">
        <v>0</v>
      </c>
      <c r="I4788" s="13">
        <v>15</v>
      </c>
      <c r="J4788" s="13">
        <v>55</v>
      </c>
      <c r="K4788" s="13">
        <v>0</v>
      </c>
      <c r="L4788" s="13">
        <v>0</v>
      </c>
      <c r="M4788" s="13">
        <v>0</v>
      </c>
      <c r="N4788" s="14">
        <f>D4788*$D$5</f>
        <v>204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399.84000000000003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603.84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603.79999999999995</v>
      </c>
      <c r="AD4788" s="48">
        <f>(ROUND(AC4788-AC4786,1)/AC4786)</f>
        <v>-4.5224541429475018E-2</v>
      </c>
    </row>
    <row r="4789" spans="1:30">
      <c r="A4789" s="99" t="s">
        <v>794</v>
      </c>
      <c r="B4789" s="87">
        <v>0</v>
      </c>
      <c r="C4789" s="21" t="s">
        <v>336</v>
      </c>
      <c r="D4789" s="12">
        <v>102</v>
      </c>
      <c r="E4789" s="12">
        <v>0</v>
      </c>
      <c r="F4789" s="12">
        <v>0</v>
      </c>
      <c r="G4789" s="12">
        <v>0</v>
      </c>
      <c r="H4789" s="12">
        <v>0</v>
      </c>
      <c r="I4789" s="13">
        <v>15</v>
      </c>
      <c r="J4789" s="13">
        <v>55</v>
      </c>
      <c r="K4789" s="13">
        <v>0</v>
      </c>
      <c r="L4789" s="13">
        <v>0</v>
      </c>
      <c r="M4789" s="13">
        <v>0</v>
      </c>
      <c r="N4789" s="14">
        <f>D4789*$D$6</f>
        <v>204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399.84000000000003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603.84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603.79999999999995</v>
      </c>
      <c r="AD4789" s="48">
        <f>(ROUND(AC4789-AC4786,1)/AC4786)</f>
        <v>-4.5224541429475018E-2</v>
      </c>
    </row>
    <row r="4790" spans="1:30">
      <c r="A4790" s="99" t="s">
        <v>795</v>
      </c>
      <c r="B4790" s="87">
        <v>0</v>
      </c>
      <c r="C4790" s="21" t="s">
        <v>337</v>
      </c>
      <c r="D4790" s="12">
        <v>102</v>
      </c>
      <c r="E4790" s="12">
        <v>0</v>
      </c>
      <c r="F4790" s="12">
        <v>0</v>
      </c>
      <c r="G4790" s="12">
        <v>0</v>
      </c>
      <c r="H4790" s="12">
        <v>0</v>
      </c>
      <c r="I4790" s="13">
        <v>15</v>
      </c>
      <c r="J4790" s="13">
        <v>55</v>
      </c>
      <c r="K4790" s="13">
        <v>0</v>
      </c>
      <c r="L4790" s="13">
        <v>0</v>
      </c>
      <c r="M4790" s="13">
        <v>0</v>
      </c>
      <c r="N4790" s="14">
        <f>D4790*$D$7</f>
        <v>204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399.84000000000003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603.84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603.79999999999995</v>
      </c>
      <c r="AD4790" s="48">
        <f>(ROUND(AC4790-AC4786,1)/AC4786)</f>
        <v>-4.5224541429475018E-2</v>
      </c>
    </row>
    <row r="4791" spans="1:30">
      <c r="A4791" s="99" t="s">
        <v>645</v>
      </c>
      <c r="B4791" s="87"/>
      <c r="C4791" s="21" t="s">
        <v>338</v>
      </c>
      <c r="D4791" s="12">
        <v>102</v>
      </c>
      <c r="E4791" s="12">
        <v>0</v>
      </c>
      <c r="F4791" s="12">
        <v>0</v>
      </c>
      <c r="G4791" s="12">
        <v>0</v>
      </c>
      <c r="H4791" s="12">
        <v>0</v>
      </c>
      <c r="I4791" s="13">
        <v>15</v>
      </c>
      <c r="J4791" s="13">
        <v>55</v>
      </c>
      <c r="K4791" s="13">
        <v>0</v>
      </c>
      <c r="L4791" s="13">
        <v>0</v>
      </c>
      <c r="M4791" s="13">
        <v>0</v>
      </c>
      <c r="N4791" s="14">
        <f>D4791*$D$8</f>
        <v>204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399.84000000000003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603.84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603.79999999999995</v>
      </c>
      <c r="AD4791" s="48">
        <f>(ROUND(AC4791-AC4786,1)/AC4786)</f>
        <v>-4.5224541429475018E-2</v>
      </c>
    </row>
    <row r="4792" spans="1:30">
      <c r="A4792" s="99" t="s">
        <v>586</v>
      </c>
      <c r="B4792" s="87"/>
      <c r="C4792" s="21" t="s">
        <v>1</v>
      </c>
      <c r="D4792" s="12">
        <v>51</v>
      </c>
      <c r="E4792" s="12">
        <v>115</v>
      </c>
      <c r="F4792" s="12">
        <v>0</v>
      </c>
      <c r="G4792" s="12">
        <v>0</v>
      </c>
      <c r="H4792" s="12">
        <v>0</v>
      </c>
      <c r="I4792" s="13">
        <v>15</v>
      </c>
      <c r="J4792" s="13">
        <v>55</v>
      </c>
      <c r="K4792" s="13">
        <v>70</v>
      </c>
      <c r="L4792" s="13">
        <v>0</v>
      </c>
      <c r="M4792" s="13">
        <v>0</v>
      </c>
      <c r="N4792" s="14">
        <f>D4792*$D$9</f>
        <v>66.3</v>
      </c>
      <c r="O4792" s="14">
        <f>E4792*$E$9</f>
        <v>172.5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139.22999999999999</v>
      </c>
      <c r="T4792" s="14">
        <f>(O4792/100)*(K4792*$K$9)</f>
        <v>362.25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205.52999999999997</v>
      </c>
      <c r="Y4792" s="14">
        <f t="shared" si="1512"/>
        <v>534.75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740.3</v>
      </c>
      <c r="AD4792" s="48">
        <f>(ROUND(AC4792-AC4786,1)/AC4786)</f>
        <v>0.17061986084756484</v>
      </c>
    </row>
    <row r="4793" spans="1:30">
      <c r="A4793" s="99" t="s">
        <v>821</v>
      </c>
      <c r="B4793" s="87"/>
      <c r="C4793" s="21" t="s">
        <v>2</v>
      </c>
      <c r="D4793" s="12">
        <v>51</v>
      </c>
      <c r="E4793" s="12">
        <v>0</v>
      </c>
      <c r="F4793" s="12">
        <v>115</v>
      </c>
      <c r="G4793" s="12">
        <v>0</v>
      </c>
      <c r="H4793" s="12">
        <v>0</v>
      </c>
      <c r="I4793" s="13">
        <v>15</v>
      </c>
      <c r="J4793" s="13">
        <v>55</v>
      </c>
      <c r="K4793" s="13">
        <v>35</v>
      </c>
      <c r="L4793" s="13">
        <v>35</v>
      </c>
      <c r="M4793" s="13">
        <v>0</v>
      </c>
      <c r="N4793" s="14">
        <f>D4793*$D$10</f>
        <v>66.3</v>
      </c>
      <c r="O4793" s="14">
        <f>E4793*$E$10</f>
        <v>0</v>
      </c>
      <c r="P4793" s="14">
        <f>F4793*$F$10</f>
        <v>345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66.3</v>
      </c>
      <c r="Y4793" s="14">
        <f t="shared" si="1512"/>
        <v>0</v>
      </c>
      <c r="Z4793" s="14">
        <f t="shared" si="1513"/>
        <v>345</v>
      </c>
      <c r="AA4793" s="14">
        <f t="shared" si="1514"/>
        <v>0</v>
      </c>
      <c r="AB4793" s="14">
        <f t="shared" si="1516"/>
        <v>0</v>
      </c>
      <c r="AC4793" s="15">
        <f t="shared" si="1515"/>
        <v>411.3</v>
      </c>
      <c r="AD4793" s="48">
        <f>(ROUND(AC4793-AC4786,1)/AC4786)</f>
        <v>-0.34962049335863377</v>
      </c>
    </row>
    <row r="4794" spans="1:30">
      <c r="A4794" s="99" t="s">
        <v>822</v>
      </c>
      <c r="B4794" s="87"/>
      <c r="C4794" s="21" t="s">
        <v>3</v>
      </c>
      <c r="D4794" s="12">
        <v>51</v>
      </c>
      <c r="E4794" s="12">
        <v>0</v>
      </c>
      <c r="F4794" s="12">
        <v>0</v>
      </c>
      <c r="G4794" s="12">
        <v>115</v>
      </c>
      <c r="H4794" s="12">
        <v>0</v>
      </c>
      <c r="I4794" s="13">
        <v>15</v>
      </c>
      <c r="J4794" s="13">
        <v>55</v>
      </c>
      <c r="K4794" s="13">
        <v>0</v>
      </c>
      <c r="L4794" s="13">
        <v>70</v>
      </c>
      <c r="M4794" s="13">
        <v>0</v>
      </c>
      <c r="N4794" s="14">
        <f>D4794*$D$11</f>
        <v>66.3</v>
      </c>
      <c r="O4794" s="14">
        <f>E4794*$E$11</f>
        <v>0</v>
      </c>
      <c r="P4794" s="14">
        <f>F4794*$F$11</f>
        <v>0</v>
      </c>
      <c r="Q4794" s="14">
        <f>G4794*$G$11</f>
        <v>172.5</v>
      </c>
      <c r="R4794" s="14">
        <f>H4794*$H$11</f>
        <v>0</v>
      </c>
      <c r="S4794" s="14">
        <f>(N4794/100)*(I4794*$I$11)+(N4794/100)*(J4794*$J$11)</f>
        <v>139.22999999999999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362.25</v>
      </c>
      <c r="W4794" s="14">
        <f>(R4794/100)*(K4794*$K$11)+(R4794/100)*(L4794*$L$11)</f>
        <v>0</v>
      </c>
      <c r="X4794" s="14">
        <f t="shared" si="1511"/>
        <v>205.52999999999997</v>
      </c>
      <c r="Y4794" s="14">
        <f t="shared" si="1512"/>
        <v>0</v>
      </c>
      <c r="Z4794" s="14">
        <f t="shared" si="1513"/>
        <v>0</v>
      </c>
      <c r="AA4794" s="14">
        <f t="shared" si="1514"/>
        <v>534.75</v>
      </c>
      <c r="AB4794" s="14">
        <f t="shared" si="1516"/>
        <v>0</v>
      </c>
      <c r="AC4794" s="15">
        <f t="shared" si="1515"/>
        <v>740.3</v>
      </c>
      <c r="AD4794" s="48">
        <f>(ROUND(AC4794-AC4786,1)/AC4786)</f>
        <v>0.17061986084756484</v>
      </c>
    </row>
    <row r="4795" spans="1:30">
      <c r="A4795" s="99" t="s">
        <v>823</v>
      </c>
      <c r="B4795" s="87"/>
      <c r="C4795" s="21" t="s">
        <v>4</v>
      </c>
      <c r="D4795" s="12">
        <v>51</v>
      </c>
      <c r="E4795" s="12">
        <v>0</v>
      </c>
      <c r="F4795" s="12">
        <v>0</v>
      </c>
      <c r="G4795" s="12">
        <v>0</v>
      </c>
      <c r="H4795" s="12">
        <v>115</v>
      </c>
      <c r="I4795" s="13">
        <v>15</v>
      </c>
      <c r="J4795" s="13">
        <v>55</v>
      </c>
      <c r="K4795" s="13">
        <v>35</v>
      </c>
      <c r="L4795" s="13">
        <v>35</v>
      </c>
      <c r="M4795" s="13">
        <v>0</v>
      </c>
      <c r="N4795" s="14">
        <f>D4795*$D$12</f>
        <v>66.3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172.5</v>
      </c>
      <c r="S4795" s="14">
        <f>(N4795/100)*(I4795*$I$12)+(N4795/100)*(J4795*$J$12)</f>
        <v>139.22999999999999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362.25</v>
      </c>
      <c r="X4795" s="14">
        <f t="shared" si="1511"/>
        <v>205.52999999999997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534.75</v>
      </c>
      <c r="AC4795" s="15">
        <f t="shared" si="1515"/>
        <v>740.3</v>
      </c>
      <c r="AD4795" s="48">
        <f>(ROUND(AC4795-AC4786,1)/AC4786)</f>
        <v>0.17061986084756484</v>
      </c>
    </row>
    <row r="4796" spans="1:30">
      <c r="A4796" s="99" t="s">
        <v>824</v>
      </c>
      <c r="B4796" s="87"/>
      <c r="C4796" s="21" t="s">
        <v>326</v>
      </c>
      <c r="D4796" s="12">
        <v>102</v>
      </c>
      <c r="E4796" s="12">
        <v>0</v>
      </c>
      <c r="F4796" s="12">
        <v>0</v>
      </c>
      <c r="G4796" s="12">
        <v>0</v>
      </c>
      <c r="H4796" s="12">
        <v>0</v>
      </c>
      <c r="I4796" s="13">
        <v>15</v>
      </c>
      <c r="J4796" s="13">
        <v>55</v>
      </c>
      <c r="K4796" s="13">
        <v>0</v>
      </c>
      <c r="L4796" s="13">
        <v>0</v>
      </c>
      <c r="M4796" s="13">
        <v>65</v>
      </c>
      <c r="N4796" s="14">
        <f>D4796*$D$13</f>
        <v>153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619.65000000000009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772.65000000000009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772.7</v>
      </c>
      <c r="AD4796" s="48">
        <f>(ROUND(AC4796-AC4786,1)/AC4786)</f>
        <v>0.2218532574320051</v>
      </c>
    </row>
    <row r="4797" spans="1:30">
      <c r="A4797" s="99" t="s">
        <v>825</v>
      </c>
      <c r="B4797" s="87"/>
      <c r="C4797" s="21" t="s">
        <v>327</v>
      </c>
      <c r="D4797" s="12">
        <v>102</v>
      </c>
      <c r="E4797" s="12">
        <v>0</v>
      </c>
      <c r="F4797" s="12">
        <v>0</v>
      </c>
      <c r="G4797" s="12">
        <v>0</v>
      </c>
      <c r="H4797" s="12">
        <v>0</v>
      </c>
      <c r="I4797" s="13">
        <v>15</v>
      </c>
      <c r="J4797" s="13">
        <v>55</v>
      </c>
      <c r="K4797" s="13">
        <v>65</v>
      </c>
      <c r="L4797" s="13">
        <v>0</v>
      </c>
      <c r="M4797" s="13">
        <v>0</v>
      </c>
      <c r="N4797" s="14">
        <f>D4797*$D$14</f>
        <v>153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619.65000000000009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772.65000000000009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772.7</v>
      </c>
      <c r="AD4797" s="48">
        <f>(ROUND(AC4797-AC4786,1)/AC4786)</f>
        <v>0.2218532574320051</v>
      </c>
    </row>
    <row r="4798" spans="1:30">
      <c r="A4798" s="99"/>
      <c r="B4798" s="87">
        <v>600</v>
      </c>
      <c r="C4798" s="21" t="s">
        <v>328</v>
      </c>
      <c r="D4798" s="12">
        <v>102</v>
      </c>
      <c r="E4798" s="12">
        <v>0</v>
      </c>
      <c r="F4798" s="12">
        <v>0</v>
      </c>
      <c r="G4798" s="12">
        <v>0</v>
      </c>
      <c r="H4798" s="12">
        <v>0</v>
      </c>
      <c r="I4798" s="13">
        <v>15</v>
      </c>
      <c r="J4798" s="13">
        <v>55</v>
      </c>
      <c r="K4798" s="13">
        <v>0</v>
      </c>
      <c r="L4798" s="13">
        <v>65</v>
      </c>
      <c r="M4798" s="13">
        <v>0</v>
      </c>
      <c r="N4798" s="14">
        <f>D4798*$D$15</f>
        <v>153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619.65000000000009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772.65000000000009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772.7</v>
      </c>
      <c r="AD4798" s="48">
        <f>(ROUND(AC4798-AC4786,1)/AC4786)</f>
        <v>0.2218532574320051</v>
      </c>
    </row>
    <row r="4799" spans="1:30">
      <c r="A4799" s="99"/>
      <c r="B4799" s="87"/>
      <c r="C4799" s="21" t="s">
        <v>324</v>
      </c>
      <c r="D4799" s="12">
        <v>102</v>
      </c>
      <c r="E4799" s="12">
        <v>0</v>
      </c>
      <c r="F4799" s="12">
        <v>0</v>
      </c>
      <c r="G4799" s="12">
        <v>0</v>
      </c>
      <c r="H4799" s="12">
        <v>0</v>
      </c>
      <c r="I4799" s="13">
        <v>15</v>
      </c>
      <c r="J4799" s="13">
        <v>80</v>
      </c>
      <c r="K4799" s="13">
        <v>0</v>
      </c>
      <c r="L4799" s="13">
        <v>0</v>
      </c>
      <c r="M4799" s="13">
        <v>0</v>
      </c>
      <c r="N4799" s="14">
        <f>D4799*$D$16</f>
        <v>163.20000000000002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612.00000000000011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775.20000000000016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775.2</v>
      </c>
      <c r="AD4799" s="48">
        <f>(ROUND(AC4799-AC4786,1)/AC4786)</f>
        <v>0.22580645161290325</v>
      </c>
    </row>
    <row r="4800" spans="1:30">
      <c r="A4800" s="99"/>
      <c r="B4800" s="87"/>
      <c r="C4800" s="21" t="s">
        <v>325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45</v>
      </c>
      <c r="J4800" s="13">
        <v>55</v>
      </c>
      <c r="K4800" s="13">
        <v>0</v>
      </c>
      <c r="L4800" s="13">
        <v>0</v>
      </c>
      <c r="M4800" s="13">
        <v>0</v>
      </c>
      <c r="N4800" s="14">
        <f>D4800*$D$17</f>
        <v>192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494.4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686.4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686.4</v>
      </c>
      <c r="AD4800" s="48">
        <f>(ROUND(AC4800-AC4786,1)/AC4786)</f>
        <v>8.5388994307400379E-2</v>
      </c>
    </row>
    <row r="4801" spans="1:30">
      <c r="A4801" s="106" t="s">
        <v>0</v>
      </c>
      <c r="B4801" s="88" t="s">
        <v>202</v>
      </c>
      <c r="C4801" s="50" t="s">
        <v>242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792</v>
      </c>
      <c r="B4802" s="89">
        <v>8</v>
      </c>
      <c r="C4802" s="21" t="s">
        <v>323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793</v>
      </c>
      <c r="B4803" s="89">
        <v>12</v>
      </c>
      <c r="C4803" s="21" t="s">
        <v>826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794</v>
      </c>
      <c r="B4804" s="89">
        <v>0</v>
      </c>
      <c r="C4804" s="21" t="s">
        <v>336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795</v>
      </c>
      <c r="B4805" s="89">
        <v>0</v>
      </c>
      <c r="C4805" s="21" t="s">
        <v>337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645</v>
      </c>
      <c r="B4806" s="89"/>
      <c r="C4806" s="21" t="s">
        <v>338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586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821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822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823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824</v>
      </c>
      <c r="B4811" s="89"/>
      <c r="C4811" s="21" t="s">
        <v>326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825</v>
      </c>
      <c r="B4812" s="89"/>
      <c r="C4812" s="21" t="s">
        <v>327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328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324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325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203</v>
      </c>
      <c r="C4816" s="50" t="s">
        <v>240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792</v>
      </c>
      <c r="B4817" s="91">
        <v>40</v>
      </c>
      <c r="C4817" s="21" t="s">
        <v>323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793</v>
      </c>
      <c r="B4818" s="91">
        <v>0</v>
      </c>
      <c r="C4818" s="21" t="s">
        <v>826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794</v>
      </c>
      <c r="B4819" s="91">
        <v>0</v>
      </c>
      <c r="C4819" s="21" t="s">
        <v>336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795</v>
      </c>
      <c r="B4820" s="91">
        <v>0</v>
      </c>
      <c r="C4820" s="21" t="s">
        <v>337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645</v>
      </c>
      <c r="B4821" s="91"/>
      <c r="C4821" s="21" t="s">
        <v>338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586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821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822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823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824</v>
      </c>
      <c r="B4826" s="91"/>
      <c r="C4826" s="21" t="s">
        <v>326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825</v>
      </c>
      <c r="B4827" s="91"/>
      <c r="C4827" s="21" t="s">
        <v>327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328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324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325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227</v>
      </c>
      <c r="C4831" s="50" t="s">
        <v>240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792</v>
      </c>
      <c r="B4832" s="93">
        <v>10</v>
      </c>
      <c r="C4832" s="21" t="s">
        <v>323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793</v>
      </c>
      <c r="B4833" s="93">
        <v>12</v>
      </c>
      <c r="C4833" s="21" t="s">
        <v>826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794</v>
      </c>
      <c r="B4834" s="93">
        <v>0</v>
      </c>
      <c r="C4834" s="21" t="s">
        <v>336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795</v>
      </c>
      <c r="B4835" s="93">
        <v>0</v>
      </c>
      <c r="C4835" s="21" t="s">
        <v>337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645</v>
      </c>
      <c r="B4836" s="93"/>
      <c r="C4836" s="21" t="s">
        <v>338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586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821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822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823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824</v>
      </c>
      <c r="B4841" s="93"/>
      <c r="C4841" s="21" t="s">
        <v>326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825</v>
      </c>
      <c r="B4842" s="93"/>
      <c r="C4842" s="21" t="s">
        <v>327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328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324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325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204</v>
      </c>
      <c r="C4846" s="50" t="s">
        <v>241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326</v>
      </c>
    </row>
    <row r="4847" spans="1:30">
      <c r="A4847" s="99" t="s">
        <v>792</v>
      </c>
      <c r="B4847" s="91">
        <v>20</v>
      </c>
      <c r="C4847" s="21" t="s">
        <v>323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793</v>
      </c>
      <c r="B4848" s="91">
        <v>20</v>
      </c>
      <c r="C4848" s="21" t="s">
        <v>826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794</v>
      </c>
      <c r="B4849" s="91">
        <v>0</v>
      </c>
      <c r="C4849" s="21" t="s">
        <v>336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795</v>
      </c>
      <c r="B4850" s="91">
        <v>0</v>
      </c>
      <c r="C4850" s="21" t="s">
        <v>337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645</v>
      </c>
      <c r="B4851" s="91"/>
      <c r="C4851" s="21" t="s">
        <v>338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586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821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822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823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824</v>
      </c>
      <c r="B4856" s="91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825</v>
      </c>
      <c r="B4857" s="91"/>
      <c r="C4857" s="21" t="s">
        <v>327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328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324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325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205</v>
      </c>
      <c r="C4861" s="50" t="s">
        <v>240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792</v>
      </c>
      <c r="B4862" s="93">
        <v>10</v>
      </c>
      <c r="C4862" s="21" t="s">
        <v>323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793</v>
      </c>
      <c r="B4863" s="93">
        <v>30</v>
      </c>
      <c r="C4863" s="21" t="s">
        <v>826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794</v>
      </c>
      <c r="B4864" s="93">
        <v>0</v>
      </c>
      <c r="C4864" s="21" t="s">
        <v>336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795</v>
      </c>
      <c r="B4865" s="93">
        <v>0</v>
      </c>
      <c r="C4865" s="21" t="s">
        <v>337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645</v>
      </c>
      <c r="B4866" s="93"/>
      <c r="C4866" s="21" t="s">
        <v>338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586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821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822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823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824</v>
      </c>
      <c r="B4871" s="93"/>
      <c r="C4871" s="21" t="s">
        <v>326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825</v>
      </c>
      <c r="B4872" s="93"/>
      <c r="C4872" s="21" t="s">
        <v>327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328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324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325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206</v>
      </c>
      <c r="C4876" s="50" t="s">
        <v>240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792</v>
      </c>
      <c r="B4877" s="91">
        <v>10</v>
      </c>
      <c r="C4877" s="21" t="s">
        <v>323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793</v>
      </c>
      <c r="B4878" s="91">
        <v>10</v>
      </c>
      <c r="C4878" s="21" t="s">
        <v>826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794</v>
      </c>
      <c r="B4879" s="91">
        <v>0</v>
      </c>
      <c r="C4879" s="21" t="s">
        <v>336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795</v>
      </c>
      <c r="B4880" s="91">
        <v>20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645</v>
      </c>
      <c r="B4881" s="91"/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586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821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822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823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824</v>
      </c>
      <c r="B4886" s="91"/>
      <c r="C4886" s="21" t="s">
        <v>326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825</v>
      </c>
      <c r="B4887" s="91"/>
      <c r="C4887" s="21" t="s">
        <v>327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328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324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207</v>
      </c>
      <c r="C4891" s="50" t="s">
        <v>240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792</v>
      </c>
      <c r="B4892" s="93">
        <v>12</v>
      </c>
      <c r="C4892" s="21" t="s">
        <v>323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793</v>
      </c>
      <c r="B4893" s="93">
        <v>16</v>
      </c>
      <c r="C4893" s="21" t="s">
        <v>826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794</v>
      </c>
      <c r="B4894" s="93">
        <v>0</v>
      </c>
      <c r="C4894" s="21" t="s">
        <v>336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795</v>
      </c>
      <c r="B4895" s="93">
        <v>0</v>
      </c>
      <c r="C4895" s="21" t="s">
        <v>337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645</v>
      </c>
      <c r="B4896" s="93"/>
      <c r="C4896" s="21" t="s">
        <v>338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586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821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822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823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824</v>
      </c>
      <c r="B4901" s="93"/>
      <c r="C4901" s="21" t="s">
        <v>326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825</v>
      </c>
      <c r="B4902" s="93"/>
      <c r="C4902" s="21" t="s">
        <v>327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328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324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325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208</v>
      </c>
      <c r="C4906" s="50" t="s">
        <v>240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792</v>
      </c>
      <c r="B4907" s="91">
        <v>10</v>
      </c>
      <c r="C4907" s="21" t="s">
        <v>323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793</v>
      </c>
      <c r="B4908" s="91">
        <v>10</v>
      </c>
      <c r="C4908" s="21" t="s">
        <v>826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794</v>
      </c>
      <c r="B4909" s="91">
        <v>20</v>
      </c>
      <c r="C4909" s="21" t="s">
        <v>336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795</v>
      </c>
      <c r="B4910" s="91">
        <v>20</v>
      </c>
      <c r="C4910" s="21" t="s">
        <v>337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645</v>
      </c>
      <c r="B4911" s="91"/>
      <c r="C4911" s="21" t="s">
        <v>338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586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821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822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823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824</v>
      </c>
      <c r="B4916" s="91"/>
      <c r="C4916" s="21" t="s">
        <v>326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825</v>
      </c>
      <c r="B4917" s="91"/>
      <c r="C4917" s="21" t="s">
        <v>327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328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324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325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996</v>
      </c>
      <c r="C4921" s="50" t="s">
        <v>240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792</v>
      </c>
      <c r="B4922" s="93">
        <v>20</v>
      </c>
      <c r="C4922" s="21" t="s">
        <v>323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793</v>
      </c>
      <c r="B4923" s="93">
        <v>20</v>
      </c>
      <c r="C4923" s="21" t="s">
        <v>826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794</v>
      </c>
      <c r="B4924" s="93">
        <v>20</v>
      </c>
      <c r="C4924" s="21" t="s">
        <v>336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795</v>
      </c>
      <c r="B4925" s="93">
        <v>20</v>
      </c>
      <c r="C4925" s="21" t="s">
        <v>337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645</v>
      </c>
      <c r="B4926" s="93"/>
      <c r="C4926" s="21" t="s">
        <v>338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586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821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822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823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824</v>
      </c>
      <c r="B4931" s="93"/>
      <c r="C4931" s="21" t="s">
        <v>326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825</v>
      </c>
      <c r="B4932" s="93"/>
      <c r="C4932" s="21" t="s">
        <v>327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328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324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325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2" t="s">
        <v>519</v>
      </c>
      <c r="C4936" s="152"/>
      <c r="D4936" s="152"/>
      <c r="E4936" s="152"/>
      <c r="F4936" s="152"/>
      <c r="G4936" s="152"/>
      <c r="H4936" s="152"/>
      <c r="I4936" s="152"/>
      <c r="J4936" s="152"/>
      <c r="K4936" s="152"/>
      <c r="L4936" s="152"/>
      <c r="M4936" s="152"/>
      <c r="N4936" s="152"/>
      <c r="O4936" s="152"/>
      <c r="P4936" s="152"/>
      <c r="Q4936" s="152"/>
      <c r="R4936" s="152"/>
      <c r="S4936" s="152"/>
      <c r="T4936" s="152"/>
      <c r="U4936" s="152"/>
      <c r="V4936" s="152"/>
      <c r="W4936" s="152"/>
      <c r="X4936" s="152"/>
      <c r="Y4936" s="152"/>
      <c r="Z4936" s="152"/>
      <c r="AA4936" s="152"/>
      <c r="AB4936" s="152"/>
      <c r="AC4936" s="110">
        <v>700</v>
      </c>
      <c r="AD4936" s="110"/>
    </row>
    <row r="4937" spans="1:30">
      <c r="A4937" s="106" t="s">
        <v>0</v>
      </c>
      <c r="B4937" s="87" t="s">
        <v>233</v>
      </c>
      <c r="C4937" s="21" t="s">
        <v>242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792</v>
      </c>
      <c r="B4938" s="87">
        <v>50</v>
      </c>
      <c r="C4938" s="21" t="s">
        <v>323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793</v>
      </c>
      <c r="B4939" s="87">
        <v>0</v>
      </c>
      <c r="C4939" s="21" t="s">
        <v>826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794</v>
      </c>
      <c r="B4940" s="87">
        <v>0</v>
      </c>
      <c r="C4940" s="21" t="s">
        <v>336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795</v>
      </c>
      <c r="B4941" s="87">
        <v>0</v>
      </c>
      <c r="C4941" s="21" t="s">
        <v>337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645</v>
      </c>
      <c r="B4942" s="87"/>
      <c r="C4942" s="21" t="s">
        <v>338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586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821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822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823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824</v>
      </c>
      <c r="B4947" s="87"/>
      <c r="C4947" s="21" t="s">
        <v>326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825</v>
      </c>
      <c r="B4948" s="87"/>
      <c r="C4948" s="21" t="s">
        <v>327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328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324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325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1014</v>
      </c>
      <c r="C4952" s="50" t="s">
        <v>240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792</v>
      </c>
      <c r="B4953" s="87">
        <v>30</v>
      </c>
      <c r="C4953" s="21" t="s">
        <v>323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793</v>
      </c>
      <c r="B4954" s="87">
        <v>30</v>
      </c>
      <c r="C4954" s="21" t="s">
        <v>826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794</v>
      </c>
      <c r="B4955" s="87">
        <v>0</v>
      </c>
      <c r="C4955" s="21" t="s">
        <v>336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795</v>
      </c>
      <c r="B4956" s="87">
        <v>0</v>
      </c>
      <c r="C4956" s="21" t="s">
        <v>337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645</v>
      </c>
      <c r="B4957" s="87"/>
      <c r="C4957" s="21" t="s">
        <v>338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586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821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822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823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824</v>
      </c>
      <c r="B4962" s="87"/>
      <c r="C4962" s="21" t="s">
        <v>326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825</v>
      </c>
      <c r="B4963" s="87"/>
      <c r="C4963" s="21" t="s">
        <v>327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328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324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325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1" t="s">
        <v>827</v>
      </c>
      <c r="C4967" s="152"/>
      <c r="D4967" s="152"/>
      <c r="E4967" s="152"/>
      <c r="F4967" s="152"/>
      <c r="G4967" s="152"/>
      <c r="H4967" s="152"/>
      <c r="I4967" s="152"/>
      <c r="J4967" s="152"/>
      <c r="K4967" s="152"/>
      <c r="L4967" s="152"/>
      <c r="M4967" s="152"/>
      <c r="N4967" s="152"/>
      <c r="O4967" s="152"/>
      <c r="P4967" s="152"/>
      <c r="Q4967" s="152"/>
      <c r="R4967" s="152"/>
      <c r="S4967" s="152"/>
      <c r="T4967" s="152"/>
      <c r="U4967" s="152"/>
      <c r="V4967" s="152"/>
      <c r="W4967" s="152"/>
      <c r="X4967" s="152"/>
      <c r="Y4967" s="152"/>
      <c r="Z4967" s="152"/>
      <c r="AA4967" s="152"/>
      <c r="AB4967" s="152"/>
      <c r="AC4967" s="110">
        <v>500</v>
      </c>
      <c r="AD4967" s="110"/>
    </row>
    <row r="4968" spans="1:30">
      <c r="A4968" s="106" t="s">
        <v>0</v>
      </c>
      <c r="B4968" s="87" t="s">
        <v>828</v>
      </c>
      <c r="C4968" s="21" t="s">
        <v>242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792</v>
      </c>
      <c r="B4969" s="87">
        <v>0</v>
      </c>
      <c r="C4969" s="21" t="s">
        <v>323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793</v>
      </c>
      <c r="B4970" s="87">
        <v>0</v>
      </c>
      <c r="C4970" s="21" t="s">
        <v>826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794</v>
      </c>
      <c r="B4971" s="87">
        <v>0</v>
      </c>
      <c r="C4971" s="21" t="s">
        <v>336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795</v>
      </c>
      <c r="B4972" s="87">
        <v>0</v>
      </c>
      <c r="C4972" s="21" t="s">
        <v>337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645</v>
      </c>
      <c r="B4973" s="87"/>
      <c r="C4973" s="21" t="s">
        <v>338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586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821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822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823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824</v>
      </c>
      <c r="B4978" s="87"/>
      <c r="C4978" s="21" t="s">
        <v>326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825</v>
      </c>
      <c r="B4979" s="87"/>
      <c r="C4979" s="21" t="s">
        <v>327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328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324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325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829</v>
      </c>
      <c r="C4983" s="50" t="s">
        <v>242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792</v>
      </c>
      <c r="B4984" s="87">
        <v>15</v>
      </c>
      <c r="C4984" s="21" t="s">
        <v>323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793</v>
      </c>
      <c r="B4985" s="87">
        <v>15</v>
      </c>
      <c r="C4985" s="21" t="s">
        <v>826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794</v>
      </c>
      <c r="B4986" s="87">
        <v>0</v>
      </c>
      <c r="C4986" s="21" t="s">
        <v>336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795</v>
      </c>
      <c r="B4987" s="87">
        <v>0</v>
      </c>
      <c r="C4987" s="21" t="s">
        <v>337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645</v>
      </c>
      <c r="B4988" s="87"/>
      <c r="C4988" s="21" t="s">
        <v>338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586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821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822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823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824</v>
      </c>
      <c r="B4993" s="87"/>
      <c r="C4993" s="21" t="s">
        <v>326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825</v>
      </c>
      <c r="B4994" s="87"/>
      <c r="C4994" s="21" t="s">
        <v>327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328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324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325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1" t="s">
        <v>1015</v>
      </c>
      <c r="C4998" s="152"/>
      <c r="D4998" s="152"/>
      <c r="E4998" s="152"/>
      <c r="F4998" s="152"/>
      <c r="G4998" s="152"/>
      <c r="H4998" s="152"/>
      <c r="I4998" s="152"/>
      <c r="J4998" s="152"/>
      <c r="K4998" s="152"/>
      <c r="L4998" s="152"/>
      <c r="M4998" s="152"/>
      <c r="N4998" s="152"/>
      <c r="O4998" s="152"/>
      <c r="P4998" s="152"/>
      <c r="Q4998" s="152"/>
      <c r="R4998" s="152"/>
      <c r="S4998" s="152"/>
      <c r="T4998" s="152"/>
      <c r="U4998" s="152"/>
      <c r="V4998" s="152"/>
      <c r="W4998" s="152"/>
      <c r="X4998" s="152"/>
      <c r="Y4998" s="152"/>
      <c r="Z4998" s="152"/>
      <c r="AA4998" s="152"/>
      <c r="AB4998" s="152"/>
      <c r="AC4998" s="110">
        <v>800</v>
      </c>
      <c r="AD4998" s="110"/>
    </row>
    <row r="4999" spans="1:30">
      <c r="A4999" s="106" t="s">
        <v>0</v>
      </c>
      <c r="B4999" s="87" t="s">
        <v>1016</v>
      </c>
      <c r="C4999" s="21" t="s">
        <v>242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792</v>
      </c>
      <c r="B5000" s="87">
        <v>40</v>
      </c>
      <c r="C5000" s="21" t="s">
        <v>323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793</v>
      </c>
      <c r="B5001" s="87">
        <v>0</v>
      </c>
      <c r="C5001" s="21" t="s">
        <v>826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794</v>
      </c>
      <c r="B5002" s="87">
        <v>0</v>
      </c>
      <c r="C5002" s="21" t="s">
        <v>336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795</v>
      </c>
      <c r="B5003" s="87">
        <v>0</v>
      </c>
      <c r="C5003" s="21" t="s">
        <v>337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645</v>
      </c>
      <c r="B5004" s="87"/>
      <c r="C5004" s="21" t="s">
        <v>338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586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821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822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823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824</v>
      </c>
      <c r="B5009" s="87"/>
      <c r="C5009" s="21" t="s">
        <v>326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825</v>
      </c>
      <c r="B5010" s="87"/>
      <c r="C5010" s="21" t="s">
        <v>327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328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324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325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1017</v>
      </c>
      <c r="C5014" s="50" t="s">
        <v>242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792</v>
      </c>
      <c r="B5015" s="87">
        <v>30</v>
      </c>
      <c r="C5015" s="21" t="s">
        <v>323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793</v>
      </c>
      <c r="B5016" s="87">
        <v>0</v>
      </c>
      <c r="C5016" s="21" t="s">
        <v>826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794</v>
      </c>
      <c r="B5017" s="87">
        <v>20</v>
      </c>
      <c r="C5017" s="21" t="s">
        <v>336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795</v>
      </c>
      <c r="B5018" s="87">
        <v>20</v>
      </c>
      <c r="C5018" s="21" t="s">
        <v>337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645</v>
      </c>
      <c r="B5019" s="87"/>
      <c r="C5019" s="21" t="s">
        <v>338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586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821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822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823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824</v>
      </c>
      <c r="B5024" s="87"/>
      <c r="C5024" s="21" t="s">
        <v>326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825</v>
      </c>
      <c r="B5025" s="87"/>
      <c r="C5025" s="21" t="s">
        <v>327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328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324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325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1018</v>
      </c>
      <c r="C5029" s="50" t="s">
        <v>242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792</v>
      </c>
      <c r="B5030" s="87">
        <v>10</v>
      </c>
      <c r="C5030" s="21" t="s">
        <v>323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793</v>
      </c>
      <c r="B5031" s="87">
        <v>16</v>
      </c>
      <c r="C5031" s="21" t="s">
        <v>826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794</v>
      </c>
      <c r="B5032" s="87">
        <v>0</v>
      </c>
      <c r="C5032" s="21" t="s">
        <v>336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795</v>
      </c>
      <c r="B5033" s="87">
        <v>0</v>
      </c>
      <c r="C5033" s="21" t="s">
        <v>337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645</v>
      </c>
      <c r="B5034" s="87"/>
      <c r="C5034" s="21" t="s">
        <v>338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586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821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822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823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824</v>
      </c>
      <c r="B5039" s="87"/>
      <c r="C5039" s="21" t="s">
        <v>326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825</v>
      </c>
      <c r="B5040" s="87"/>
      <c r="C5040" s="21" t="s">
        <v>327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328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324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325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1019</v>
      </c>
      <c r="C5044" s="50" t="s">
        <v>242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792</v>
      </c>
      <c r="B5045" s="87">
        <v>20</v>
      </c>
      <c r="C5045" s="21" t="s">
        <v>323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793</v>
      </c>
      <c r="B5046" s="87">
        <v>16</v>
      </c>
      <c r="C5046" s="21" t="s">
        <v>826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794</v>
      </c>
      <c r="B5047" s="87">
        <v>0</v>
      </c>
      <c r="C5047" s="21" t="s">
        <v>336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795</v>
      </c>
      <c r="B5048" s="87">
        <v>0</v>
      </c>
      <c r="C5048" s="21" t="s">
        <v>337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645</v>
      </c>
      <c r="B5049" s="87"/>
      <c r="C5049" s="21" t="s">
        <v>338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586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821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822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823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824</v>
      </c>
      <c r="B5054" s="87"/>
      <c r="C5054" s="21" t="s">
        <v>326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825</v>
      </c>
      <c r="B5055" s="87"/>
      <c r="C5055" s="21" t="s">
        <v>327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328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324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325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1020</v>
      </c>
      <c r="C5059" s="50" t="s">
        <v>242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792</v>
      </c>
      <c r="B5060" s="87">
        <v>10</v>
      </c>
      <c r="C5060" s="21" t="s">
        <v>323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793</v>
      </c>
      <c r="B5061" s="87">
        <v>40</v>
      </c>
      <c r="C5061" s="21" t="s">
        <v>826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794</v>
      </c>
      <c r="B5062" s="87">
        <v>0</v>
      </c>
      <c r="C5062" s="21" t="s">
        <v>336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795</v>
      </c>
      <c r="B5063" s="87">
        <v>0</v>
      </c>
      <c r="C5063" s="21" t="s">
        <v>337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645</v>
      </c>
      <c r="B5064" s="87"/>
      <c r="C5064" s="21" t="s">
        <v>338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586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821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822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823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824</v>
      </c>
      <c r="B5069" s="87"/>
      <c r="C5069" s="21" t="s">
        <v>326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825</v>
      </c>
      <c r="B5070" s="87"/>
      <c r="C5070" s="21" t="s">
        <v>327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328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324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325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1021</v>
      </c>
      <c r="C5074" s="50" t="s">
        <v>242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792</v>
      </c>
      <c r="B5075" s="87">
        <v>20</v>
      </c>
      <c r="C5075" s="21" t="s">
        <v>323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793</v>
      </c>
      <c r="B5076" s="87">
        <v>10</v>
      </c>
      <c r="C5076" s="21" t="s">
        <v>826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794</v>
      </c>
      <c r="B5077" s="87">
        <v>0</v>
      </c>
      <c r="C5077" s="21" t="s">
        <v>336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795</v>
      </c>
      <c r="B5078" s="87">
        <v>0</v>
      </c>
      <c r="C5078" s="21" t="s">
        <v>337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645</v>
      </c>
      <c r="B5079" s="87"/>
      <c r="C5079" s="21" t="s">
        <v>338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586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821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822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823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824</v>
      </c>
      <c r="B5084" s="87"/>
      <c r="C5084" s="21" t="s">
        <v>326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825</v>
      </c>
      <c r="B5085" s="87"/>
      <c r="C5085" s="21" t="s">
        <v>327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328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324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325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1022</v>
      </c>
      <c r="C5089" s="50" t="s">
        <v>242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792</v>
      </c>
      <c r="B5090" s="87">
        <v>10</v>
      </c>
      <c r="C5090" s="21" t="s">
        <v>826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793</v>
      </c>
      <c r="B5091" s="87">
        <v>10</v>
      </c>
      <c r="C5091" s="21" t="s">
        <v>336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794</v>
      </c>
      <c r="B5092" s="87">
        <v>30</v>
      </c>
      <c r="C5092" s="21" t="s">
        <v>337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795</v>
      </c>
      <c r="B5093" s="87">
        <v>0</v>
      </c>
      <c r="C5093" s="21" t="s">
        <v>338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586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1023</v>
      </c>
      <c r="C5097" s="50" t="s">
        <v>242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792</v>
      </c>
      <c r="B5098" s="87">
        <v>10</v>
      </c>
      <c r="C5098" s="21" t="s">
        <v>323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793</v>
      </c>
      <c r="B5099" s="87">
        <v>0</v>
      </c>
      <c r="C5099" s="21" t="s">
        <v>826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794</v>
      </c>
      <c r="B5100" s="87">
        <v>0</v>
      </c>
      <c r="C5100" s="21" t="s">
        <v>336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795</v>
      </c>
      <c r="B5101" s="87">
        <v>0</v>
      </c>
      <c r="C5101" s="21" t="s">
        <v>337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645</v>
      </c>
      <c r="B5102" s="87"/>
      <c r="C5102" s="21" t="s">
        <v>338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586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821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822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823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824</v>
      </c>
      <c r="B5107" s="87"/>
      <c r="C5107" s="21" t="s">
        <v>326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825</v>
      </c>
      <c r="B5108" s="87"/>
      <c r="C5108" s="21" t="s">
        <v>327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328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324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325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1" t="s">
        <v>209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1008</v>
      </c>
      <c r="AD5112" s="18"/>
    </row>
    <row r="5113" spans="1:30">
      <c r="A5113" s="105" t="s">
        <v>0</v>
      </c>
      <c r="B5113" s="87" t="s">
        <v>210</v>
      </c>
      <c r="C5113" s="21" t="s">
        <v>242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792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793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794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795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645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1006</v>
      </c>
    </row>
    <row r="5119" spans="1:30">
      <c r="A5119" s="106" t="s">
        <v>0</v>
      </c>
      <c r="B5119" s="116" t="s">
        <v>211</v>
      </c>
      <c r="C5119" s="50" t="s">
        <v>242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792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793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794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795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645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1006</v>
      </c>
    </row>
    <row r="5125" spans="1:30">
      <c r="A5125" s="106" t="s">
        <v>0</v>
      </c>
      <c r="B5125" s="116" t="s">
        <v>212</v>
      </c>
      <c r="C5125" s="50" t="s">
        <v>242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792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793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794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795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645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1007</v>
      </c>
    </row>
    <row r="5131" spans="1:30">
      <c r="A5131" s="106" t="s">
        <v>0</v>
      </c>
      <c r="B5131" s="116" t="s">
        <v>215</v>
      </c>
      <c r="C5131" s="50" t="s">
        <v>242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792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793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794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795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645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1007</v>
      </c>
    </row>
    <row r="5137" spans="1:30">
      <c r="A5137" s="105" t="s">
        <v>0</v>
      </c>
      <c r="B5137" s="108" t="s">
        <v>213</v>
      </c>
      <c r="C5137" s="50" t="s">
        <v>240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792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793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794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795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645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1006</v>
      </c>
    </row>
    <row r="5143" spans="1:30">
      <c r="A5143" s="106" t="s">
        <v>0</v>
      </c>
      <c r="B5143" s="92" t="s">
        <v>214</v>
      </c>
      <c r="C5143" s="50" t="s">
        <v>240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792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793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794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795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645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1007</v>
      </c>
    </row>
    <row r="5149" spans="1:30">
      <c r="A5149" s="106" t="s">
        <v>0</v>
      </c>
      <c r="B5149" s="108" t="s">
        <v>418</v>
      </c>
      <c r="C5149" s="50" t="s">
        <v>240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326</v>
      </c>
    </row>
    <row r="5150" spans="1:30">
      <c r="A5150" s="99" t="s">
        <v>792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793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794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795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645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1006</v>
      </c>
    </row>
    <row r="5155" spans="1:30">
      <c r="A5155" s="106" t="s">
        <v>0</v>
      </c>
      <c r="B5155" s="92" t="s">
        <v>347</v>
      </c>
      <c r="C5155" s="50" t="s">
        <v>241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327</v>
      </c>
    </row>
    <row r="5156" spans="1:30">
      <c r="A5156" s="99" t="s">
        <v>792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793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794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795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645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1007</v>
      </c>
    </row>
    <row r="5161" spans="1:30">
      <c r="A5161" s="106" t="s">
        <v>0</v>
      </c>
      <c r="B5161" s="108" t="s">
        <v>662</v>
      </c>
      <c r="C5161" s="50" t="s">
        <v>241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327</v>
      </c>
    </row>
    <row r="5162" spans="1:30">
      <c r="A5162" s="99" t="s">
        <v>792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793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794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795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645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1006</v>
      </c>
    </row>
    <row r="5167" spans="1:30">
      <c r="A5167" s="107"/>
      <c r="B5167" s="151" t="s">
        <v>218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216</v>
      </c>
      <c r="C5168" s="21" t="s">
        <v>240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792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793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794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795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645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217</v>
      </c>
      <c r="C5174" s="50" t="s">
        <v>240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792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793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794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795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645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219</v>
      </c>
      <c r="C5180" s="50" t="s">
        <v>240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792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793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794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795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645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220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348</v>
      </c>
      <c r="C5187" s="21" t="s">
        <v>242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792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793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794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795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645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349</v>
      </c>
      <c r="C5193" s="50" t="s">
        <v>242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792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793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794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795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645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221</v>
      </c>
      <c r="C5199" s="50" t="s">
        <v>242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792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793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794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795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645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222</v>
      </c>
      <c r="C5205" s="50" t="s">
        <v>240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792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793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794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795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645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223</v>
      </c>
      <c r="C5211" s="50" t="s">
        <v>240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328</v>
      </c>
    </row>
    <row r="5212" spans="1:30">
      <c r="A5212" s="99" t="s">
        <v>792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793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794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795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645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224</v>
      </c>
      <c r="C5217" s="50" t="s">
        <v>240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975</v>
      </c>
    </row>
    <row r="5218" spans="1:30">
      <c r="A5218" s="99" t="s">
        <v>792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793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794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795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645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225</v>
      </c>
      <c r="C5223" s="50" t="s">
        <v>241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792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793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794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795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645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350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242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453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454</v>
      </c>
      <c r="C5232" s="21" t="s">
        <v>242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455</v>
      </c>
      <c r="C5233" s="21" t="s">
        <v>242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456</v>
      </c>
      <c r="C5234" s="21" t="s">
        <v>242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457</v>
      </c>
      <c r="C5235" s="21" t="s">
        <v>242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458</v>
      </c>
      <c r="C5236" s="21" t="s">
        <v>242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459</v>
      </c>
      <c r="C5237" s="21" t="s">
        <v>242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460</v>
      </c>
      <c r="C5238" s="21" t="s">
        <v>242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461</v>
      </c>
      <c r="C5239" s="21" t="s">
        <v>242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462</v>
      </c>
      <c r="C5240" s="21" t="s">
        <v>242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464</v>
      </c>
      <c r="C5241" s="21" t="s">
        <v>242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465</v>
      </c>
      <c r="C5242" s="21" t="s">
        <v>242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466</v>
      </c>
      <c r="C5243" s="21" t="s">
        <v>242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467</v>
      </c>
      <c r="C5244" s="21" t="s">
        <v>242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468</v>
      </c>
      <c r="C5245" s="21" t="s">
        <v>242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469</v>
      </c>
      <c r="C5246" s="21" t="s">
        <v>242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470</v>
      </c>
      <c r="C5247" s="21" t="s">
        <v>242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471</v>
      </c>
      <c r="C5248" s="21" t="s">
        <v>242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472</v>
      </c>
      <c r="C5249" s="21" t="s">
        <v>242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473</v>
      </c>
      <c r="C5250" s="21" t="s">
        <v>242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474</v>
      </c>
      <c r="C5251" s="21" t="s">
        <v>242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475</v>
      </c>
      <c r="C5252" s="21" t="s">
        <v>242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478</v>
      </c>
      <c r="C5253" s="21" t="s">
        <v>242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480</v>
      </c>
      <c r="C5254" s="21" t="s">
        <v>242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481</v>
      </c>
      <c r="C5255" s="21" t="s">
        <v>242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483</v>
      </c>
      <c r="C5256" s="21" t="s">
        <v>242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487</v>
      </c>
      <c r="C5257" s="21" t="s">
        <v>242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488</v>
      </c>
      <c r="C5258" s="21" t="s">
        <v>242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489</v>
      </c>
      <c r="C5259" s="21" t="s">
        <v>242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490</v>
      </c>
      <c r="C5260" s="21" t="s">
        <v>242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493</v>
      </c>
      <c r="C5261" s="21" t="s">
        <v>242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495</v>
      </c>
      <c r="C5262" s="21" t="s">
        <v>242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497</v>
      </c>
      <c r="C5263" s="21" t="s">
        <v>242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498</v>
      </c>
      <c r="C5264" s="21" t="s">
        <v>242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499</v>
      </c>
      <c r="C5265" s="21" t="s">
        <v>242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501</v>
      </c>
      <c r="C5266" s="21" t="s">
        <v>242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503</v>
      </c>
      <c r="C5267" s="21" t="s">
        <v>242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506</v>
      </c>
      <c r="C5268" s="21" t="s">
        <v>242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507</v>
      </c>
      <c r="C5269" s="21" t="s">
        <v>242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512</v>
      </c>
      <c r="C5270" s="21" t="s">
        <v>242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514</v>
      </c>
      <c r="C5271" s="21" t="s">
        <v>242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351</v>
      </c>
      <c r="C5272" s="21" t="s">
        <v>242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517</v>
      </c>
      <c r="C5273" s="21" t="s">
        <v>242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316</v>
      </c>
      <c r="C5274" s="21" t="s">
        <v>242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858</v>
      </c>
      <c r="C5275" s="21" t="s">
        <v>242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859</v>
      </c>
      <c r="C5276" s="21" t="s">
        <v>242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518</v>
      </c>
      <c r="C5277" s="21" t="s">
        <v>240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463</v>
      </c>
      <c r="C5278" s="21" t="s">
        <v>340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476</v>
      </c>
      <c r="C5279" s="21" t="s">
        <v>240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477</v>
      </c>
      <c r="C5280" s="21" t="s">
        <v>340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479</v>
      </c>
      <c r="C5281" s="21" t="s">
        <v>340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482</v>
      </c>
      <c r="C5282" s="21" t="s">
        <v>240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484</v>
      </c>
      <c r="C5283" s="21" t="s">
        <v>240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485</v>
      </c>
      <c r="C5284" s="21" t="s">
        <v>241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486</v>
      </c>
      <c r="C5285" s="21" t="s">
        <v>240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491</v>
      </c>
      <c r="C5286" s="21" t="s">
        <v>240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492</v>
      </c>
      <c r="C5287" s="21" t="s">
        <v>240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494</v>
      </c>
      <c r="C5288" s="21" t="s">
        <v>240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496</v>
      </c>
      <c r="C5289" s="21" t="s">
        <v>240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500</v>
      </c>
      <c r="C5290" s="21" t="s">
        <v>240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502</v>
      </c>
      <c r="C5291" s="21" t="s">
        <v>241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504</v>
      </c>
      <c r="C5292" s="21" t="s">
        <v>240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505</v>
      </c>
      <c r="C5293" s="21" t="s">
        <v>340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508</v>
      </c>
      <c r="C5294" s="21" t="s">
        <v>241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509</v>
      </c>
      <c r="C5295" s="21" t="s">
        <v>240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510</v>
      </c>
      <c r="C5296" s="21" t="s">
        <v>340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511</v>
      </c>
      <c r="C5297" s="21" t="s">
        <v>241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513</v>
      </c>
      <c r="C5298" s="21" t="s">
        <v>240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515</v>
      </c>
      <c r="C5299" s="21" t="s">
        <v>240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516</v>
      </c>
      <c r="C5300" s="21" t="s">
        <v>241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556</v>
      </c>
      <c r="C5301" s="21" t="s">
        <v>240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557</v>
      </c>
      <c r="C5302" s="21" t="s">
        <v>240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558</v>
      </c>
      <c r="C5303" s="21" t="s">
        <v>240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559</v>
      </c>
      <c r="C5304" s="21" t="s">
        <v>240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560</v>
      </c>
      <c r="C5305" s="21" t="s">
        <v>241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580</v>
      </c>
      <c r="C5306" s="21" t="s">
        <v>240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581</v>
      </c>
      <c r="C5307" s="21" t="s">
        <v>240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582</v>
      </c>
      <c r="C5308" s="21" t="s">
        <v>240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583</v>
      </c>
      <c r="C5309" s="21" t="s">
        <v>240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584</v>
      </c>
      <c r="C5310" s="21" t="s">
        <v>340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585</v>
      </c>
      <c r="C5311" s="21" t="s">
        <v>241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856</v>
      </c>
      <c r="C5312" s="21" t="s">
        <v>240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857</v>
      </c>
      <c r="C5313" s="21" t="s">
        <v>240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1" t="s">
        <v>1044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/>
      <c r="AD5314" s="18"/>
    </row>
    <row r="5315" spans="1:30">
      <c r="A5315" s="99"/>
      <c r="B5315" s="87" t="s">
        <v>352</v>
      </c>
      <c r="C5315" s="21" t="s">
        <v>452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238</v>
      </c>
      <c r="O5315" s="14" t="s">
        <v>238</v>
      </c>
      <c r="P5315" s="14" t="s">
        <v>238</v>
      </c>
      <c r="Q5315" s="14" t="s">
        <v>238</v>
      </c>
      <c r="R5315" s="14" t="s">
        <v>238</v>
      </c>
      <c r="S5315" s="14" t="s">
        <v>238</v>
      </c>
      <c r="T5315" s="14" t="s">
        <v>238</v>
      </c>
      <c r="U5315" s="14" t="s">
        <v>238</v>
      </c>
      <c r="V5315" s="14" t="s">
        <v>238</v>
      </c>
      <c r="W5315" s="14" t="s">
        <v>238</v>
      </c>
      <c r="X5315" s="14" t="s">
        <v>238</v>
      </c>
      <c r="Y5315" s="14" t="s">
        <v>238</v>
      </c>
      <c r="Z5315" s="14" t="s">
        <v>238</v>
      </c>
      <c r="AA5315" s="14" t="s">
        <v>238</v>
      </c>
      <c r="AB5315" s="14" t="s">
        <v>238</v>
      </c>
      <c r="AC5315" s="15">
        <f>(I5315*$AC$5343)+(J5315*$AC$5343)+(L5315*$AC$5343)+(K5315*$AC$5343)+(M5315*$AC$5343)+100</f>
        <v>400</v>
      </c>
      <c r="AD5315" s="48"/>
    </row>
    <row r="5316" spans="1:30">
      <c r="A5316" s="99"/>
      <c r="B5316" s="87" t="s">
        <v>1049</v>
      </c>
      <c r="C5316" s="21" t="s">
        <v>830</v>
      </c>
      <c r="D5316" s="12">
        <v>90</v>
      </c>
      <c r="E5316" s="12">
        <v>0</v>
      </c>
      <c r="F5316" s="12">
        <v>0</v>
      </c>
      <c r="G5316" s="12">
        <v>0</v>
      </c>
      <c r="H5316" s="12">
        <v>0</v>
      </c>
      <c r="I5316" s="13">
        <v>20</v>
      </c>
      <c r="J5316" s="13">
        <v>20</v>
      </c>
      <c r="K5316" s="13">
        <v>75</v>
      </c>
      <c r="L5316" s="13">
        <v>0</v>
      </c>
      <c r="M5316" s="13">
        <v>0</v>
      </c>
      <c r="N5316" s="14">
        <f>D5316*$D$3</f>
        <v>180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216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396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396</v>
      </c>
      <c r="AD5316" s="48" t="s">
        <v>897</v>
      </c>
    </row>
    <row r="5317" spans="1:30">
      <c r="A5317" s="99"/>
      <c r="B5317" s="116" t="s">
        <v>359</v>
      </c>
      <c r="C5317" s="50" t="s">
        <v>238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238</v>
      </c>
      <c r="O5317" s="52" t="s">
        <v>238</v>
      </c>
      <c r="P5317" s="52" t="s">
        <v>238</v>
      </c>
      <c r="Q5317" s="52" t="s">
        <v>238</v>
      </c>
      <c r="R5317" s="52" t="s">
        <v>238</v>
      </c>
      <c r="S5317" s="52" t="s">
        <v>238</v>
      </c>
      <c r="T5317" s="52" t="s">
        <v>238</v>
      </c>
      <c r="U5317" s="52" t="s">
        <v>238</v>
      </c>
      <c r="V5317" s="52" t="s">
        <v>238</v>
      </c>
      <c r="W5317" s="52" t="s">
        <v>238</v>
      </c>
      <c r="X5317" s="52" t="s">
        <v>238</v>
      </c>
      <c r="Y5317" s="52" t="s">
        <v>238</v>
      </c>
      <c r="Z5317" s="52" t="s">
        <v>238</v>
      </c>
      <c r="AA5317" s="52" t="s">
        <v>238</v>
      </c>
      <c r="AB5317" s="52" t="s">
        <v>238</v>
      </c>
      <c r="AC5317" s="53">
        <f>(I5317*$AC$5343)+(J5317*$AC$5343)+(L5317*$AC$5343)+(K5317*$AC$5343)+(M5317*$AC$5343)+100</f>
        <v>500</v>
      </c>
      <c r="AD5317" s="117"/>
    </row>
    <row r="5318" spans="1:30">
      <c r="A5318" s="99"/>
      <c r="B5318" s="87" t="s">
        <v>1050</v>
      </c>
      <c r="C5318" s="21" t="s">
        <v>830</v>
      </c>
      <c r="D5318" s="12">
        <v>95</v>
      </c>
      <c r="E5318" s="12">
        <v>0</v>
      </c>
      <c r="F5318" s="12">
        <v>0</v>
      </c>
      <c r="G5318" s="12">
        <v>0</v>
      </c>
      <c r="H5318" s="12">
        <v>0</v>
      </c>
      <c r="I5318" s="13">
        <v>30</v>
      </c>
      <c r="J5318" s="13">
        <v>10</v>
      </c>
      <c r="K5318" s="13">
        <v>100</v>
      </c>
      <c r="L5318" s="13">
        <v>0</v>
      </c>
      <c r="M5318" s="13">
        <v>0</v>
      </c>
      <c r="N5318" s="14">
        <f>D5318*$D$3</f>
        <v>190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228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418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418</v>
      </c>
      <c r="AD5318" s="48" t="s">
        <v>896</v>
      </c>
    </row>
    <row r="5319" spans="1:30">
      <c r="A5319" s="99"/>
      <c r="B5319" s="116" t="s">
        <v>357</v>
      </c>
      <c r="C5319" s="50" t="s">
        <v>238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238</v>
      </c>
      <c r="O5319" s="52" t="s">
        <v>238</v>
      </c>
      <c r="P5319" s="52" t="s">
        <v>238</v>
      </c>
      <c r="Q5319" s="52" t="s">
        <v>238</v>
      </c>
      <c r="R5319" s="52" t="s">
        <v>238</v>
      </c>
      <c r="S5319" s="52" t="s">
        <v>238</v>
      </c>
      <c r="T5319" s="52" t="s">
        <v>238</v>
      </c>
      <c r="U5319" s="52" t="s">
        <v>238</v>
      </c>
      <c r="V5319" s="52" t="s">
        <v>238</v>
      </c>
      <c r="W5319" s="52" t="s">
        <v>238</v>
      </c>
      <c r="X5319" s="52" t="s">
        <v>238</v>
      </c>
      <c r="Y5319" s="52" t="s">
        <v>238</v>
      </c>
      <c r="Z5319" s="52" t="s">
        <v>238</v>
      </c>
      <c r="AA5319" s="52" t="s">
        <v>238</v>
      </c>
      <c r="AB5319" s="52" t="s">
        <v>238</v>
      </c>
      <c r="AC5319" s="53">
        <f>(I5319*$AC$5343)+(J5319*$AC$5343)+(L5319*$AC$5343)+(K5319*$AC$5343)+(M5319*$AC$5343)+100</f>
        <v>440</v>
      </c>
      <c r="AD5319" s="117" t="s">
        <v>633</v>
      </c>
    </row>
    <row r="5320" spans="1:30">
      <c r="A5320" s="99"/>
      <c r="B5320" s="87" t="s">
        <v>1053</v>
      </c>
      <c r="C5320" s="21" t="s">
        <v>830</v>
      </c>
      <c r="D5320" s="12">
        <v>94</v>
      </c>
      <c r="E5320" s="12">
        <v>0</v>
      </c>
      <c r="F5320" s="12">
        <v>0</v>
      </c>
      <c r="G5320" s="12">
        <v>0</v>
      </c>
      <c r="H5320" s="12">
        <v>0</v>
      </c>
      <c r="I5320" s="13">
        <v>20</v>
      </c>
      <c r="J5320" s="13">
        <v>20</v>
      </c>
      <c r="K5320" s="13">
        <v>85</v>
      </c>
      <c r="L5320" s="13">
        <v>0</v>
      </c>
      <c r="M5320" s="13">
        <v>0</v>
      </c>
      <c r="N5320" s="14">
        <f>D5320*$D$3</f>
        <v>188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225.6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413.6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413.6</v>
      </c>
      <c r="AD5320" s="48" t="s">
        <v>897</v>
      </c>
    </row>
    <row r="5321" spans="1:30">
      <c r="A5321" s="99"/>
      <c r="B5321" s="116" t="s">
        <v>360</v>
      </c>
      <c r="C5321" s="50" t="s">
        <v>238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238</v>
      </c>
      <c r="O5321" s="52" t="s">
        <v>238</v>
      </c>
      <c r="P5321" s="52" t="s">
        <v>238</v>
      </c>
      <c r="Q5321" s="52" t="s">
        <v>238</v>
      </c>
      <c r="R5321" s="52" t="s">
        <v>238</v>
      </c>
      <c r="S5321" s="52" t="s">
        <v>238</v>
      </c>
      <c r="T5321" s="52" t="s">
        <v>238</v>
      </c>
      <c r="U5321" s="52" t="s">
        <v>238</v>
      </c>
      <c r="V5321" s="52" t="s">
        <v>238</v>
      </c>
      <c r="W5321" s="52" t="s">
        <v>238</v>
      </c>
      <c r="X5321" s="52" t="s">
        <v>238</v>
      </c>
      <c r="Y5321" s="52" t="s">
        <v>238</v>
      </c>
      <c r="Z5321" s="52" t="s">
        <v>238</v>
      </c>
      <c r="AA5321" s="52" t="s">
        <v>238</v>
      </c>
      <c r="AB5321" s="52" t="s">
        <v>238</v>
      </c>
      <c r="AC5321" s="53">
        <f>(I5321*$AC$5343)+(J5321*$AC$5343)+(L5321*$AC$5343)+(K5321*$AC$5343)+(M5321*$AC$5343)+100</f>
        <v>400</v>
      </c>
      <c r="AD5321" s="117" t="s">
        <v>899</v>
      </c>
    </row>
    <row r="5322" spans="1:30">
      <c r="A5322" s="99"/>
      <c r="B5322" s="87" t="s">
        <v>1052</v>
      </c>
      <c r="C5322" s="21" t="s">
        <v>830</v>
      </c>
      <c r="D5322" s="12">
        <v>92</v>
      </c>
      <c r="E5322" s="12">
        <v>0</v>
      </c>
      <c r="F5322" s="12">
        <v>0</v>
      </c>
      <c r="G5322" s="12">
        <v>0</v>
      </c>
      <c r="H5322" s="12">
        <v>0</v>
      </c>
      <c r="I5322" s="13">
        <v>15</v>
      </c>
      <c r="J5322" s="13">
        <v>25</v>
      </c>
      <c r="K5322" s="13">
        <v>75</v>
      </c>
      <c r="L5322" s="13">
        <v>0</v>
      </c>
      <c r="M5322" s="13">
        <v>0</v>
      </c>
      <c r="N5322" s="14">
        <f>D5322*$D$3</f>
        <v>184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220.8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404.8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404.8</v>
      </c>
      <c r="AD5322" s="48" t="s">
        <v>612</v>
      </c>
    </row>
    <row r="5323" spans="1:30">
      <c r="A5323" s="99"/>
      <c r="B5323" s="116" t="s">
        <v>852</v>
      </c>
      <c r="C5323" s="50" t="s">
        <v>238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238</v>
      </c>
      <c r="O5323" s="52" t="s">
        <v>238</v>
      </c>
      <c r="P5323" s="52" t="s">
        <v>238</v>
      </c>
      <c r="Q5323" s="52" t="s">
        <v>238</v>
      </c>
      <c r="R5323" s="52" t="s">
        <v>238</v>
      </c>
      <c r="S5323" s="52" t="s">
        <v>238</v>
      </c>
      <c r="T5323" s="52" t="s">
        <v>238</v>
      </c>
      <c r="U5323" s="52" t="s">
        <v>238</v>
      </c>
      <c r="V5323" s="52" t="s">
        <v>238</v>
      </c>
      <c r="W5323" s="52" t="s">
        <v>238</v>
      </c>
      <c r="X5323" s="52" t="s">
        <v>238</v>
      </c>
      <c r="Y5323" s="52" t="s">
        <v>238</v>
      </c>
      <c r="Z5323" s="52" t="s">
        <v>238</v>
      </c>
      <c r="AA5323" s="52" t="s">
        <v>238</v>
      </c>
      <c r="AB5323" s="52" t="s">
        <v>238</v>
      </c>
      <c r="AC5323" s="53">
        <f>(I5323*$AC$5343)+(J5323*$AC$5343)+(L5323*$AC$5343)+(K5323*$AC$5343)+(M5323*$AC$5343)+100</f>
        <v>440</v>
      </c>
      <c r="AD5323" s="117"/>
    </row>
    <row r="5324" spans="1:30">
      <c r="A5324" s="99"/>
      <c r="B5324" s="87" t="s">
        <v>1051</v>
      </c>
      <c r="C5324" s="21" t="s">
        <v>830</v>
      </c>
      <c r="D5324" s="12">
        <v>85</v>
      </c>
      <c r="E5324" s="12">
        <v>0</v>
      </c>
      <c r="F5324" s="12">
        <v>0</v>
      </c>
      <c r="G5324" s="12">
        <v>0</v>
      </c>
      <c r="H5324" s="12">
        <v>0</v>
      </c>
      <c r="I5324" s="13">
        <v>15</v>
      </c>
      <c r="J5324" s="13">
        <v>15</v>
      </c>
      <c r="K5324" s="13">
        <v>85</v>
      </c>
      <c r="L5324" s="13">
        <v>0</v>
      </c>
      <c r="M5324" s="13">
        <v>0</v>
      </c>
      <c r="N5324" s="14">
        <f>D5324*$D$3</f>
        <v>170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153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323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323</v>
      </c>
      <c r="AD5324" s="48" t="s">
        <v>918</v>
      </c>
    </row>
    <row r="5325" spans="1:30">
      <c r="A5325" s="99"/>
      <c r="B5325" s="116" t="s">
        <v>364</v>
      </c>
      <c r="C5325" s="50" t="s">
        <v>238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238</v>
      </c>
      <c r="O5325" s="52" t="s">
        <v>238</v>
      </c>
      <c r="P5325" s="52" t="s">
        <v>238</v>
      </c>
      <c r="Q5325" s="52" t="s">
        <v>238</v>
      </c>
      <c r="R5325" s="52" t="s">
        <v>238</v>
      </c>
      <c r="S5325" s="52" t="s">
        <v>238</v>
      </c>
      <c r="T5325" s="52" t="s">
        <v>238</v>
      </c>
      <c r="U5325" s="52" t="s">
        <v>238</v>
      </c>
      <c r="V5325" s="52" t="s">
        <v>238</v>
      </c>
      <c r="W5325" s="52" t="s">
        <v>238</v>
      </c>
      <c r="X5325" s="52" t="s">
        <v>238</v>
      </c>
      <c r="Y5325" s="52" t="s">
        <v>238</v>
      </c>
      <c r="Z5325" s="52" t="s">
        <v>238</v>
      </c>
      <c r="AA5325" s="52" t="s">
        <v>238</v>
      </c>
      <c r="AB5325" s="52" t="s">
        <v>238</v>
      </c>
      <c r="AC5325" s="53">
        <f>(I5325*$AC$5343)+(J5325*$AC$5343)+(L5325*$AC$5343)+(K5325*$AC$5343)+(M5325*$AC$5343)+100</f>
        <v>440</v>
      </c>
      <c r="AD5325" s="117" t="s">
        <v>633</v>
      </c>
    </row>
    <row r="5326" spans="1:30">
      <c r="A5326" s="99"/>
      <c r="B5326" s="87" t="s">
        <v>1051</v>
      </c>
      <c r="C5326" s="21" t="s">
        <v>830</v>
      </c>
      <c r="D5326" s="12">
        <v>88</v>
      </c>
      <c r="E5326" s="12">
        <v>0</v>
      </c>
      <c r="F5326" s="12">
        <v>0</v>
      </c>
      <c r="G5326" s="12">
        <v>0</v>
      </c>
      <c r="H5326" s="12">
        <v>0</v>
      </c>
      <c r="I5326" s="13">
        <v>15</v>
      </c>
      <c r="J5326" s="13">
        <v>15</v>
      </c>
      <c r="K5326" s="13">
        <v>85</v>
      </c>
      <c r="L5326" s="13">
        <v>0</v>
      </c>
      <c r="M5326" s="13">
        <v>0</v>
      </c>
      <c r="N5326" s="14">
        <f>D5326*$D$3</f>
        <v>176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158.4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334.4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334.4</v>
      </c>
      <c r="AD5326" s="48" t="s">
        <v>612</v>
      </c>
    </row>
    <row r="5327" spans="1:30">
      <c r="A5327" s="99"/>
      <c r="B5327" s="116" t="s">
        <v>361</v>
      </c>
      <c r="C5327" s="50" t="s">
        <v>238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238</v>
      </c>
      <c r="O5327" s="52" t="s">
        <v>238</v>
      </c>
      <c r="P5327" s="52" t="s">
        <v>238</v>
      </c>
      <c r="Q5327" s="52" t="s">
        <v>238</v>
      </c>
      <c r="R5327" s="52" t="s">
        <v>238</v>
      </c>
      <c r="S5327" s="52" t="s">
        <v>238</v>
      </c>
      <c r="T5327" s="52" t="s">
        <v>238</v>
      </c>
      <c r="U5327" s="52" t="s">
        <v>238</v>
      </c>
      <c r="V5327" s="52" t="s">
        <v>238</v>
      </c>
      <c r="W5327" s="52" t="s">
        <v>238</v>
      </c>
      <c r="X5327" s="52" t="s">
        <v>238</v>
      </c>
      <c r="Y5327" s="52" t="s">
        <v>238</v>
      </c>
      <c r="Z5327" s="52" t="s">
        <v>238</v>
      </c>
      <c r="AA5327" s="52" t="s">
        <v>238</v>
      </c>
      <c r="AB5327" s="52" t="s">
        <v>238</v>
      </c>
      <c r="AC5327" s="53">
        <f>(I5327*$AC$5343)+(J5327*$AC$5343)+(L5327*$AC$5343)+(K5327*$AC$5343)+(M5327*$AC$5343)+100</f>
        <v>400</v>
      </c>
      <c r="AD5327" s="117" t="s">
        <v>901</v>
      </c>
    </row>
    <row r="5328" spans="1:30">
      <c r="A5328" s="99"/>
      <c r="B5328" s="87" t="s">
        <v>1052</v>
      </c>
      <c r="C5328" s="21" t="s">
        <v>830</v>
      </c>
      <c r="D5328" s="12">
        <v>105</v>
      </c>
      <c r="E5328" s="12">
        <v>0</v>
      </c>
      <c r="F5328" s="12">
        <v>0</v>
      </c>
      <c r="G5328" s="12">
        <v>0</v>
      </c>
      <c r="H5328" s="12">
        <v>0</v>
      </c>
      <c r="I5328" s="13">
        <v>30</v>
      </c>
      <c r="J5328" s="13">
        <v>10</v>
      </c>
      <c r="K5328" s="13">
        <v>75</v>
      </c>
      <c r="L5328" s="13">
        <v>0</v>
      </c>
      <c r="M5328" s="13">
        <v>0</v>
      </c>
      <c r="N5328" s="14">
        <f>D5328*$D$3</f>
        <v>210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252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462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462</v>
      </c>
      <c r="AD5328" s="48" t="s">
        <v>902</v>
      </c>
    </row>
    <row r="5329" spans="1:30">
      <c r="A5329" s="99"/>
      <c r="B5329" s="116" t="s">
        <v>358</v>
      </c>
      <c r="C5329" s="50" t="s">
        <v>238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238</v>
      </c>
      <c r="O5329" s="52" t="s">
        <v>238</v>
      </c>
      <c r="P5329" s="52" t="s">
        <v>238</v>
      </c>
      <c r="Q5329" s="52" t="s">
        <v>238</v>
      </c>
      <c r="R5329" s="52" t="s">
        <v>238</v>
      </c>
      <c r="S5329" s="52" t="s">
        <v>238</v>
      </c>
      <c r="T5329" s="52" t="s">
        <v>238</v>
      </c>
      <c r="U5329" s="52" t="s">
        <v>238</v>
      </c>
      <c r="V5329" s="52" t="s">
        <v>238</v>
      </c>
      <c r="W5329" s="52" t="s">
        <v>238</v>
      </c>
      <c r="X5329" s="52" t="s">
        <v>238</v>
      </c>
      <c r="Y5329" s="52" t="s">
        <v>238</v>
      </c>
      <c r="Z5329" s="52" t="s">
        <v>238</v>
      </c>
      <c r="AA5329" s="52" t="s">
        <v>238</v>
      </c>
      <c r="AB5329" s="52" t="s">
        <v>238</v>
      </c>
      <c r="AC5329" s="53">
        <f>(I5329*$AC$5343)+(J5329*$AC$5343)+(L5329*$AC$5343)+(K5329*$AC$5343)+(M5329*$AC$5343)+100</f>
        <v>440</v>
      </c>
      <c r="AD5329" s="117"/>
    </row>
    <row r="5330" spans="1:30">
      <c r="A5330" s="99"/>
      <c r="B5330" s="87" t="s">
        <v>1051</v>
      </c>
      <c r="C5330" s="21" t="s">
        <v>830</v>
      </c>
      <c r="D5330" s="12">
        <v>80</v>
      </c>
      <c r="E5330" s="12">
        <v>0</v>
      </c>
      <c r="F5330" s="12">
        <v>40</v>
      </c>
      <c r="G5330" s="12">
        <v>0</v>
      </c>
      <c r="H5330" s="12">
        <v>0</v>
      </c>
      <c r="I5330" s="13">
        <v>20</v>
      </c>
      <c r="J5330" s="13">
        <v>20</v>
      </c>
      <c r="K5330" s="13">
        <v>85</v>
      </c>
      <c r="L5330" s="13">
        <v>0</v>
      </c>
      <c r="M5330" s="13">
        <v>0</v>
      </c>
      <c r="N5330" s="14">
        <f>D5330*$D$3</f>
        <v>160</v>
      </c>
      <c r="O5330" s="14">
        <f>E5330*$E$3</f>
        <v>0</v>
      </c>
      <c r="P5330" s="14">
        <f>F5330*$F$3</f>
        <v>80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192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352</v>
      </c>
      <c r="Y5330" s="14">
        <f>O5330+T5330</f>
        <v>0</v>
      </c>
      <c r="Z5330" s="14">
        <f>P5330+U5330</f>
        <v>284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636</v>
      </c>
      <c r="AD5330" s="48" t="s">
        <v>894</v>
      </c>
    </row>
    <row r="5331" spans="1:30">
      <c r="A5331" s="99"/>
      <c r="B5331" s="116" t="s">
        <v>796</v>
      </c>
      <c r="C5331" s="50" t="s">
        <v>238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238</v>
      </c>
      <c r="O5331" s="52" t="s">
        <v>238</v>
      </c>
      <c r="P5331" s="52" t="s">
        <v>238</v>
      </c>
      <c r="Q5331" s="52" t="s">
        <v>238</v>
      </c>
      <c r="R5331" s="52" t="s">
        <v>238</v>
      </c>
      <c r="S5331" s="52" t="s">
        <v>238</v>
      </c>
      <c r="T5331" s="52" t="s">
        <v>238</v>
      </c>
      <c r="U5331" s="52" t="s">
        <v>238</v>
      </c>
      <c r="V5331" s="52" t="s">
        <v>238</v>
      </c>
      <c r="W5331" s="52" t="s">
        <v>238</v>
      </c>
      <c r="X5331" s="52" t="s">
        <v>238</v>
      </c>
      <c r="Y5331" s="52" t="s">
        <v>238</v>
      </c>
      <c r="Z5331" s="52" t="s">
        <v>238</v>
      </c>
      <c r="AA5331" s="52" t="s">
        <v>238</v>
      </c>
      <c r="AB5331" s="52" t="s">
        <v>238</v>
      </c>
      <c r="AC5331" s="53">
        <f>(I5331*$AC$5343)+(J5331*$AC$5343)+(L5331*$AC$5343)+(K5331*$AC$5343)+(M5331*$AC$5343)+100</f>
        <v>460</v>
      </c>
      <c r="AD5331" s="117"/>
    </row>
    <row r="5332" spans="1:30">
      <c r="A5332" s="99"/>
      <c r="B5332" s="87" t="s">
        <v>1053</v>
      </c>
      <c r="C5332" s="21" t="s">
        <v>830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>
        <v>20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200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440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440</v>
      </c>
      <c r="AD5332" s="48" t="s">
        <v>895</v>
      </c>
    </row>
    <row r="5333" spans="1:30">
      <c r="A5333" s="99"/>
      <c r="B5333" s="116" t="s">
        <v>370</v>
      </c>
      <c r="C5333" s="50" t="s">
        <v>238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238</v>
      </c>
      <c r="O5333" s="52" t="s">
        <v>238</v>
      </c>
      <c r="P5333" s="52" t="s">
        <v>238</v>
      </c>
      <c r="Q5333" s="52" t="s">
        <v>238</v>
      </c>
      <c r="R5333" s="52" t="s">
        <v>238</v>
      </c>
      <c r="S5333" s="52" t="s">
        <v>238</v>
      </c>
      <c r="T5333" s="52" t="s">
        <v>238</v>
      </c>
      <c r="U5333" s="52" t="s">
        <v>238</v>
      </c>
      <c r="V5333" s="52" t="s">
        <v>238</v>
      </c>
      <c r="W5333" s="52" t="s">
        <v>238</v>
      </c>
      <c r="X5333" s="52" t="s">
        <v>238</v>
      </c>
      <c r="Y5333" s="52" t="s">
        <v>238</v>
      </c>
      <c r="Z5333" s="52" t="s">
        <v>238</v>
      </c>
      <c r="AA5333" s="52" t="s">
        <v>238</v>
      </c>
      <c r="AB5333" s="52" t="s">
        <v>238</v>
      </c>
      <c r="AC5333" s="53">
        <f>(I5333*$AC$5343)+(J5333*$AC$5343)+(L5333*$AC$5343)+(K5333*$AC$5343)+(M5333*$AC$5343)+100</f>
        <v>500</v>
      </c>
      <c r="AD5333" s="117"/>
    </row>
    <row r="5334" spans="1:30">
      <c r="A5334" s="99"/>
      <c r="B5334" s="87" t="s">
        <v>1050</v>
      </c>
      <c r="C5334" s="21" t="s">
        <v>830</v>
      </c>
      <c r="D5334" s="12">
        <v>0</v>
      </c>
      <c r="E5334" s="12">
        <v>80</v>
      </c>
      <c r="F5334" s="12">
        <v>0</v>
      </c>
      <c r="G5334" s="12">
        <v>0</v>
      </c>
      <c r="H5334" s="12">
        <v>0</v>
      </c>
      <c r="I5334" s="13">
        <v>15</v>
      </c>
      <c r="J5334" s="13">
        <v>15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160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480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640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640</v>
      </c>
      <c r="AD5334" s="48" t="s">
        <v>896</v>
      </c>
    </row>
    <row r="5335" spans="1:30">
      <c r="A5335" s="99"/>
      <c r="B5335" s="116" t="s">
        <v>930</v>
      </c>
      <c r="C5335" s="50" t="s">
        <v>238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238</v>
      </c>
      <c r="O5335" s="52" t="s">
        <v>238</v>
      </c>
      <c r="P5335" s="52" t="s">
        <v>238</v>
      </c>
      <c r="Q5335" s="52" t="s">
        <v>238</v>
      </c>
      <c r="R5335" s="52" t="s">
        <v>238</v>
      </c>
      <c r="S5335" s="52" t="s">
        <v>238</v>
      </c>
      <c r="T5335" s="52" t="s">
        <v>238</v>
      </c>
      <c r="U5335" s="52" t="s">
        <v>238</v>
      </c>
      <c r="V5335" s="52" t="s">
        <v>238</v>
      </c>
      <c r="W5335" s="52" t="s">
        <v>238</v>
      </c>
      <c r="X5335" s="52" t="s">
        <v>238</v>
      </c>
      <c r="Y5335" s="52" t="s">
        <v>238</v>
      </c>
      <c r="Z5335" s="52" t="s">
        <v>238</v>
      </c>
      <c r="AA5335" s="52" t="s">
        <v>238</v>
      </c>
      <c r="AB5335" s="52" t="s">
        <v>238</v>
      </c>
      <c r="AC5335" s="53">
        <f>(I5335*$AC$5343)+(J5335*$AC$5343)+(L5335*$AC$5343)+(K5335*$AC$5343)+(M5335*$AC$5343)+100</f>
        <v>420</v>
      </c>
      <c r="AD5335" s="117" t="s">
        <v>633</v>
      </c>
    </row>
    <row r="5336" spans="1:30">
      <c r="A5336" s="99"/>
      <c r="B5336" s="87" t="s">
        <v>1052</v>
      </c>
      <c r="C5336" s="21" t="s">
        <v>830</v>
      </c>
      <c r="D5336" s="12">
        <v>0</v>
      </c>
      <c r="E5336" s="12">
        <v>0</v>
      </c>
      <c r="F5336" s="12">
        <v>90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180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432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612</v>
      </c>
      <c r="AA5336" s="14">
        <f>Q5336+V5336</f>
        <v>0</v>
      </c>
      <c r="AB5336" s="14">
        <f>R5336+W5336</f>
        <v>0</v>
      </c>
      <c r="AC5336" s="15">
        <f>ROUND(X5336+Y5336+Z5336+AA5336+AB5336,1)</f>
        <v>612</v>
      </c>
      <c r="AD5336" s="48" t="s">
        <v>932</v>
      </c>
    </row>
    <row r="5337" spans="1:30">
      <c r="A5337" s="99" t="s">
        <v>1047</v>
      </c>
      <c r="B5337" s="116" t="s">
        <v>163</v>
      </c>
      <c r="C5337" s="50" t="s">
        <v>452</v>
      </c>
      <c r="D5337" s="11">
        <v>50</v>
      </c>
      <c r="E5337" s="11">
        <v>70</v>
      </c>
      <c r="F5337" s="11">
        <v>0</v>
      </c>
      <c r="G5337" s="11">
        <v>0</v>
      </c>
      <c r="H5337" s="11">
        <v>0</v>
      </c>
      <c r="I5337" s="51">
        <v>0</v>
      </c>
      <c r="J5337" s="51">
        <v>0</v>
      </c>
      <c r="K5337" s="51">
        <v>85</v>
      </c>
      <c r="L5337" s="51">
        <v>0</v>
      </c>
      <c r="M5337" s="51">
        <v>0</v>
      </c>
      <c r="N5337" s="52" t="s">
        <v>238</v>
      </c>
      <c r="O5337" s="52" t="s">
        <v>238</v>
      </c>
      <c r="P5337" s="52" t="s">
        <v>238</v>
      </c>
      <c r="Q5337" s="52" t="s">
        <v>238</v>
      </c>
      <c r="R5337" s="52" t="s">
        <v>238</v>
      </c>
      <c r="S5337" s="52" t="s">
        <v>238</v>
      </c>
      <c r="T5337" s="52" t="s">
        <v>238</v>
      </c>
      <c r="U5337" s="52" t="s">
        <v>238</v>
      </c>
      <c r="V5337" s="52" t="s">
        <v>238</v>
      </c>
      <c r="W5337" s="52" t="s">
        <v>238</v>
      </c>
      <c r="X5337" s="52" t="s">
        <v>238</v>
      </c>
      <c r="Y5337" s="52" t="s">
        <v>238</v>
      </c>
      <c r="Z5337" s="52" t="s">
        <v>238</v>
      </c>
      <c r="AA5337" s="52" t="s">
        <v>238</v>
      </c>
      <c r="AB5337" s="52" t="s">
        <v>238</v>
      </c>
      <c r="AC5337" s="53">
        <f>(I5337*$AC$5343)+(J5337*$AC$5343)+(L5337*$AC$5343)+(K5337*$AC$5343)+(M5337*$AC$5343)+100</f>
        <v>440</v>
      </c>
      <c r="AD5337" s="117"/>
    </row>
    <row r="5338" spans="1:30">
      <c r="A5338" s="99"/>
      <c r="B5338" s="87" t="s">
        <v>1051</v>
      </c>
      <c r="C5338" s="21" t="s">
        <v>830</v>
      </c>
      <c r="D5338" s="12">
        <v>50</v>
      </c>
      <c r="E5338" s="12">
        <v>70</v>
      </c>
      <c r="F5338" s="12">
        <v>0</v>
      </c>
      <c r="G5338" s="12">
        <v>0</v>
      </c>
      <c r="H5338" s="12">
        <v>0</v>
      </c>
      <c r="I5338" s="13">
        <v>20</v>
      </c>
      <c r="J5338" s="13">
        <v>50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140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210</v>
      </c>
      <c r="T5338" s="14">
        <f>(O5338/100)*(K5338*$K$3)</f>
        <v>357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310</v>
      </c>
      <c r="Y5338" s="14">
        <f>O5338+T5338</f>
        <v>497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807</v>
      </c>
      <c r="AD5338" s="48" t="s">
        <v>897</v>
      </c>
    </row>
    <row r="5339" spans="1:30">
      <c r="A5339" s="99" t="s">
        <v>1047</v>
      </c>
      <c r="B5339" s="116" t="s">
        <v>135</v>
      </c>
      <c r="C5339" s="50" t="s">
        <v>452</v>
      </c>
      <c r="D5339" s="11">
        <v>70</v>
      </c>
      <c r="E5339" s="11">
        <v>50</v>
      </c>
      <c r="F5339" s="11">
        <v>0</v>
      </c>
      <c r="G5339" s="11">
        <v>0</v>
      </c>
      <c r="H5339" s="11">
        <v>0</v>
      </c>
      <c r="I5339" s="51">
        <v>0</v>
      </c>
      <c r="J5339" s="51">
        <v>0</v>
      </c>
      <c r="K5339" s="51">
        <v>75</v>
      </c>
      <c r="L5339" s="51">
        <v>0</v>
      </c>
      <c r="M5339" s="51">
        <v>0</v>
      </c>
      <c r="N5339" s="52" t="s">
        <v>238</v>
      </c>
      <c r="O5339" s="52" t="s">
        <v>238</v>
      </c>
      <c r="P5339" s="52" t="s">
        <v>238</v>
      </c>
      <c r="Q5339" s="52" t="s">
        <v>238</v>
      </c>
      <c r="R5339" s="52" t="s">
        <v>238</v>
      </c>
      <c r="S5339" s="52" t="s">
        <v>238</v>
      </c>
      <c r="T5339" s="52" t="s">
        <v>238</v>
      </c>
      <c r="U5339" s="52" t="s">
        <v>238</v>
      </c>
      <c r="V5339" s="52" t="s">
        <v>238</v>
      </c>
      <c r="W5339" s="52" t="s">
        <v>238</v>
      </c>
      <c r="X5339" s="52" t="s">
        <v>238</v>
      </c>
      <c r="Y5339" s="52" t="s">
        <v>238</v>
      </c>
      <c r="Z5339" s="52" t="s">
        <v>238</v>
      </c>
      <c r="AA5339" s="52" t="s">
        <v>238</v>
      </c>
      <c r="AB5339" s="52" t="s">
        <v>238</v>
      </c>
      <c r="AC5339" s="53">
        <f>(I5339*$AC$5343)+(J5339*$AC$5343)+(L5339*$AC$5343)+(K5339*$AC$5343)+(M5339*$AC$5343)+100</f>
        <v>400</v>
      </c>
      <c r="AD5339" s="117"/>
    </row>
    <row r="5340" spans="1:30">
      <c r="A5340" s="99"/>
      <c r="B5340" s="87" t="s">
        <v>1054</v>
      </c>
      <c r="C5340" s="21" t="s">
        <v>830</v>
      </c>
      <c r="D5340" s="12">
        <v>70</v>
      </c>
      <c r="E5340" s="12">
        <v>50</v>
      </c>
      <c r="F5340" s="12">
        <v>0</v>
      </c>
      <c r="G5340" s="12">
        <v>0</v>
      </c>
      <c r="H5340" s="12">
        <v>0</v>
      </c>
      <c r="I5340" s="13">
        <v>50</v>
      </c>
      <c r="J5340" s="13">
        <v>20</v>
      </c>
      <c r="K5340" s="13">
        <v>75</v>
      </c>
      <c r="L5340" s="13">
        <v>0</v>
      </c>
      <c r="M5340" s="13">
        <v>0</v>
      </c>
      <c r="N5340" s="14">
        <f>D5340*$D$3</f>
        <v>140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294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434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759</v>
      </c>
      <c r="AD5340" s="48" t="s">
        <v>897</v>
      </c>
    </row>
    <row r="5341" spans="1:30">
      <c r="A5341" s="99" t="s">
        <v>1047</v>
      </c>
      <c r="B5341" s="116" t="s">
        <v>866</v>
      </c>
      <c r="C5341" s="50" t="s">
        <v>452</v>
      </c>
      <c r="D5341" s="11">
        <v>60</v>
      </c>
      <c r="E5341" s="11">
        <v>60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238</v>
      </c>
      <c r="O5341" s="52" t="s">
        <v>238</v>
      </c>
      <c r="P5341" s="52" t="s">
        <v>238</v>
      </c>
      <c r="Q5341" s="52" t="s">
        <v>238</v>
      </c>
      <c r="R5341" s="52" t="s">
        <v>238</v>
      </c>
      <c r="S5341" s="52" t="s">
        <v>238</v>
      </c>
      <c r="T5341" s="52" t="s">
        <v>238</v>
      </c>
      <c r="U5341" s="52" t="s">
        <v>238</v>
      </c>
      <c r="V5341" s="52" t="s">
        <v>238</v>
      </c>
      <c r="W5341" s="52" t="s">
        <v>238</v>
      </c>
      <c r="X5341" s="52" t="s">
        <v>238</v>
      </c>
      <c r="Y5341" s="52" t="s">
        <v>238</v>
      </c>
      <c r="Z5341" s="52" t="s">
        <v>238</v>
      </c>
      <c r="AA5341" s="52" t="s">
        <v>238</v>
      </c>
      <c r="AB5341" s="52" t="s">
        <v>238</v>
      </c>
      <c r="AC5341" s="53">
        <f>(I5341*$AC$5343)+(J5341*$AC$5343)+(L5341*$AC$5343)+(K5341*$AC$5343)+(M5341*$AC$5343)+100</f>
        <v>420</v>
      </c>
      <c r="AD5341" s="117"/>
    </row>
    <row r="5342" spans="1:30">
      <c r="A5342" s="99"/>
      <c r="B5342" s="87" t="s">
        <v>1054</v>
      </c>
      <c r="C5342" s="21" t="s">
        <v>830</v>
      </c>
      <c r="D5342" s="12">
        <v>60</v>
      </c>
      <c r="E5342" s="12">
        <v>60</v>
      </c>
      <c r="F5342" s="12">
        <v>0</v>
      </c>
      <c r="G5342" s="12">
        <v>0</v>
      </c>
      <c r="H5342" s="12">
        <v>0</v>
      </c>
      <c r="I5342" s="13">
        <v>10</v>
      </c>
      <c r="J5342" s="13">
        <v>50</v>
      </c>
      <c r="K5342" s="13">
        <v>80</v>
      </c>
      <c r="L5342" s="13">
        <v>0</v>
      </c>
      <c r="M5342" s="13">
        <v>0</v>
      </c>
      <c r="N5342" s="14">
        <f>D5342*$D$3</f>
        <v>120</v>
      </c>
      <c r="O5342" s="14">
        <f>E5342*$E$3</f>
        <v>120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216</v>
      </c>
      <c r="T5342" s="14">
        <f>(O5342/100)*(K5342*$K$3)</f>
        <v>288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336</v>
      </c>
      <c r="Y5342" s="14">
        <f>O5342+T5342</f>
        <v>408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744</v>
      </c>
      <c r="AD5342" s="48" t="s">
        <v>897</v>
      </c>
    </row>
    <row r="5343" spans="1:30">
      <c r="A5343" s="107"/>
      <c r="B5343" s="151" t="s">
        <v>1043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4</v>
      </c>
      <c r="AD5343" s="18"/>
    </row>
    <row r="5344" spans="1:30">
      <c r="A5344" s="99"/>
      <c r="B5344" s="116" t="s">
        <v>362</v>
      </c>
      <c r="C5344" s="50" t="s">
        <v>238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238</v>
      </c>
      <c r="O5344" s="52" t="s">
        <v>238</v>
      </c>
      <c r="P5344" s="52" t="s">
        <v>238</v>
      </c>
      <c r="Q5344" s="52" t="s">
        <v>238</v>
      </c>
      <c r="R5344" s="52" t="s">
        <v>238</v>
      </c>
      <c r="S5344" s="52" t="s">
        <v>238</v>
      </c>
      <c r="T5344" s="52" t="s">
        <v>238</v>
      </c>
      <c r="U5344" s="52" t="s">
        <v>238</v>
      </c>
      <c r="V5344" s="52" t="s">
        <v>238</v>
      </c>
      <c r="W5344" s="52" t="s">
        <v>238</v>
      </c>
      <c r="X5344" s="52" t="s">
        <v>238</v>
      </c>
      <c r="Y5344" s="52" t="s">
        <v>238</v>
      </c>
      <c r="Z5344" s="52" t="s">
        <v>238</v>
      </c>
      <c r="AA5344" s="52" t="s">
        <v>238</v>
      </c>
      <c r="AB5344" s="52" t="s">
        <v>238</v>
      </c>
      <c r="AC5344" s="53">
        <f>(I5344*$AC$5343)+(J5344*$AC$5343)+(L5344*$AC$5343)+(K5344*$AC$5343)+(M5344*$AC$5343)+100</f>
        <v>400</v>
      </c>
      <c r="AD5344" s="117"/>
    </row>
    <row r="5345" spans="1:30">
      <c r="A5345" s="99"/>
      <c r="B5345" s="87" t="s">
        <v>1049</v>
      </c>
      <c r="C5345" s="21" t="s">
        <v>830</v>
      </c>
      <c r="D5345" s="12">
        <v>95</v>
      </c>
      <c r="E5345" s="12">
        <v>0</v>
      </c>
      <c r="F5345" s="12">
        <v>0</v>
      </c>
      <c r="G5345" s="12">
        <v>0</v>
      </c>
      <c r="H5345" s="12">
        <v>0</v>
      </c>
      <c r="I5345" s="13">
        <v>15</v>
      </c>
      <c r="J5345" s="13">
        <v>15</v>
      </c>
      <c r="K5345" s="13">
        <v>0</v>
      </c>
      <c r="L5345" s="13">
        <v>75</v>
      </c>
      <c r="M5345" s="13">
        <v>0</v>
      </c>
      <c r="N5345" s="14">
        <f>D5345*$D$3</f>
        <v>190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171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361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361</v>
      </c>
      <c r="AD5345" s="48" t="s">
        <v>914</v>
      </c>
    </row>
    <row r="5346" spans="1:30">
      <c r="A5346" s="99"/>
      <c r="B5346" s="116" t="s">
        <v>854</v>
      </c>
      <c r="C5346" s="50" t="s">
        <v>238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238</v>
      </c>
      <c r="O5346" s="52" t="s">
        <v>238</v>
      </c>
      <c r="P5346" s="52" t="s">
        <v>238</v>
      </c>
      <c r="Q5346" s="52" t="s">
        <v>238</v>
      </c>
      <c r="R5346" s="52" t="s">
        <v>238</v>
      </c>
      <c r="S5346" s="52" t="s">
        <v>238</v>
      </c>
      <c r="T5346" s="52" t="s">
        <v>238</v>
      </c>
      <c r="U5346" s="52" t="s">
        <v>238</v>
      </c>
      <c r="V5346" s="52" t="s">
        <v>238</v>
      </c>
      <c r="W5346" s="52" t="s">
        <v>238</v>
      </c>
      <c r="X5346" s="52" t="s">
        <v>238</v>
      </c>
      <c r="Y5346" s="52" t="s">
        <v>238</v>
      </c>
      <c r="Z5346" s="52" t="s">
        <v>238</v>
      </c>
      <c r="AA5346" s="52" t="s">
        <v>238</v>
      </c>
      <c r="AB5346" s="52" t="s">
        <v>238</v>
      </c>
      <c r="AC5346" s="53">
        <f>(I5346*$AC$5343)+(J5346*$AC$5343)+(L5346*$AC$5343)+(K5346*$AC$5343)+(M5346*$AC$5343)+100</f>
        <v>420</v>
      </c>
      <c r="AD5346" s="117"/>
    </row>
    <row r="5347" spans="1:30">
      <c r="A5347" s="99"/>
      <c r="B5347" s="87" t="s">
        <v>1052</v>
      </c>
      <c r="C5347" s="21" t="s">
        <v>830</v>
      </c>
      <c r="D5347" s="12">
        <v>98</v>
      </c>
      <c r="E5347" s="12">
        <v>0</v>
      </c>
      <c r="F5347" s="12">
        <v>0</v>
      </c>
      <c r="G5347" s="12">
        <v>0</v>
      </c>
      <c r="H5347" s="12">
        <v>0</v>
      </c>
      <c r="I5347" s="13">
        <v>15</v>
      </c>
      <c r="J5347" s="13">
        <v>15</v>
      </c>
      <c r="K5347" s="13">
        <v>0</v>
      </c>
      <c r="L5347" s="13">
        <v>80</v>
      </c>
      <c r="M5347" s="13">
        <v>0</v>
      </c>
      <c r="N5347" s="14">
        <f>D5347*$D$3</f>
        <v>196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176.4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372.4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372.4</v>
      </c>
      <c r="AD5347" s="48" t="s">
        <v>898</v>
      </c>
    </row>
    <row r="5348" spans="1:30">
      <c r="A5348" s="99"/>
      <c r="B5348" s="116" t="s">
        <v>855</v>
      </c>
      <c r="C5348" s="50" t="s">
        <v>238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238</v>
      </c>
      <c r="O5348" s="52" t="s">
        <v>238</v>
      </c>
      <c r="P5348" s="52" t="s">
        <v>238</v>
      </c>
      <c r="Q5348" s="52" t="s">
        <v>238</v>
      </c>
      <c r="R5348" s="52" t="s">
        <v>238</v>
      </c>
      <c r="S5348" s="52" t="s">
        <v>238</v>
      </c>
      <c r="T5348" s="52" t="s">
        <v>238</v>
      </c>
      <c r="U5348" s="52" t="s">
        <v>238</v>
      </c>
      <c r="V5348" s="52" t="s">
        <v>238</v>
      </c>
      <c r="W5348" s="52" t="s">
        <v>238</v>
      </c>
      <c r="X5348" s="52" t="s">
        <v>238</v>
      </c>
      <c r="Y5348" s="52" t="s">
        <v>238</v>
      </c>
      <c r="Z5348" s="52" t="s">
        <v>238</v>
      </c>
      <c r="AA5348" s="52" t="s">
        <v>238</v>
      </c>
      <c r="AB5348" s="52" t="s">
        <v>238</v>
      </c>
      <c r="AC5348" s="53">
        <f>(I5348*$AC$5343)+(J5348*$AC$5343)+(L5348*$AC$5343)+(K5348*$AC$5343)+(M5348*$AC$5343)+100</f>
        <v>420</v>
      </c>
      <c r="AD5348" s="117" t="s">
        <v>641</v>
      </c>
    </row>
    <row r="5349" spans="1:30">
      <c r="A5349" s="99"/>
      <c r="B5349" s="87" t="s">
        <v>1052</v>
      </c>
      <c r="C5349" s="21" t="s">
        <v>830</v>
      </c>
      <c r="D5349" s="12">
        <v>80</v>
      </c>
      <c r="E5349" s="12">
        <v>0</v>
      </c>
      <c r="F5349" s="12">
        <v>20</v>
      </c>
      <c r="G5349" s="12">
        <v>0</v>
      </c>
      <c r="H5349" s="12">
        <v>0</v>
      </c>
      <c r="I5349" s="13">
        <v>15</v>
      </c>
      <c r="J5349" s="13">
        <v>15</v>
      </c>
      <c r="K5349" s="13">
        <v>0</v>
      </c>
      <c r="L5349" s="13">
        <v>80</v>
      </c>
      <c r="M5349" s="13">
        <v>0</v>
      </c>
      <c r="N5349" s="14">
        <f>D5349*$D$3</f>
        <v>160</v>
      </c>
      <c r="O5349" s="14">
        <f>E5349*$E$3</f>
        <v>0</v>
      </c>
      <c r="P5349" s="14">
        <f>F5349*$F$3</f>
        <v>40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144</v>
      </c>
      <c r="T5349" s="14">
        <f>(O5349/100)*(K5349*$K$3)</f>
        <v>0</v>
      </c>
      <c r="U5349" s="14">
        <f>(P5349/100)*(K5349*$K$3)+(P5349/100)*(L5349*$L$3)</f>
        <v>96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304</v>
      </c>
      <c r="Y5349" s="14">
        <f>O5349+T5349</f>
        <v>0</v>
      </c>
      <c r="Z5349" s="14">
        <f>P5349+U5349</f>
        <v>136</v>
      </c>
      <c r="AA5349" s="14">
        <f>Q5349+V5349</f>
        <v>0</v>
      </c>
      <c r="AB5349" s="14">
        <f>R5349+W5349</f>
        <v>0</v>
      </c>
      <c r="AC5349" s="15">
        <f>ROUND(X5349+Y5349+Z5349+AA5349+AB5349,1)</f>
        <v>440</v>
      </c>
      <c r="AD5349" s="48" t="s">
        <v>919</v>
      </c>
    </row>
    <row r="5350" spans="1:30">
      <c r="A5350" s="99"/>
      <c r="B5350" s="116" t="s">
        <v>365</v>
      </c>
      <c r="C5350" s="50" t="s">
        <v>238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238</v>
      </c>
      <c r="O5350" s="52" t="s">
        <v>238</v>
      </c>
      <c r="P5350" s="52" t="s">
        <v>238</v>
      </c>
      <c r="Q5350" s="52" t="s">
        <v>238</v>
      </c>
      <c r="R5350" s="52" t="s">
        <v>238</v>
      </c>
      <c r="S5350" s="52" t="s">
        <v>238</v>
      </c>
      <c r="T5350" s="52" t="s">
        <v>238</v>
      </c>
      <c r="U5350" s="52" t="s">
        <v>238</v>
      </c>
      <c r="V5350" s="52" t="s">
        <v>238</v>
      </c>
      <c r="W5350" s="52" t="s">
        <v>238</v>
      </c>
      <c r="X5350" s="52" t="s">
        <v>238</v>
      </c>
      <c r="Y5350" s="52" t="s">
        <v>238</v>
      </c>
      <c r="Z5350" s="52" t="s">
        <v>238</v>
      </c>
      <c r="AA5350" s="52" t="s">
        <v>238</v>
      </c>
      <c r="AB5350" s="52" t="s">
        <v>238</v>
      </c>
      <c r="AC5350" s="53">
        <f>(I5350*$AC$5343)+(J5350*$AC$5343)+(L5350*$AC$5343)+(K5350*$AC$5343)+(M5350*$AC$5343)+100</f>
        <v>500</v>
      </c>
      <c r="AD5350" s="117" t="s">
        <v>915</v>
      </c>
    </row>
    <row r="5351" spans="1:30">
      <c r="A5351" s="99"/>
      <c r="B5351" s="87" t="s">
        <v>1050</v>
      </c>
      <c r="C5351" s="21" t="s">
        <v>830</v>
      </c>
      <c r="D5351" s="12">
        <v>98</v>
      </c>
      <c r="E5351" s="12">
        <v>0</v>
      </c>
      <c r="F5351" s="12">
        <v>0</v>
      </c>
      <c r="G5351" s="12">
        <v>0</v>
      </c>
      <c r="H5351" s="12">
        <v>0</v>
      </c>
      <c r="I5351" s="13">
        <v>15</v>
      </c>
      <c r="J5351" s="13">
        <v>15</v>
      </c>
      <c r="K5351" s="13">
        <v>0</v>
      </c>
      <c r="L5351" s="13">
        <v>100</v>
      </c>
      <c r="M5351" s="13">
        <v>0</v>
      </c>
      <c r="N5351" s="14">
        <f>D5351*$D$3</f>
        <v>196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176.4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372.4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372.4</v>
      </c>
      <c r="AD5351" s="48" t="s">
        <v>916</v>
      </c>
    </row>
    <row r="5352" spans="1:30">
      <c r="A5352" s="99"/>
      <c r="B5352" s="116" t="s">
        <v>363</v>
      </c>
      <c r="C5352" s="50" t="s">
        <v>238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238</v>
      </c>
      <c r="O5352" s="52" t="s">
        <v>238</v>
      </c>
      <c r="P5352" s="52" t="s">
        <v>238</v>
      </c>
      <c r="Q5352" s="52" t="s">
        <v>238</v>
      </c>
      <c r="R5352" s="52" t="s">
        <v>238</v>
      </c>
      <c r="S5352" s="52" t="s">
        <v>238</v>
      </c>
      <c r="T5352" s="52" t="s">
        <v>238</v>
      </c>
      <c r="U5352" s="52" t="s">
        <v>238</v>
      </c>
      <c r="V5352" s="52" t="s">
        <v>238</v>
      </c>
      <c r="W5352" s="52" t="s">
        <v>238</v>
      </c>
      <c r="X5352" s="52" t="s">
        <v>238</v>
      </c>
      <c r="Y5352" s="52" t="s">
        <v>238</v>
      </c>
      <c r="Z5352" s="52" t="s">
        <v>238</v>
      </c>
      <c r="AA5352" s="52" t="s">
        <v>238</v>
      </c>
      <c r="AB5352" s="52" t="s">
        <v>238</v>
      </c>
      <c r="AC5352" s="53">
        <f>(I5352*$AC$5343)+(J5352*$AC$5343)+(L5352*$AC$5343)+(K5352*$AC$5343)+(M5352*$AC$5343)+100</f>
        <v>460</v>
      </c>
      <c r="AD5352" s="117" t="s">
        <v>629</v>
      </c>
    </row>
    <row r="5353" spans="1:30">
      <c r="A5353" s="99"/>
      <c r="B5353" s="87" t="s">
        <v>1051</v>
      </c>
      <c r="C5353" s="21" t="s">
        <v>830</v>
      </c>
      <c r="D5353" s="12">
        <v>92</v>
      </c>
      <c r="E5353" s="12">
        <v>0</v>
      </c>
      <c r="F5353" s="12">
        <v>0</v>
      </c>
      <c r="G5353" s="12">
        <v>0</v>
      </c>
      <c r="H5353" s="12">
        <v>0</v>
      </c>
      <c r="I5353" s="13">
        <v>15</v>
      </c>
      <c r="J5353" s="13">
        <v>15</v>
      </c>
      <c r="K5353" s="13">
        <v>0</v>
      </c>
      <c r="L5353" s="13">
        <v>90</v>
      </c>
      <c r="M5353" s="13">
        <v>0</v>
      </c>
      <c r="N5353" s="14">
        <f>D5353*$D$3</f>
        <v>184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165.6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349.6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349.6</v>
      </c>
      <c r="AD5353" s="48" t="s">
        <v>914</v>
      </c>
    </row>
    <row r="5354" spans="1:30">
      <c r="A5354" s="99"/>
      <c r="B5354" s="116" t="s">
        <v>366</v>
      </c>
      <c r="C5354" s="50" t="s">
        <v>238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238</v>
      </c>
      <c r="O5354" s="52" t="s">
        <v>238</v>
      </c>
      <c r="P5354" s="52" t="s">
        <v>238</v>
      </c>
      <c r="Q5354" s="52" t="s">
        <v>238</v>
      </c>
      <c r="R5354" s="52" t="s">
        <v>238</v>
      </c>
      <c r="S5354" s="52" t="s">
        <v>238</v>
      </c>
      <c r="T5354" s="52" t="s">
        <v>238</v>
      </c>
      <c r="U5354" s="52" t="s">
        <v>238</v>
      </c>
      <c r="V5354" s="52" t="s">
        <v>238</v>
      </c>
      <c r="W5354" s="52" t="s">
        <v>238</v>
      </c>
      <c r="X5354" s="52" t="s">
        <v>238</v>
      </c>
      <c r="Y5354" s="52" t="s">
        <v>238</v>
      </c>
      <c r="Z5354" s="52" t="s">
        <v>238</v>
      </c>
      <c r="AA5354" s="52" t="s">
        <v>238</v>
      </c>
      <c r="AB5354" s="52" t="s">
        <v>238</v>
      </c>
      <c r="AC5354" s="53">
        <f>(I5354*$AC$5343)+(J5354*$AC$5343)+(L5354*$AC$5343)+(K5354*$AC$5343)+(M5354*$AC$5343)+100</f>
        <v>420</v>
      </c>
      <c r="AD5354" s="117"/>
    </row>
    <row r="5355" spans="1:30">
      <c r="A5355" s="99"/>
      <c r="B5355" s="87" t="s">
        <v>1052</v>
      </c>
      <c r="C5355" s="21" t="s">
        <v>830</v>
      </c>
      <c r="D5355" s="12">
        <v>80</v>
      </c>
      <c r="E5355" s="12">
        <v>0</v>
      </c>
      <c r="F5355" s="12">
        <v>30</v>
      </c>
      <c r="G5355" s="12">
        <v>0</v>
      </c>
      <c r="H5355" s="12">
        <v>0</v>
      </c>
      <c r="I5355" s="13">
        <v>15</v>
      </c>
      <c r="J5355" s="13">
        <v>15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60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144</v>
      </c>
      <c r="T5355" s="14">
        <f>(O5355/100)*(K5355*$K$3)</f>
        <v>0</v>
      </c>
      <c r="U5355" s="14">
        <f>(P5355/100)*(K5355*$K$3)+(P5355/100)*(L5355*$L$3)</f>
        <v>144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304</v>
      </c>
      <c r="Y5355" s="14">
        <f>O5355+T5355</f>
        <v>0</v>
      </c>
      <c r="Z5355" s="14">
        <f>P5355+U5355</f>
        <v>204</v>
      </c>
      <c r="AA5355" s="14">
        <f>Q5355+V5355</f>
        <v>0</v>
      </c>
      <c r="AB5355" s="14">
        <f>R5355+W5355</f>
        <v>0</v>
      </c>
      <c r="AC5355" s="15">
        <f>ROUND(X5355+Y5355+Z5355+AA5355+AB5355,1)</f>
        <v>508</v>
      </c>
      <c r="AD5355" s="48" t="s">
        <v>917</v>
      </c>
    </row>
    <row r="5356" spans="1:30">
      <c r="A5356" s="99"/>
      <c r="B5356" s="116" t="s">
        <v>367</v>
      </c>
      <c r="C5356" s="50" t="s">
        <v>238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238</v>
      </c>
      <c r="O5356" s="52" t="s">
        <v>238</v>
      </c>
      <c r="P5356" s="52" t="s">
        <v>238</v>
      </c>
      <c r="Q5356" s="52" t="s">
        <v>238</v>
      </c>
      <c r="R5356" s="52" t="s">
        <v>238</v>
      </c>
      <c r="S5356" s="52" t="s">
        <v>238</v>
      </c>
      <c r="T5356" s="52" t="s">
        <v>238</v>
      </c>
      <c r="U5356" s="52" t="s">
        <v>238</v>
      </c>
      <c r="V5356" s="52" t="s">
        <v>238</v>
      </c>
      <c r="W5356" s="52" t="s">
        <v>238</v>
      </c>
      <c r="X5356" s="52" t="s">
        <v>238</v>
      </c>
      <c r="Y5356" s="52" t="s">
        <v>238</v>
      </c>
      <c r="Z5356" s="52" t="s">
        <v>238</v>
      </c>
      <c r="AA5356" s="52" t="s">
        <v>238</v>
      </c>
      <c r="AB5356" s="52" t="s">
        <v>238</v>
      </c>
      <c r="AC5356" s="53">
        <f>(I5356*$AC$5343)+(J5356*$AC$5343)+(L5356*$AC$5343)+(K5356*$AC$5343)+(M5356*$AC$5343)+100</f>
        <v>400</v>
      </c>
      <c r="AD5356" s="117"/>
    </row>
    <row r="5357" spans="1:30">
      <c r="A5357" s="99"/>
      <c r="B5357" s="87" t="s">
        <v>1049</v>
      </c>
      <c r="C5357" s="21" t="s">
        <v>830</v>
      </c>
      <c r="D5357" s="12">
        <v>95</v>
      </c>
      <c r="E5357" s="12">
        <v>0</v>
      </c>
      <c r="F5357" s="12">
        <v>0</v>
      </c>
      <c r="G5357" s="12">
        <v>0</v>
      </c>
      <c r="H5357" s="12">
        <v>0</v>
      </c>
      <c r="I5357" s="13">
        <v>20</v>
      </c>
      <c r="J5357" s="13">
        <v>20</v>
      </c>
      <c r="K5357" s="13">
        <v>0</v>
      </c>
      <c r="L5357" s="13">
        <v>75</v>
      </c>
      <c r="M5357" s="13">
        <v>0</v>
      </c>
      <c r="N5357" s="14">
        <f>D5357*$D$3</f>
        <v>190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228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418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418</v>
      </c>
      <c r="AD5357" s="48" t="s">
        <v>922</v>
      </c>
    </row>
    <row r="5358" spans="1:30">
      <c r="A5358" s="99"/>
      <c r="B5358" s="116" t="s">
        <v>371</v>
      </c>
      <c r="C5358" s="50" t="s">
        <v>238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238</v>
      </c>
      <c r="O5358" s="52" t="s">
        <v>238</v>
      </c>
      <c r="P5358" s="52" t="s">
        <v>238</v>
      </c>
      <c r="Q5358" s="52" t="s">
        <v>238</v>
      </c>
      <c r="R5358" s="52" t="s">
        <v>238</v>
      </c>
      <c r="S5358" s="52" t="s">
        <v>238</v>
      </c>
      <c r="T5358" s="52" t="s">
        <v>238</v>
      </c>
      <c r="U5358" s="52" t="s">
        <v>238</v>
      </c>
      <c r="V5358" s="52" t="s">
        <v>238</v>
      </c>
      <c r="W5358" s="52" t="s">
        <v>238</v>
      </c>
      <c r="X5358" s="52" t="s">
        <v>238</v>
      </c>
      <c r="Y5358" s="52" t="s">
        <v>238</v>
      </c>
      <c r="Z5358" s="52" t="s">
        <v>238</v>
      </c>
      <c r="AA5358" s="52" t="s">
        <v>238</v>
      </c>
      <c r="AB5358" s="52" t="s">
        <v>238</v>
      </c>
      <c r="AC5358" s="53">
        <f>(I5358*$AC$5343)+(J5358*$AC$5343)+(L5358*$AC$5343)+(K5358*$AC$5343)+(M5358*$AC$5343)+100</f>
        <v>440</v>
      </c>
      <c r="AD5358" s="117" t="s">
        <v>625</v>
      </c>
    </row>
    <row r="5359" spans="1:30">
      <c r="A5359" s="99"/>
      <c r="B5359" s="87" t="s">
        <v>1051</v>
      </c>
      <c r="C5359" s="21" t="s">
        <v>830</v>
      </c>
      <c r="D5359" s="12">
        <v>96</v>
      </c>
      <c r="E5359" s="12">
        <v>0</v>
      </c>
      <c r="F5359" s="12">
        <v>0</v>
      </c>
      <c r="G5359" s="12">
        <v>0</v>
      </c>
      <c r="H5359" s="12">
        <v>0</v>
      </c>
      <c r="I5359" s="13">
        <v>20</v>
      </c>
      <c r="J5359" s="13">
        <v>20</v>
      </c>
      <c r="K5359" s="13">
        <v>0</v>
      </c>
      <c r="L5359" s="13">
        <v>85</v>
      </c>
      <c r="M5359" s="13">
        <v>0</v>
      </c>
      <c r="N5359" s="14">
        <f>D5359*$D$3</f>
        <v>192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230.39999999999998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422.4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422.4</v>
      </c>
      <c r="AD5359" s="48" t="s">
        <v>922</v>
      </c>
    </row>
    <row r="5360" spans="1:30">
      <c r="A5360" s="99"/>
      <c r="B5360" s="116" t="s">
        <v>372</v>
      </c>
      <c r="C5360" s="50" t="s">
        <v>238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238</v>
      </c>
      <c r="O5360" s="52" t="s">
        <v>238</v>
      </c>
      <c r="P5360" s="52" t="s">
        <v>238</v>
      </c>
      <c r="Q5360" s="52" t="s">
        <v>238</v>
      </c>
      <c r="R5360" s="52" t="s">
        <v>238</v>
      </c>
      <c r="S5360" s="52" t="s">
        <v>238</v>
      </c>
      <c r="T5360" s="52" t="s">
        <v>238</v>
      </c>
      <c r="U5360" s="52" t="s">
        <v>238</v>
      </c>
      <c r="V5360" s="52" t="s">
        <v>238</v>
      </c>
      <c r="W5360" s="52" t="s">
        <v>238</v>
      </c>
      <c r="X5360" s="52" t="s">
        <v>238</v>
      </c>
      <c r="Y5360" s="52" t="s">
        <v>238</v>
      </c>
      <c r="Z5360" s="52" t="s">
        <v>238</v>
      </c>
      <c r="AA5360" s="52" t="s">
        <v>238</v>
      </c>
      <c r="AB5360" s="52" t="s">
        <v>238</v>
      </c>
      <c r="AC5360" s="53">
        <f>(I5360*$AC$5343)+(J5360*$AC$5343)+(L5360*$AC$5343)+(K5360*$AC$5343)+(M5360*$AC$5343)+100</f>
        <v>480</v>
      </c>
      <c r="AD5360" s="117" t="s">
        <v>923</v>
      </c>
    </row>
    <row r="5361" spans="1:30" ht="15.75" customHeight="1">
      <c r="A5361" s="99"/>
      <c r="B5361" s="87" t="s">
        <v>1053</v>
      </c>
      <c r="C5361" s="21" t="s">
        <v>830</v>
      </c>
      <c r="D5361" s="12">
        <v>98</v>
      </c>
      <c r="E5361" s="12">
        <v>0</v>
      </c>
      <c r="F5361" s="12">
        <v>0</v>
      </c>
      <c r="G5361" s="12">
        <v>0</v>
      </c>
      <c r="H5361" s="12">
        <v>0</v>
      </c>
      <c r="I5361" s="13">
        <v>20</v>
      </c>
      <c r="J5361" s="13">
        <v>20</v>
      </c>
      <c r="K5361" s="13">
        <v>0</v>
      </c>
      <c r="L5361" s="13">
        <v>95</v>
      </c>
      <c r="M5361" s="13">
        <v>0</v>
      </c>
      <c r="N5361" s="14">
        <f>D5361*$D$3</f>
        <v>196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235.2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431.2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431.2</v>
      </c>
      <c r="AD5361" s="48" t="s">
        <v>924</v>
      </c>
    </row>
    <row r="5362" spans="1:30">
      <c r="A5362" s="99"/>
      <c r="B5362" s="116" t="s">
        <v>368</v>
      </c>
      <c r="C5362" s="50" t="s">
        <v>238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238</v>
      </c>
      <c r="O5362" s="52" t="s">
        <v>238</v>
      </c>
      <c r="P5362" s="52" t="s">
        <v>238</v>
      </c>
      <c r="Q5362" s="52" t="s">
        <v>238</v>
      </c>
      <c r="R5362" s="52" t="s">
        <v>238</v>
      </c>
      <c r="S5362" s="52" t="s">
        <v>238</v>
      </c>
      <c r="T5362" s="52" t="s">
        <v>238</v>
      </c>
      <c r="U5362" s="52" t="s">
        <v>238</v>
      </c>
      <c r="V5362" s="52" t="s">
        <v>238</v>
      </c>
      <c r="W5362" s="52" t="s">
        <v>238</v>
      </c>
      <c r="X5362" s="52" t="s">
        <v>238</v>
      </c>
      <c r="Y5362" s="52" t="s">
        <v>238</v>
      </c>
      <c r="Z5362" s="52" t="s">
        <v>238</v>
      </c>
      <c r="AA5362" s="52" t="s">
        <v>238</v>
      </c>
      <c r="AB5362" s="52" t="s">
        <v>238</v>
      </c>
      <c r="AC5362" s="53">
        <f>(I5362*$AC$5343)+(J5362*$AC$5343)+(L5362*$AC$5343)+(K5362*$AC$5343)+(M5362*$AC$5343)+100</f>
        <v>420</v>
      </c>
      <c r="AD5362" s="117" t="s">
        <v>899</v>
      </c>
    </row>
    <row r="5363" spans="1:30">
      <c r="A5363" s="99"/>
      <c r="B5363" s="87" t="s">
        <v>1052</v>
      </c>
      <c r="C5363" s="21" t="s">
        <v>830</v>
      </c>
      <c r="D5363" s="12">
        <v>100</v>
      </c>
      <c r="E5363" s="12">
        <v>0</v>
      </c>
      <c r="F5363" s="12">
        <v>0</v>
      </c>
      <c r="G5363" s="12">
        <v>0</v>
      </c>
      <c r="H5363" s="12">
        <v>0</v>
      </c>
      <c r="I5363" s="13">
        <v>10</v>
      </c>
      <c r="J5363" s="13">
        <v>30</v>
      </c>
      <c r="K5363" s="13">
        <v>0</v>
      </c>
      <c r="L5363" s="13">
        <v>80</v>
      </c>
      <c r="M5363" s="13">
        <v>0</v>
      </c>
      <c r="N5363" s="14">
        <f>D5363*$D$3</f>
        <v>200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240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440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440</v>
      </c>
      <c r="AD5363" s="48" t="s">
        <v>612</v>
      </c>
    </row>
    <row r="5364" spans="1:30">
      <c r="A5364" s="99"/>
      <c r="B5364" s="116" t="s">
        <v>929</v>
      </c>
      <c r="C5364" s="50" t="s">
        <v>238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238</v>
      </c>
      <c r="O5364" s="52" t="s">
        <v>238</v>
      </c>
      <c r="P5364" s="52" t="s">
        <v>238</v>
      </c>
      <c r="Q5364" s="52" t="s">
        <v>238</v>
      </c>
      <c r="R5364" s="52" t="s">
        <v>238</v>
      </c>
      <c r="S5364" s="52" t="s">
        <v>238</v>
      </c>
      <c r="T5364" s="52" t="s">
        <v>238</v>
      </c>
      <c r="U5364" s="52" t="s">
        <v>238</v>
      </c>
      <c r="V5364" s="52" t="s">
        <v>238</v>
      </c>
      <c r="W5364" s="52" t="s">
        <v>238</v>
      </c>
      <c r="X5364" s="52" t="s">
        <v>238</v>
      </c>
      <c r="Y5364" s="52" t="s">
        <v>238</v>
      </c>
      <c r="Z5364" s="52" t="s">
        <v>238</v>
      </c>
      <c r="AA5364" s="52" t="s">
        <v>238</v>
      </c>
      <c r="AB5364" s="52" t="s">
        <v>238</v>
      </c>
      <c r="AC5364" s="53">
        <f>(I5364*$AC$5343)+(J5364*$AC$5343)+(L5364*$AC$5343)+(K5364*$AC$5343)+(M5364*$AC$5343)+100</f>
        <v>440</v>
      </c>
      <c r="AD5364" s="117" t="s">
        <v>629</v>
      </c>
    </row>
    <row r="5365" spans="1:30">
      <c r="A5365" s="99"/>
      <c r="B5365" s="87" t="s">
        <v>1051</v>
      </c>
      <c r="C5365" s="21" t="s">
        <v>830</v>
      </c>
      <c r="D5365" s="12">
        <v>0</v>
      </c>
      <c r="E5365" s="12">
        <v>0</v>
      </c>
      <c r="F5365" s="12">
        <v>90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180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459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639</v>
      </c>
      <c r="AA5365" s="14">
        <f>Q5365+V5365</f>
        <v>0</v>
      </c>
      <c r="AB5365" s="14">
        <f>R5365+W5365</f>
        <v>0</v>
      </c>
      <c r="AC5365" s="15">
        <f>ROUND(X5365+Y5365+Z5365+AA5365+AB5365,1)</f>
        <v>639</v>
      </c>
      <c r="AD5365" s="48" t="s">
        <v>931</v>
      </c>
    </row>
    <row r="5366" spans="1:30">
      <c r="A5366" s="99" t="s">
        <v>1047</v>
      </c>
      <c r="B5366" s="116" t="s">
        <v>876</v>
      </c>
      <c r="C5366" s="50" t="s">
        <v>452</v>
      </c>
      <c r="D5366" s="11">
        <v>70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238</v>
      </c>
      <c r="O5366" s="52" t="s">
        <v>238</v>
      </c>
      <c r="P5366" s="52" t="s">
        <v>238</v>
      </c>
      <c r="Q5366" s="52" t="s">
        <v>238</v>
      </c>
      <c r="R5366" s="52" t="s">
        <v>238</v>
      </c>
      <c r="S5366" s="52" t="s">
        <v>238</v>
      </c>
      <c r="T5366" s="52" t="s">
        <v>238</v>
      </c>
      <c r="U5366" s="52" t="s">
        <v>238</v>
      </c>
      <c r="V5366" s="52" t="s">
        <v>238</v>
      </c>
      <c r="W5366" s="52" t="s">
        <v>238</v>
      </c>
      <c r="X5366" s="52" t="s">
        <v>238</v>
      </c>
      <c r="Y5366" s="52" t="s">
        <v>238</v>
      </c>
      <c r="Z5366" s="52" t="s">
        <v>238</v>
      </c>
      <c r="AA5366" s="52" t="s">
        <v>238</v>
      </c>
      <c r="AB5366" s="52" t="s">
        <v>238</v>
      </c>
      <c r="AC5366" s="53">
        <f>(I5366*$AC$5343)+(J5366*$AC$5343)+(L5366*$AC$5343)+(K5366*$AC$5343)+(M5366*$AC$5343)+100</f>
        <v>400</v>
      </c>
      <c r="AD5366" s="117" t="s">
        <v>629</v>
      </c>
    </row>
    <row r="5367" spans="1:30">
      <c r="A5367" s="99"/>
      <c r="B5367" s="87" t="s">
        <v>1052</v>
      </c>
      <c r="C5367" s="21" t="s">
        <v>830</v>
      </c>
      <c r="D5367" s="12">
        <v>70</v>
      </c>
      <c r="E5367" s="12">
        <v>0</v>
      </c>
      <c r="F5367" s="12">
        <v>0</v>
      </c>
      <c r="G5367" s="12">
        <v>0</v>
      </c>
      <c r="H5367" s="12">
        <v>0</v>
      </c>
      <c r="I5367" s="13">
        <v>20</v>
      </c>
      <c r="J5367" s="13">
        <v>50</v>
      </c>
      <c r="K5367" s="13">
        <v>0</v>
      </c>
      <c r="L5367" s="13">
        <v>75</v>
      </c>
      <c r="M5367" s="13">
        <v>0</v>
      </c>
      <c r="N5367" s="14">
        <f>D5367*$D$15</f>
        <v>105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456.75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561.75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561.79999999999995</v>
      </c>
      <c r="AD5367" s="48" t="s">
        <v>903</v>
      </c>
    </row>
    <row r="5368" spans="1:30">
      <c r="A5368" s="99" t="s">
        <v>1047</v>
      </c>
      <c r="B5368" s="116" t="s">
        <v>195</v>
      </c>
      <c r="C5368" s="50" t="s">
        <v>452</v>
      </c>
      <c r="D5368" s="11">
        <v>80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238</v>
      </c>
      <c r="O5368" s="52" t="s">
        <v>238</v>
      </c>
      <c r="P5368" s="52" t="s">
        <v>238</v>
      </c>
      <c r="Q5368" s="52" t="s">
        <v>238</v>
      </c>
      <c r="R5368" s="52" t="s">
        <v>238</v>
      </c>
      <c r="S5368" s="52" t="s">
        <v>238</v>
      </c>
      <c r="T5368" s="52" t="s">
        <v>238</v>
      </c>
      <c r="U5368" s="52" t="s">
        <v>238</v>
      </c>
      <c r="V5368" s="52" t="s">
        <v>238</v>
      </c>
      <c r="W5368" s="52" t="s">
        <v>238</v>
      </c>
      <c r="X5368" s="52" t="s">
        <v>238</v>
      </c>
      <c r="Y5368" s="52" t="s">
        <v>238</v>
      </c>
      <c r="Z5368" s="52" t="s">
        <v>238</v>
      </c>
      <c r="AA5368" s="52" t="s">
        <v>238</v>
      </c>
      <c r="AB5368" s="52" t="s">
        <v>238</v>
      </c>
      <c r="AC5368" s="53">
        <f>(I5368*$AC$5343)+(J5368*$AC$5343)+(L5368*$AC$5343)+(K5368*$AC$5343)+(M5368*$AC$5343)+100</f>
        <v>420</v>
      </c>
      <c r="AD5368" s="117"/>
    </row>
    <row r="5369" spans="1:30">
      <c r="A5369" s="99"/>
      <c r="B5369" s="87" t="s">
        <v>1053</v>
      </c>
      <c r="C5369" s="21" t="s">
        <v>830</v>
      </c>
      <c r="D5369" s="12">
        <v>80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120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576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696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696</v>
      </c>
      <c r="AD5369" s="48" t="s">
        <v>906</v>
      </c>
    </row>
    <row r="5370" spans="1:30">
      <c r="A5370" s="107"/>
      <c r="B5370" s="151" t="s">
        <v>1045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/>
      <c r="AD5370" s="18"/>
    </row>
    <row r="5371" spans="1:30">
      <c r="A5371" s="99"/>
      <c r="B5371" s="116" t="s">
        <v>353</v>
      </c>
      <c r="C5371" s="50" t="s">
        <v>238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238</v>
      </c>
      <c r="O5371" s="52" t="s">
        <v>238</v>
      </c>
      <c r="P5371" s="52" t="s">
        <v>238</v>
      </c>
      <c r="Q5371" s="52" t="s">
        <v>238</v>
      </c>
      <c r="R5371" s="52" t="s">
        <v>238</v>
      </c>
      <c r="S5371" s="52" t="s">
        <v>238</v>
      </c>
      <c r="T5371" s="52" t="s">
        <v>238</v>
      </c>
      <c r="U5371" s="52" t="s">
        <v>238</v>
      </c>
      <c r="V5371" s="52" t="s">
        <v>238</v>
      </c>
      <c r="W5371" s="52" t="s">
        <v>238</v>
      </c>
      <c r="X5371" s="52" t="s">
        <v>238</v>
      </c>
      <c r="Y5371" s="52" t="s">
        <v>238</v>
      </c>
      <c r="Z5371" s="52" t="s">
        <v>238</v>
      </c>
      <c r="AA5371" s="52" t="s">
        <v>238</v>
      </c>
      <c r="AB5371" s="52" t="s">
        <v>238</v>
      </c>
      <c r="AC5371" s="53">
        <f>(I5371*$AC$5343)+(J5371*$AC$5343)+(L5371*$AC$5343)+(K5371*$AC$5343)+(M5371*$AC$5343)+100</f>
        <v>400</v>
      </c>
      <c r="AD5371" s="117"/>
    </row>
    <row r="5372" spans="1:30">
      <c r="A5372" s="99"/>
      <c r="B5372" s="149" t="s">
        <v>1048</v>
      </c>
      <c r="C5372" s="21" t="s">
        <v>830</v>
      </c>
      <c r="D5372" s="12">
        <v>98</v>
      </c>
      <c r="E5372" s="12">
        <v>0</v>
      </c>
      <c r="F5372" s="12">
        <v>0</v>
      </c>
      <c r="G5372" s="12">
        <v>0</v>
      </c>
      <c r="H5372" s="12">
        <v>0</v>
      </c>
      <c r="I5372" s="13">
        <v>20</v>
      </c>
      <c r="J5372" s="13">
        <v>20</v>
      </c>
      <c r="K5372" s="13">
        <v>37.5</v>
      </c>
      <c r="L5372" s="13">
        <v>37.5</v>
      </c>
      <c r="M5372" s="13">
        <v>0</v>
      </c>
      <c r="N5372" s="14">
        <f>D5372*$D$3</f>
        <v>196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0</v>
      </c>
      <c r="S5372" s="14">
        <f>(N5372/100)*(I5372*$I$3)+(N5372/100)*(J5372*$J$3)</f>
        <v>235.2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0</v>
      </c>
      <c r="X5372" s="14">
        <f>N5372+S5372</f>
        <v>431.2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0</v>
      </c>
      <c r="AC5372" s="15">
        <f>ROUND(X5372+Y5372+Z5372+AA5372+AB5372,1)</f>
        <v>431.2</v>
      </c>
      <c r="AD5372" s="48" t="s">
        <v>900</v>
      </c>
    </row>
    <row r="5373" spans="1:30">
      <c r="A5373" s="99"/>
      <c r="B5373" s="116" t="s">
        <v>355</v>
      </c>
      <c r="C5373" s="50" t="s">
        <v>238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238</v>
      </c>
      <c r="O5373" s="52" t="s">
        <v>238</v>
      </c>
      <c r="P5373" s="52" t="s">
        <v>238</v>
      </c>
      <c r="Q5373" s="52" t="s">
        <v>238</v>
      </c>
      <c r="R5373" s="52" t="s">
        <v>238</v>
      </c>
      <c r="S5373" s="52" t="s">
        <v>238</v>
      </c>
      <c r="T5373" s="52" t="s">
        <v>238</v>
      </c>
      <c r="U5373" s="52" t="s">
        <v>238</v>
      </c>
      <c r="V5373" s="52" t="s">
        <v>238</v>
      </c>
      <c r="W5373" s="52" t="s">
        <v>238</v>
      </c>
      <c r="X5373" s="52" t="s">
        <v>238</v>
      </c>
      <c r="Y5373" s="52" t="s">
        <v>238</v>
      </c>
      <c r="Z5373" s="52" t="s">
        <v>238</v>
      </c>
      <c r="AA5373" s="52" t="s">
        <v>238</v>
      </c>
      <c r="AB5373" s="52" t="s">
        <v>238</v>
      </c>
      <c r="AC5373" s="53">
        <f>(I5373*$AC$5343)+(J5373*$AC$5343)+(L5373*$AC$5343)+(K5373*$AC$5343)+(M5373*$AC$5343)+100</f>
        <v>420</v>
      </c>
      <c r="AD5373" s="117" t="s">
        <v>893</v>
      </c>
    </row>
    <row r="5374" spans="1:30">
      <c r="A5374" s="99"/>
      <c r="B5374" s="87" t="s">
        <v>1055</v>
      </c>
      <c r="C5374" s="21" t="s">
        <v>830</v>
      </c>
      <c r="D5374" s="12">
        <v>100</v>
      </c>
      <c r="E5374" s="12">
        <v>0</v>
      </c>
      <c r="F5374" s="12">
        <v>0</v>
      </c>
      <c r="G5374" s="12">
        <v>0</v>
      </c>
      <c r="H5374" s="12">
        <v>0</v>
      </c>
      <c r="I5374" s="13">
        <v>20</v>
      </c>
      <c r="J5374" s="13">
        <v>20</v>
      </c>
      <c r="K5374" s="13">
        <v>40</v>
      </c>
      <c r="L5374" s="13">
        <v>40</v>
      </c>
      <c r="M5374" s="13">
        <v>0</v>
      </c>
      <c r="N5374" s="14">
        <f>D5374*$D$3</f>
        <v>200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240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440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440</v>
      </c>
      <c r="AD5374" s="48" t="s">
        <v>898</v>
      </c>
    </row>
    <row r="5375" spans="1:30">
      <c r="A5375" s="99"/>
      <c r="B5375" s="116" t="s">
        <v>354</v>
      </c>
      <c r="C5375" s="50" t="s">
        <v>238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238</v>
      </c>
      <c r="O5375" s="52" t="s">
        <v>238</v>
      </c>
      <c r="P5375" s="52" t="s">
        <v>238</v>
      </c>
      <c r="Q5375" s="52" t="s">
        <v>238</v>
      </c>
      <c r="R5375" s="52" t="s">
        <v>238</v>
      </c>
      <c r="S5375" s="52" t="s">
        <v>238</v>
      </c>
      <c r="T5375" s="52" t="s">
        <v>238</v>
      </c>
      <c r="U5375" s="52" t="s">
        <v>238</v>
      </c>
      <c r="V5375" s="52" t="s">
        <v>238</v>
      </c>
      <c r="W5375" s="52" t="s">
        <v>238</v>
      </c>
      <c r="X5375" s="52" t="s">
        <v>238</v>
      </c>
      <c r="Y5375" s="52" t="s">
        <v>238</v>
      </c>
      <c r="Z5375" s="52" t="s">
        <v>238</v>
      </c>
      <c r="AA5375" s="52" t="s">
        <v>238</v>
      </c>
      <c r="AB5375" s="52" t="s">
        <v>238</v>
      </c>
      <c r="AC5375" s="53">
        <f>(I5375*$AC$5343)+(J5375*$AC$5343)+(L5375*$AC$5343)+(K5375*$AC$5343)+(M5375*$AC$5343)+100</f>
        <v>440</v>
      </c>
      <c r="AD5375" s="117" t="s">
        <v>928</v>
      </c>
    </row>
    <row r="5376" spans="1:30">
      <c r="A5376" s="99"/>
      <c r="B5376" s="87" t="s">
        <v>1056</v>
      </c>
      <c r="C5376" s="21" t="s">
        <v>830</v>
      </c>
      <c r="D5376" s="12">
        <v>85</v>
      </c>
      <c r="E5376" s="12">
        <v>0</v>
      </c>
      <c r="F5376" s="12">
        <v>0</v>
      </c>
      <c r="G5376" s="12">
        <v>0</v>
      </c>
      <c r="H5376" s="12">
        <v>30</v>
      </c>
      <c r="I5376" s="13">
        <v>10</v>
      </c>
      <c r="J5376" s="13">
        <v>30</v>
      </c>
      <c r="K5376" s="13">
        <v>42.5</v>
      </c>
      <c r="L5376" s="13">
        <v>42.5</v>
      </c>
      <c r="M5376" s="13">
        <v>0</v>
      </c>
      <c r="N5376" s="14">
        <f>D5376*$D$3</f>
        <v>170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60</v>
      </c>
      <c r="S5376" s="14">
        <f>(N5376/100)*(I5376*$I$3)+(N5376/100)*(J5376*$J$3)</f>
        <v>204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153</v>
      </c>
      <c r="X5376" s="14">
        <f>N5376+S5376</f>
        <v>374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213</v>
      </c>
      <c r="AC5376" s="15">
        <f>ROUND(X5376+Y5376+Z5376+AA5376+AB5376,1)</f>
        <v>587</v>
      </c>
      <c r="AD5376" s="48" t="s">
        <v>900</v>
      </c>
    </row>
    <row r="5377" spans="1:30">
      <c r="A5377" s="99"/>
      <c r="B5377" s="116" t="s">
        <v>356</v>
      </c>
      <c r="C5377" s="50" t="s">
        <v>238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238</v>
      </c>
      <c r="O5377" s="52" t="s">
        <v>238</v>
      </c>
      <c r="P5377" s="52" t="s">
        <v>238</v>
      </c>
      <c r="Q5377" s="52" t="s">
        <v>238</v>
      </c>
      <c r="R5377" s="52" t="s">
        <v>238</v>
      </c>
      <c r="S5377" s="52" t="s">
        <v>238</v>
      </c>
      <c r="T5377" s="52" t="s">
        <v>238</v>
      </c>
      <c r="U5377" s="52" t="s">
        <v>238</v>
      </c>
      <c r="V5377" s="52" t="s">
        <v>238</v>
      </c>
      <c r="W5377" s="52" t="s">
        <v>238</v>
      </c>
      <c r="X5377" s="52" t="s">
        <v>238</v>
      </c>
      <c r="Y5377" s="52" t="s">
        <v>238</v>
      </c>
      <c r="Z5377" s="52" t="s">
        <v>238</v>
      </c>
      <c r="AA5377" s="52" t="s">
        <v>238</v>
      </c>
      <c r="AB5377" s="52" t="s">
        <v>238</v>
      </c>
      <c r="AC5377" s="53">
        <f>(I5377*$AC$5343)+(J5377*$AC$5343)+(L5377*$AC$5343)+(K5377*$AC$5343)+(M5377*$AC$5343)+100</f>
        <v>480</v>
      </c>
      <c r="AD5377" s="117" t="s">
        <v>640</v>
      </c>
    </row>
    <row r="5378" spans="1:30">
      <c r="A5378" s="99"/>
      <c r="B5378" s="87" t="s">
        <v>1057</v>
      </c>
      <c r="C5378" s="21" t="s">
        <v>830</v>
      </c>
      <c r="D5378" s="12">
        <v>110</v>
      </c>
      <c r="E5378" s="12">
        <v>0</v>
      </c>
      <c r="F5378" s="12">
        <v>0</v>
      </c>
      <c r="G5378" s="12">
        <v>0</v>
      </c>
      <c r="H5378" s="12">
        <v>0</v>
      </c>
      <c r="I5378" s="13">
        <v>30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220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0</v>
      </c>
      <c r="S5378" s="14">
        <f>(N5378/100)*(I5378*$I$3)+(N5378/100)*(J5378*$J$3)</f>
        <v>264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0</v>
      </c>
      <c r="X5378" s="14">
        <f>N5378+S5378</f>
        <v>484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0</v>
      </c>
      <c r="AC5378" s="15">
        <f>ROUND(X5378+Y5378+Z5378+AA5378+AB5378,1)</f>
        <v>484</v>
      </c>
      <c r="AD5378" s="48" t="s">
        <v>900</v>
      </c>
    </row>
    <row r="5379" spans="1:30">
      <c r="A5379" s="99"/>
      <c r="B5379" s="116" t="s">
        <v>562</v>
      </c>
      <c r="C5379" s="50" t="s">
        <v>238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238</v>
      </c>
      <c r="O5379" s="52" t="s">
        <v>238</v>
      </c>
      <c r="P5379" s="52" t="s">
        <v>238</v>
      </c>
      <c r="Q5379" s="52" t="s">
        <v>238</v>
      </c>
      <c r="R5379" s="52" t="s">
        <v>238</v>
      </c>
      <c r="S5379" s="52" t="s">
        <v>238</v>
      </c>
      <c r="T5379" s="52" t="s">
        <v>238</v>
      </c>
      <c r="U5379" s="52" t="s">
        <v>238</v>
      </c>
      <c r="V5379" s="52" t="s">
        <v>238</v>
      </c>
      <c r="W5379" s="52" t="s">
        <v>238</v>
      </c>
      <c r="X5379" s="52" t="s">
        <v>238</v>
      </c>
      <c r="Y5379" s="52" t="s">
        <v>238</v>
      </c>
      <c r="Z5379" s="52" t="s">
        <v>238</v>
      </c>
      <c r="AA5379" s="52" t="s">
        <v>238</v>
      </c>
      <c r="AB5379" s="52" t="s">
        <v>238</v>
      </c>
      <c r="AC5379" s="53">
        <f>(I5379*$AC$5343)+(J5379*$AC$5343)+(L5379*$AC$5343)+(K5379*$AC$5343)+(M5379*$AC$5343)+100</f>
        <v>500</v>
      </c>
      <c r="AD5379" s="117"/>
    </row>
    <row r="5380" spans="1:30">
      <c r="A5380" s="99"/>
      <c r="B5380" s="87" t="s">
        <v>1058</v>
      </c>
      <c r="C5380" s="21" t="s">
        <v>830</v>
      </c>
      <c r="D5380" s="12">
        <v>100</v>
      </c>
      <c r="E5380" s="12">
        <v>0</v>
      </c>
      <c r="F5380" s="12">
        <v>0</v>
      </c>
      <c r="G5380" s="12">
        <v>0</v>
      </c>
      <c r="H5380" s="12">
        <v>30</v>
      </c>
      <c r="I5380" s="13">
        <v>50</v>
      </c>
      <c r="J5380" s="13">
        <v>10</v>
      </c>
      <c r="K5380" s="13">
        <v>50</v>
      </c>
      <c r="L5380" s="13">
        <v>50</v>
      </c>
      <c r="M5380" s="13">
        <v>0</v>
      </c>
      <c r="N5380" s="14">
        <f>D5380*$D$3</f>
        <v>200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60</v>
      </c>
      <c r="S5380" s="14">
        <f>(N5380/100)*(I5380*$I$3)+(N5380/100)*(J5380*$J$3)</f>
        <v>360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180</v>
      </c>
      <c r="X5380" s="14">
        <f>N5380+S5380</f>
        <v>560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240</v>
      </c>
      <c r="AC5380" s="15">
        <f>ROUND(X5380+Y5380+Z5380+AA5380+AB5380,1)</f>
        <v>800</v>
      </c>
      <c r="AD5380" s="48" t="s">
        <v>912</v>
      </c>
    </row>
    <row r="5381" spans="1:30">
      <c r="A5381" s="99"/>
      <c r="B5381" s="116" t="s">
        <v>561</v>
      </c>
      <c r="C5381" s="50" t="s">
        <v>238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238</v>
      </c>
      <c r="O5381" s="52" t="s">
        <v>238</v>
      </c>
      <c r="P5381" s="52" t="s">
        <v>238</v>
      </c>
      <c r="Q5381" s="52" t="s">
        <v>238</v>
      </c>
      <c r="R5381" s="52" t="s">
        <v>238</v>
      </c>
      <c r="S5381" s="52" t="s">
        <v>238</v>
      </c>
      <c r="T5381" s="52" t="s">
        <v>238</v>
      </c>
      <c r="U5381" s="52" t="s">
        <v>238</v>
      </c>
      <c r="V5381" s="52" t="s">
        <v>238</v>
      </c>
      <c r="W5381" s="52" t="s">
        <v>238</v>
      </c>
      <c r="X5381" s="52" t="s">
        <v>238</v>
      </c>
      <c r="Y5381" s="52" t="s">
        <v>238</v>
      </c>
      <c r="Z5381" s="52" t="s">
        <v>238</v>
      </c>
      <c r="AA5381" s="52" t="s">
        <v>238</v>
      </c>
      <c r="AB5381" s="52" t="s">
        <v>238</v>
      </c>
      <c r="AC5381" s="53">
        <f>(I5381*$AC$5343)+(J5381*$AC$5343)+(L5381*$AC$5343)+(K5381*$AC$5343)+(M5381*$AC$5343)+100</f>
        <v>460</v>
      </c>
      <c r="AD5381" s="117"/>
    </row>
    <row r="5382" spans="1:30">
      <c r="A5382" s="99"/>
      <c r="B5382" s="87" t="s">
        <v>1059</v>
      </c>
      <c r="C5382" s="21" t="s">
        <v>830</v>
      </c>
      <c r="D5382" s="12">
        <v>90</v>
      </c>
      <c r="E5382" s="12">
        <v>0</v>
      </c>
      <c r="F5382" s="12">
        <v>0</v>
      </c>
      <c r="G5382" s="12">
        <v>0</v>
      </c>
      <c r="H5382" s="12">
        <v>0</v>
      </c>
      <c r="I5382" s="13">
        <v>15</v>
      </c>
      <c r="J5382" s="13">
        <v>15</v>
      </c>
      <c r="K5382" s="13">
        <v>45</v>
      </c>
      <c r="L5382" s="13">
        <v>45</v>
      </c>
      <c r="M5382" s="13">
        <v>0</v>
      </c>
      <c r="N5382" s="14">
        <f>D5382*$D$3</f>
        <v>180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162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342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342</v>
      </c>
      <c r="AD5382" s="48" t="s">
        <v>911</v>
      </c>
    </row>
    <row r="5383" spans="1:30">
      <c r="A5383" s="99"/>
      <c r="B5383" s="116" t="s">
        <v>853</v>
      </c>
      <c r="C5383" s="50" t="s">
        <v>238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238</v>
      </c>
      <c r="O5383" s="52" t="s">
        <v>238</v>
      </c>
      <c r="P5383" s="52" t="s">
        <v>238</v>
      </c>
      <c r="Q5383" s="52" t="s">
        <v>238</v>
      </c>
      <c r="R5383" s="52" t="s">
        <v>238</v>
      </c>
      <c r="S5383" s="52" t="s">
        <v>238</v>
      </c>
      <c r="T5383" s="52" t="s">
        <v>238</v>
      </c>
      <c r="U5383" s="52" t="s">
        <v>238</v>
      </c>
      <c r="V5383" s="52" t="s">
        <v>238</v>
      </c>
      <c r="W5383" s="52" t="s">
        <v>238</v>
      </c>
      <c r="X5383" s="52" t="s">
        <v>238</v>
      </c>
      <c r="Y5383" s="52" t="s">
        <v>238</v>
      </c>
      <c r="Z5383" s="52" t="s">
        <v>238</v>
      </c>
      <c r="AA5383" s="52" t="s">
        <v>238</v>
      </c>
      <c r="AB5383" s="52" t="s">
        <v>238</v>
      </c>
      <c r="AC5383" s="53">
        <f>(I5383*$AC$5343)+(J5383*$AC$5343)+(L5383*$AC$5343)+(K5383*$AC$5343)+(M5383*$AC$5343)+100</f>
        <v>480</v>
      </c>
      <c r="AD5383" s="117"/>
    </row>
    <row r="5384" spans="1:30">
      <c r="A5384" s="99"/>
      <c r="B5384" s="87" t="s">
        <v>1057</v>
      </c>
      <c r="C5384" s="21" t="s">
        <v>830</v>
      </c>
      <c r="D5384" s="12">
        <v>102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10</v>
      </c>
      <c r="K5384" s="13">
        <v>47.5</v>
      </c>
      <c r="L5384" s="13">
        <v>47.5</v>
      </c>
      <c r="M5384" s="13">
        <v>0</v>
      </c>
      <c r="N5384" s="14">
        <f>D5384*$D$3</f>
        <v>204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306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510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510</v>
      </c>
      <c r="AD5384" s="48" t="s">
        <v>913</v>
      </c>
    </row>
    <row r="5385" spans="1:30">
      <c r="A5385" s="99"/>
      <c r="B5385" s="116" t="s">
        <v>910</v>
      </c>
      <c r="C5385" s="50" t="s">
        <v>238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238</v>
      </c>
      <c r="O5385" s="52" t="s">
        <v>238</v>
      </c>
      <c r="P5385" s="52" t="s">
        <v>238</v>
      </c>
      <c r="Q5385" s="52" t="s">
        <v>238</v>
      </c>
      <c r="R5385" s="52" t="s">
        <v>238</v>
      </c>
      <c r="S5385" s="52" t="s">
        <v>238</v>
      </c>
      <c r="T5385" s="52" t="s">
        <v>238</v>
      </c>
      <c r="U5385" s="52" t="s">
        <v>238</v>
      </c>
      <c r="V5385" s="52" t="s">
        <v>238</v>
      </c>
      <c r="W5385" s="52" t="s">
        <v>238</v>
      </c>
      <c r="X5385" s="52" t="s">
        <v>238</v>
      </c>
      <c r="Y5385" s="52" t="s">
        <v>238</v>
      </c>
      <c r="Z5385" s="52" t="s">
        <v>238</v>
      </c>
      <c r="AA5385" s="52" t="s">
        <v>238</v>
      </c>
      <c r="AB5385" s="52" t="s">
        <v>238</v>
      </c>
      <c r="AC5385" s="53">
        <f>(I5385*$AC$5343)+(J5385*$AC$5343)+(L5385*$AC$5343)+(K5385*$AC$5343)+(M5385*$AC$5343)+100</f>
        <v>400</v>
      </c>
      <c r="AD5385" s="117"/>
    </row>
    <row r="5386" spans="1:30">
      <c r="A5386" s="99"/>
      <c r="B5386" s="87" t="s">
        <v>1048</v>
      </c>
      <c r="C5386" s="21" t="s">
        <v>830</v>
      </c>
      <c r="D5386" s="12">
        <v>96</v>
      </c>
      <c r="E5386" s="12">
        <v>0</v>
      </c>
      <c r="F5386" s="12">
        <v>0</v>
      </c>
      <c r="G5386" s="12">
        <v>0</v>
      </c>
      <c r="H5386" s="12">
        <v>0</v>
      </c>
      <c r="I5386" s="13">
        <v>20</v>
      </c>
      <c r="J5386" s="13">
        <v>20</v>
      </c>
      <c r="K5386" s="13">
        <v>37.5</v>
      </c>
      <c r="L5386" s="13">
        <v>37.5</v>
      </c>
      <c r="M5386" s="13">
        <v>0</v>
      </c>
      <c r="N5386" s="14">
        <f>D5386*$D$3</f>
        <v>192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230.39999999999998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422.4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422.4</v>
      </c>
      <c r="AD5386" s="48" t="s">
        <v>922</v>
      </c>
    </row>
    <row r="5387" spans="1:30">
      <c r="A5387" s="99"/>
      <c r="B5387" s="116" t="s">
        <v>369</v>
      </c>
      <c r="C5387" s="50" t="s">
        <v>238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238</v>
      </c>
      <c r="O5387" s="52" t="s">
        <v>238</v>
      </c>
      <c r="P5387" s="52" t="s">
        <v>238</v>
      </c>
      <c r="Q5387" s="52" t="s">
        <v>238</v>
      </c>
      <c r="R5387" s="52" t="s">
        <v>238</v>
      </c>
      <c r="S5387" s="52" t="s">
        <v>238</v>
      </c>
      <c r="T5387" s="52" t="s">
        <v>238</v>
      </c>
      <c r="U5387" s="52" t="s">
        <v>238</v>
      </c>
      <c r="V5387" s="52" t="s">
        <v>238</v>
      </c>
      <c r="W5387" s="52" t="s">
        <v>238</v>
      </c>
      <c r="X5387" s="52" t="s">
        <v>238</v>
      </c>
      <c r="Y5387" s="52" t="s">
        <v>238</v>
      </c>
      <c r="Z5387" s="52" t="s">
        <v>238</v>
      </c>
      <c r="AA5387" s="52" t="s">
        <v>238</v>
      </c>
      <c r="AB5387" s="52" t="s">
        <v>238</v>
      </c>
      <c r="AC5387" s="53">
        <f>(I5387*$AC$5343)+(J5387*$AC$5343)+(L5387*$AC$5343)+(K5387*$AC$5343)+(M5387*$AC$5343)+100</f>
        <v>500</v>
      </c>
      <c r="AD5387" s="117" t="s">
        <v>629</v>
      </c>
    </row>
    <row r="5388" spans="1:30">
      <c r="A5388" s="99"/>
      <c r="B5388" s="87" t="s">
        <v>1058</v>
      </c>
      <c r="C5388" s="21" t="s">
        <v>830</v>
      </c>
      <c r="D5388" s="12">
        <v>94</v>
      </c>
      <c r="E5388" s="12">
        <v>0</v>
      </c>
      <c r="F5388" s="12">
        <v>0</v>
      </c>
      <c r="G5388" s="12">
        <v>0</v>
      </c>
      <c r="H5388" s="12">
        <v>0</v>
      </c>
      <c r="I5388" s="13">
        <v>20</v>
      </c>
      <c r="J5388" s="13">
        <v>20</v>
      </c>
      <c r="K5388" s="13">
        <v>50</v>
      </c>
      <c r="L5388" s="13">
        <v>50</v>
      </c>
      <c r="M5388" s="13">
        <v>0</v>
      </c>
      <c r="N5388" s="14">
        <f>D5388*$D$3</f>
        <v>188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0</v>
      </c>
      <c r="S5388" s="14">
        <f>(N5388/100)*(I5388*$I$3)+(N5388/100)*(J5388*$J$3)</f>
        <v>225.6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0</v>
      </c>
      <c r="X5388" s="14">
        <f>N5388+S5388</f>
        <v>413.6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0</v>
      </c>
      <c r="AC5388" s="15">
        <f>ROUND(X5388+Y5388+Z5388+AA5388+AB5388,1)</f>
        <v>413.6</v>
      </c>
      <c r="AD5388" s="48" t="s">
        <v>925</v>
      </c>
    </row>
    <row r="5389" spans="1:30">
      <c r="A5389" s="99"/>
      <c r="B5389" s="116" t="s">
        <v>909</v>
      </c>
      <c r="C5389" s="50" t="s">
        <v>238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238</v>
      </c>
      <c r="O5389" s="52" t="s">
        <v>238</v>
      </c>
      <c r="P5389" s="52" t="s">
        <v>238</v>
      </c>
      <c r="Q5389" s="52" t="s">
        <v>238</v>
      </c>
      <c r="R5389" s="52" t="s">
        <v>238</v>
      </c>
      <c r="S5389" s="52" t="s">
        <v>238</v>
      </c>
      <c r="T5389" s="52" t="s">
        <v>238</v>
      </c>
      <c r="U5389" s="52" t="s">
        <v>238</v>
      </c>
      <c r="V5389" s="52" t="s">
        <v>238</v>
      </c>
      <c r="W5389" s="52" t="s">
        <v>238</v>
      </c>
      <c r="X5389" s="52" t="s">
        <v>238</v>
      </c>
      <c r="Y5389" s="52" t="s">
        <v>238</v>
      </c>
      <c r="Z5389" s="52" t="s">
        <v>238</v>
      </c>
      <c r="AA5389" s="52" t="s">
        <v>238</v>
      </c>
      <c r="AB5389" s="52" t="s">
        <v>238</v>
      </c>
      <c r="AC5389" s="53">
        <f>(I5389*$AC$5343)+(J5389*$AC$5343)+(L5389*$AC$5343)+(K5389*$AC$5343)+(M5389*$AC$5343)+100</f>
        <v>400</v>
      </c>
      <c r="AD5389" s="117"/>
    </row>
    <row r="5390" spans="1:30">
      <c r="A5390" s="99"/>
      <c r="B5390" s="87" t="s">
        <v>1048</v>
      </c>
      <c r="C5390" s="21" t="s">
        <v>830</v>
      </c>
      <c r="D5390" s="12">
        <v>92</v>
      </c>
      <c r="E5390" s="12">
        <v>0</v>
      </c>
      <c r="F5390" s="12">
        <v>0</v>
      </c>
      <c r="G5390" s="12">
        <v>0</v>
      </c>
      <c r="H5390" s="12">
        <v>0</v>
      </c>
      <c r="I5390" s="13">
        <v>15</v>
      </c>
      <c r="J5390" s="13">
        <v>15</v>
      </c>
      <c r="K5390" s="13">
        <v>37.5</v>
      </c>
      <c r="L5390" s="13">
        <v>37.5</v>
      </c>
      <c r="M5390" s="13">
        <v>0</v>
      </c>
      <c r="N5390" s="14">
        <f>D5390*$D$3</f>
        <v>184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165.6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349.6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349.6</v>
      </c>
      <c r="AD5390" s="48" t="s">
        <v>914</v>
      </c>
    </row>
    <row r="5391" spans="1:30">
      <c r="A5391" s="99"/>
      <c r="B5391" s="116" t="s">
        <v>564</v>
      </c>
      <c r="C5391" s="50" t="s">
        <v>238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238</v>
      </c>
      <c r="O5391" s="52" t="s">
        <v>238</v>
      </c>
      <c r="P5391" s="52" t="s">
        <v>238</v>
      </c>
      <c r="Q5391" s="52" t="s">
        <v>238</v>
      </c>
      <c r="R5391" s="52" t="s">
        <v>238</v>
      </c>
      <c r="S5391" s="52" t="s">
        <v>238</v>
      </c>
      <c r="T5391" s="52" t="s">
        <v>238</v>
      </c>
      <c r="U5391" s="52" t="s">
        <v>238</v>
      </c>
      <c r="V5391" s="52" t="s">
        <v>238</v>
      </c>
      <c r="W5391" s="52" t="s">
        <v>238</v>
      </c>
      <c r="X5391" s="52" t="s">
        <v>238</v>
      </c>
      <c r="Y5391" s="52" t="s">
        <v>238</v>
      </c>
      <c r="Z5391" s="52" t="s">
        <v>238</v>
      </c>
      <c r="AA5391" s="52" t="s">
        <v>238</v>
      </c>
      <c r="AB5391" s="52" t="s">
        <v>238</v>
      </c>
      <c r="AC5391" s="53">
        <f>(I5391*$AC$5343)+(J5391*$AC$5343)+(L5391*$AC$5343)+(K5391*$AC$5343)+(M5391*$AC$5343)+100</f>
        <v>460</v>
      </c>
      <c r="AD5391" s="117"/>
    </row>
    <row r="5392" spans="1:30">
      <c r="A5392" s="99"/>
      <c r="B5392" s="87" t="s">
        <v>1056</v>
      </c>
      <c r="C5392" s="21" t="s">
        <v>830</v>
      </c>
      <c r="D5392" s="12">
        <v>98</v>
      </c>
      <c r="E5392" s="12">
        <v>0</v>
      </c>
      <c r="F5392" s="12">
        <v>0</v>
      </c>
      <c r="G5392" s="12">
        <v>0</v>
      </c>
      <c r="H5392" s="12">
        <v>0</v>
      </c>
      <c r="I5392" s="13">
        <v>15</v>
      </c>
      <c r="J5392" s="13">
        <v>15</v>
      </c>
      <c r="K5392" s="13">
        <v>45</v>
      </c>
      <c r="L5392" s="13">
        <v>45</v>
      </c>
      <c r="M5392" s="13">
        <v>0</v>
      </c>
      <c r="N5392" s="14">
        <f>D5392*$D$3</f>
        <v>196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176.4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372.4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372.4</v>
      </c>
      <c r="AD5392" s="48" t="s">
        <v>920</v>
      </c>
    </row>
    <row r="5393" spans="1:30">
      <c r="A5393" s="99"/>
      <c r="B5393" s="116" t="s">
        <v>563</v>
      </c>
      <c r="C5393" s="50" t="s">
        <v>238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238</v>
      </c>
      <c r="O5393" s="52" t="s">
        <v>238</v>
      </c>
      <c r="P5393" s="52" t="s">
        <v>238</v>
      </c>
      <c r="Q5393" s="52" t="s">
        <v>238</v>
      </c>
      <c r="R5393" s="52" t="s">
        <v>238</v>
      </c>
      <c r="S5393" s="52" t="s">
        <v>238</v>
      </c>
      <c r="T5393" s="52" t="s">
        <v>238</v>
      </c>
      <c r="U5393" s="52" t="s">
        <v>238</v>
      </c>
      <c r="V5393" s="52" t="s">
        <v>238</v>
      </c>
      <c r="W5393" s="52" t="s">
        <v>238</v>
      </c>
      <c r="X5393" s="52" t="s">
        <v>238</v>
      </c>
      <c r="Y5393" s="52" t="s">
        <v>238</v>
      </c>
      <c r="Z5393" s="52" t="s">
        <v>238</v>
      </c>
      <c r="AA5393" s="52" t="s">
        <v>238</v>
      </c>
      <c r="AB5393" s="52" t="s">
        <v>238</v>
      </c>
      <c r="AC5393" s="53">
        <f>(I5393*$AC$5343)+(J5393*$AC$5343)+(L5393*$AC$5343)+(K5393*$AC$5343)+(M5393*$AC$5343)+100</f>
        <v>500</v>
      </c>
      <c r="AD5393" s="117"/>
    </row>
    <row r="5394" spans="1:30">
      <c r="A5394" s="99"/>
      <c r="B5394" s="87" t="s">
        <v>1058</v>
      </c>
      <c r="C5394" s="21" t="s">
        <v>830</v>
      </c>
      <c r="D5394" s="12">
        <v>101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20</v>
      </c>
      <c r="K5394" s="13">
        <v>50</v>
      </c>
      <c r="L5394" s="13">
        <v>50</v>
      </c>
      <c r="M5394" s="13">
        <v>0</v>
      </c>
      <c r="N5394" s="14">
        <f>D5394*$D$3</f>
        <v>202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242.4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444.4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444.4</v>
      </c>
      <c r="AD5394" s="48" t="s">
        <v>921</v>
      </c>
    </row>
    <row r="5395" spans="1:30">
      <c r="A5395" s="99"/>
      <c r="B5395" s="116" t="s">
        <v>375</v>
      </c>
      <c r="C5395" s="50" t="s">
        <v>238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238</v>
      </c>
      <c r="O5395" s="52" t="s">
        <v>238</v>
      </c>
      <c r="P5395" s="52" t="s">
        <v>238</v>
      </c>
      <c r="Q5395" s="52" t="s">
        <v>238</v>
      </c>
      <c r="R5395" s="52" t="s">
        <v>238</v>
      </c>
      <c r="S5395" s="52" t="s">
        <v>238</v>
      </c>
      <c r="T5395" s="52" t="s">
        <v>238</v>
      </c>
      <c r="U5395" s="52" t="s">
        <v>238</v>
      </c>
      <c r="V5395" s="52" t="s">
        <v>238</v>
      </c>
      <c r="W5395" s="52" t="s">
        <v>238</v>
      </c>
      <c r="X5395" s="52" t="s">
        <v>238</v>
      </c>
      <c r="Y5395" s="52" t="s">
        <v>238</v>
      </c>
      <c r="Z5395" s="52" t="s">
        <v>238</v>
      </c>
      <c r="AA5395" s="52" t="s">
        <v>238</v>
      </c>
      <c r="AB5395" s="52" t="s">
        <v>238</v>
      </c>
      <c r="AC5395" s="53">
        <f>(I5395*$AC$5343)+(J5395*$AC$5343)+(L5395*$AC$5343)+(K5395*$AC$5343)+(M5395*$AC$5343)+100</f>
        <v>440</v>
      </c>
      <c r="AD5395" s="117"/>
    </row>
    <row r="5396" spans="1:30">
      <c r="A5396" s="99"/>
      <c r="B5396" s="87" t="s">
        <v>1055</v>
      </c>
      <c r="C5396" s="21" t="s">
        <v>830</v>
      </c>
      <c r="D5396" s="12">
        <v>0</v>
      </c>
      <c r="E5396" s="12">
        <v>0</v>
      </c>
      <c r="F5396" s="12">
        <v>0</v>
      </c>
      <c r="G5396" s="12">
        <v>0</v>
      </c>
      <c r="H5396" s="12">
        <v>90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180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459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639</v>
      </c>
      <c r="AC5396" s="15">
        <f>ROUND(X5396+Y5396+Z5396+AA5396+AB5396,1)</f>
        <v>639</v>
      </c>
      <c r="AD5396" s="48" t="s">
        <v>926</v>
      </c>
    </row>
    <row r="5397" spans="1:30">
      <c r="A5397" s="99" t="s">
        <v>1047</v>
      </c>
      <c r="B5397" s="116" t="s">
        <v>32</v>
      </c>
      <c r="C5397" s="50" t="s">
        <v>452</v>
      </c>
      <c r="D5397" s="11">
        <v>80</v>
      </c>
      <c r="E5397" s="11">
        <v>0</v>
      </c>
      <c r="F5397" s="11">
        <v>0</v>
      </c>
      <c r="G5397" s="11">
        <v>0</v>
      </c>
      <c r="H5397" s="11">
        <v>40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238</v>
      </c>
      <c r="O5397" s="52" t="s">
        <v>238</v>
      </c>
      <c r="P5397" s="52" t="s">
        <v>238</v>
      </c>
      <c r="Q5397" s="52" t="s">
        <v>238</v>
      </c>
      <c r="R5397" s="52" t="s">
        <v>238</v>
      </c>
      <c r="S5397" s="52" t="s">
        <v>238</v>
      </c>
      <c r="T5397" s="52" t="s">
        <v>238</v>
      </c>
      <c r="U5397" s="52" t="s">
        <v>238</v>
      </c>
      <c r="V5397" s="52" t="s">
        <v>238</v>
      </c>
      <c r="W5397" s="52" t="s">
        <v>238</v>
      </c>
      <c r="X5397" s="52" t="s">
        <v>238</v>
      </c>
      <c r="Y5397" s="52" t="s">
        <v>238</v>
      </c>
      <c r="Z5397" s="52" t="s">
        <v>238</v>
      </c>
      <c r="AA5397" s="52" t="s">
        <v>238</v>
      </c>
      <c r="AB5397" s="52" t="s">
        <v>238</v>
      </c>
      <c r="AC5397" s="53">
        <f>(I5397*$AC$5343)+(J5397*$AC$5343)+(L5397*$AC$5343)+(K5397*$AC$5343)+(M5397*$AC$5343)+100</f>
        <v>420</v>
      </c>
      <c r="AD5397" s="117"/>
    </row>
    <row r="5398" spans="1:30">
      <c r="A5398" s="99"/>
      <c r="B5398" s="87" t="s">
        <v>1056</v>
      </c>
      <c r="C5398" s="21" t="s">
        <v>830</v>
      </c>
      <c r="D5398" s="12">
        <v>80</v>
      </c>
      <c r="E5398" s="12">
        <v>0</v>
      </c>
      <c r="F5398" s="12">
        <v>0</v>
      </c>
      <c r="G5398" s="12">
        <v>0</v>
      </c>
      <c r="H5398" s="12">
        <v>40</v>
      </c>
      <c r="I5398" s="13">
        <v>30</v>
      </c>
      <c r="J5398" s="13">
        <v>30</v>
      </c>
      <c r="K5398" s="13">
        <v>40</v>
      </c>
      <c r="L5398" s="13">
        <v>40</v>
      </c>
      <c r="M5398" s="13">
        <v>0</v>
      </c>
      <c r="N5398" s="14">
        <f>D5398*$D$3</f>
        <v>160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80</v>
      </c>
      <c r="S5398" s="14">
        <f>(N5398/100)*(I5398*$I$3)+(N5398/100)*(J5398*$J$3)</f>
        <v>288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192</v>
      </c>
      <c r="X5398" s="14">
        <f>N5398+S5398</f>
        <v>448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272</v>
      </c>
      <c r="AC5398" s="15">
        <f>ROUND(X5398+Y5398+Z5398+AA5398+AB5398,1)</f>
        <v>720</v>
      </c>
      <c r="AD5398" s="48" t="s">
        <v>903</v>
      </c>
    </row>
    <row r="5399" spans="1:30">
      <c r="A5399" s="99" t="s">
        <v>1047</v>
      </c>
      <c r="B5399" s="116" t="s">
        <v>883</v>
      </c>
      <c r="C5399" s="50" t="s">
        <v>452</v>
      </c>
      <c r="D5399" s="11">
        <v>75</v>
      </c>
      <c r="E5399" s="11">
        <v>0</v>
      </c>
      <c r="F5399" s="11">
        <v>0</v>
      </c>
      <c r="G5399" s="11">
        <v>0</v>
      </c>
      <c r="H5399" s="11">
        <v>55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238</v>
      </c>
      <c r="O5399" s="52" t="s">
        <v>238</v>
      </c>
      <c r="P5399" s="52" t="s">
        <v>238</v>
      </c>
      <c r="Q5399" s="52" t="s">
        <v>238</v>
      </c>
      <c r="R5399" s="52" t="s">
        <v>238</v>
      </c>
      <c r="S5399" s="52" t="s">
        <v>238</v>
      </c>
      <c r="T5399" s="52" t="s">
        <v>238</v>
      </c>
      <c r="U5399" s="52" t="s">
        <v>238</v>
      </c>
      <c r="V5399" s="52" t="s">
        <v>238</v>
      </c>
      <c r="W5399" s="52" t="s">
        <v>238</v>
      </c>
      <c r="X5399" s="52" t="s">
        <v>238</v>
      </c>
      <c r="Y5399" s="52" t="s">
        <v>238</v>
      </c>
      <c r="Z5399" s="52" t="s">
        <v>238</v>
      </c>
      <c r="AA5399" s="52" t="s">
        <v>238</v>
      </c>
      <c r="AB5399" s="52" t="s">
        <v>238</v>
      </c>
      <c r="AC5399" s="53">
        <f>(I5399*$AC$5343)+(J5399*$AC$5343)+(L5399*$AC$5343)+(K5399*$AC$5343)+(M5399*$AC$5343)+100</f>
        <v>400</v>
      </c>
      <c r="AD5399" s="117"/>
    </row>
    <row r="5400" spans="1:30">
      <c r="A5400" s="99"/>
      <c r="B5400" s="87" t="s">
        <v>1056</v>
      </c>
      <c r="C5400" s="21" t="s">
        <v>830</v>
      </c>
      <c r="D5400" s="12">
        <v>75</v>
      </c>
      <c r="E5400" s="12">
        <v>0</v>
      </c>
      <c r="F5400" s="12">
        <v>0</v>
      </c>
      <c r="G5400" s="12">
        <v>0</v>
      </c>
      <c r="H5400" s="12">
        <v>55</v>
      </c>
      <c r="I5400" s="13">
        <v>30</v>
      </c>
      <c r="J5400" s="13">
        <v>40</v>
      </c>
      <c r="K5400" s="13">
        <v>37.5</v>
      </c>
      <c r="L5400" s="13">
        <v>37.5</v>
      </c>
      <c r="M5400" s="13">
        <v>0</v>
      </c>
      <c r="N5400" s="14">
        <f>D5400*$D$3</f>
        <v>150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110</v>
      </c>
      <c r="S5400" s="14">
        <f>(N5400/100)*(I5400*$I$3)+(N5400/100)*(J5400*$J$3)</f>
        <v>315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247.50000000000003</v>
      </c>
      <c r="X5400" s="14">
        <f>N5400+S5400</f>
        <v>465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357.5</v>
      </c>
      <c r="AC5400" s="15">
        <f>ROUND(X5400+Y5400+Z5400+AA5400+AB5400,1)</f>
        <v>822.5</v>
      </c>
      <c r="AD5400" s="48" t="s">
        <v>900</v>
      </c>
    </row>
    <row r="5401" spans="1:30">
      <c r="A5401" s="99" t="s">
        <v>1047</v>
      </c>
      <c r="B5401" s="116" t="s">
        <v>331</v>
      </c>
      <c r="C5401" s="50" t="s">
        <v>452</v>
      </c>
      <c r="D5401" s="11">
        <v>90</v>
      </c>
      <c r="E5401" s="11">
        <v>0</v>
      </c>
      <c r="F5401" s="11">
        <v>0</v>
      </c>
      <c r="G5401" s="11">
        <v>0</v>
      </c>
      <c r="H5401" s="11">
        <v>30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238</v>
      </c>
      <c r="O5401" s="52" t="s">
        <v>238</v>
      </c>
      <c r="P5401" s="52" t="s">
        <v>238</v>
      </c>
      <c r="Q5401" s="52" t="s">
        <v>238</v>
      </c>
      <c r="R5401" s="52" t="s">
        <v>238</v>
      </c>
      <c r="S5401" s="52" t="s">
        <v>238</v>
      </c>
      <c r="T5401" s="52" t="s">
        <v>238</v>
      </c>
      <c r="U5401" s="52" t="s">
        <v>238</v>
      </c>
      <c r="V5401" s="52" t="s">
        <v>238</v>
      </c>
      <c r="W5401" s="52" t="s">
        <v>238</v>
      </c>
      <c r="X5401" s="52" t="s">
        <v>238</v>
      </c>
      <c r="Y5401" s="52" t="s">
        <v>238</v>
      </c>
      <c r="Z5401" s="52" t="s">
        <v>238</v>
      </c>
      <c r="AA5401" s="52" t="s">
        <v>238</v>
      </c>
      <c r="AB5401" s="52" t="s">
        <v>238</v>
      </c>
      <c r="AC5401" s="53">
        <f>(I5401*$AC$5343)+(J5401*$AC$5343)+(L5401*$AC$5343)+(K5401*$AC$5343)+(M5401*$AC$5343)+100</f>
        <v>400</v>
      </c>
      <c r="AD5401" s="117" t="s">
        <v>907</v>
      </c>
    </row>
    <row r="5402" spans="1:30">
      <c r="A5402" s="99"/>
      <c r="B5402" s="87" t="s">
        <v>1055</v>
      </c>
      <c r="C5402" s="21" t="s">
        <v>830</v>
      </c>
      <c r="D5402" s="12">
        <v>90</v>
      </c>
      <c r="E5402" s="12">
        <v>0</v>
      </c>
      <c r="F5402" s="12">
        <v>0</v>
      </c>
      <c r="G5402" s="12">
        <v>0</v>
      </c>
      <c r="H5402" s="12">
        <v>30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180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60</v>
      </c>
      <c r="S5402" s="14">
        <f>(N5402/100)*(I5402*$I$3)+(N5402/100)*(J5402*$J$3)</f>
        <v>378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135</v>
      </c>
      <c r="X5402" s="14">
        <f>N5402+S5402</f>
        <v>558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195</v>
      </c>
      <c r="AC5402" s="15">
        <f>ROUND(X5402+Y5402+Z5402+AA5402+AB5402,1)</f>
        <v>753</v>
      </c>
      <c r="AD5402" s="48" t="s">
        <v>908</v>
      </c>
    </row>
    <row r="5403" spans="1:30">
      <c r="A5403" s="107"/>
      <c r="B5403" s="151" t="s">
        <v>1046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373</v>
      </c>
      <c r="C5404" s="50" t="s">
        <v>238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37.5</v>
      </c>
      <c r="L5404" s="51">
        <v>37.5</v>
      </c>
      <c r="M5404" s="51">
        <v>0</v>
      </c>
      <c r="N5404" s="52" t="s">
        <v>238</v>
      </c>
      <c r="O5404" s="52" t="s">
        <v>238</v>
      </c>
      <c r="P5404" s="52" t="s">
        <v>238</v>
      </c>
      <c r="Q5404" s="52" t="s">
        <v>238</v>
      </c>
      <c r="R5404" s="52" t="s">
        <v>238</v>
      </c>
      <c r="S5404" s="52" t="s">
        <v>238</v>
      </c>
      <c r="T5404" s="52" t="s">
        <v>238</v>
      </c>
      <c r="U5404" s="52" t="s">
        <v>238</v>
      </c>
      <c r="V5404" s="52" t="s">
        <v>238</v>
      </c>
      <c r="W5404" s="52" t="s">
        <v>238</v>
      </c>
      <c r="X5404" s="52" t="s">
        <v>238</v>
      </c>
      <c r="Y5404" s="52" t="s">
        <v>238</v>
      </c>
      <c r="Z5404" s="52" t="s">
        <v>238</v>
      </c>
      <c r="AA5404" s="52" t="s">
        <v>238</v>
      </c>
      <c r="AB5404" s="52" t="s">
        <v>238</v>
      </c>
      <c r="AC5404" s="53">
        <f>(I5404*$AC$5343)+(J5404*$AC$5343)+(L5404*$AC$5343)+(K5404*$AC$5343)+(M5404*$AC$5343)+100</f>
        <v>400</v>
      </c>
      <c r="AD5404" s="117"/>
    </row>
    <row r="5405" spans="1:30">
      <c r="A5405" s="99"/>
      <c r="B5405" s="87"/>
      <c r="C5405" s="21" t="s">
        <v>830</v>
      </c>
      <c r="D5405" s="12">
        <v>0</v>
      </c>
      <c r="E5405" s="12">
        <v>0</v>
      </c>
      <c r="F5405" s="12">
        <v>80</v>
      </c>
      <c r="G5405" s="12">
        <v>0</v>
      </c>
      <c r="H5405" s="12">
        <v>0</v>
      </c>
      <c r="I5405" s="13">
        <v>0</v>
      </c>
      <c r="J5405" s="13">
        <v>0</v>
      </c>
      <c r="K5405" s="13">
        <v>37.5</v>
      </c>
      <c r="L5405" s="13">
        <v>37.5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160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360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520</v>
      </c>
      <c r="AA5405" s="14">
        <f>Q5405+V5405</f>
        <v>0</v>
      </c>
      <c r="AB5405" s="14">
        <f>R5405+W5405</f>
        <v>0</v>
      </c>
      <c r="AC5405" s="15">
        <f>ROUND(X5405+Y5405+Z5405+AA5405+AB5405,1)</f>
        <v>520</v>
      </c>
      <c r="AD5405" s="48" t="s">
        <v>917</v>
      </c>
    </row>
    <row r="5406" spans="1:30">
      <c r="A5406" s="99"/>
      <c r="B5406" s="116" t="s">
        <v>374</v>
      </c>
      <c r="C5406" s="50" t="s">
        <v>238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45</v>
      </c>
      <c r="L5406" s="51">
        <v>45</v>
      </c>
      <c r="M5406" s="51">
        <v>0</v>
      </c>
      <c r="N5406" s="52" t="s">
        <v>238</v>
      </c>
      <c r="O5406" s="52" t="s">
        <v>238</v>
      </c>
      <c r="P5406" s="52" t="s">
        <v>238</v>
      </c>
      <c r="Q5406" s="52" t="s">
        <v>238</v>
      </c>
      <c r="R5406" s="52" t="s">
        <v>238</v>
      </c>
      <c r="S5406" s="52" t="s">
        <v>238</v>
      </c>
      <c r="T5406" s="52" t="s">
        <v>238</v>
      </c>
      <c r="U5406" s="52" t="s">
        <v>238</v>
      </c>
      <c r="V5406" s="52" t="s">
        <v>238</v>
      </c>
      <c r="W5406" s="52" t="s">
        <v>238</v>
      </c>
      <c r="X5406" s="52" t="s">
        <v>238</v>
      </c>
      <c r="Y5406" s="52" t="s">
        <v>238</v>
      </c>
      <c r="Z5406" s="52" t="s">
        <v>238</v>
      </c>
      <c r="AA5406" s="52" t="s">
        <v>238</v>
      </c>
      <c r="AB5406" s="52" t="s">
        <v>238</v>
      </c>
      <c r="AC5406" s="53">
        <f>(I5406*$AC$5343)+(J5406*$AC$5343)+(L5406*$AC$5343)+(K5406*$AC$5343)+(M5406*$AC$5343)+100</f>
        <v>460</v>
      </c>
      <c r="AD5406" s="117"/>
    </row>
    <row r="5407" spans="1:30">
      <c r="A5407" s="99"/>
      <c r="B5407" s="87"/>
      <c r="C5407" s="21" t="s">
        <v>830</v>
      </c>
      <c r="D5407" s="12">
        <v>0</v>
      </c>
      <c r="E5407" s="12">
        <v>0</v>
      </c>
      <c r="F5407" s="12">
        <v>90</v>
      </c>
      <c r="G5407" s="12">
        <v>0</v>
      </c>
      <c r="H5407" s="12">
        <v>0</v>
      </c>
      <c r="I5407" s="13">
        <v>0</v>
      </c>
      <c r="J5407" s="13">
        <v>0</v>
      </c>
      <c r="K5407" s="13">
        <v>45</v>
      </c>
      <c r="L5407" s="13">
        <v>45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180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486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666</v>
      </c>
      <c r="AA5407" s="14">
        <f>Q5407+V5407</f>
        <v>0</v>
      </c>
      <c r="AB5407" s="14">
        <f>R5407+W5407</f>
        <v>0</v>
      </c>
      <c r="AC5407" s="15">
        <f>ROUND(X5407+Y5407+Z5407+AA5407+AB5407,1)</f>
        <v>666</v>
      </c>
      <c r="AD5407" s="48" t="s">
        <v>927</v>
      </c>
    </row>
    <row r="5408" spans="1:30">
      <c r="A5408" s="99" t="s">
        <v>1047</v>
      </c>
      <c r="B5408" s="116" t="s">
        <v>80</v>
      </c>
      <c r="C5408" s="50" t="s">
        <v>452</v>
      </c>
      <c r="D5408" s="11">
        <v>0</v>
      </c>
      <c r="E5408" s="11">
        <v>0</v>
      </c>
      <c r="F5408" s="11">
        <v>100</v>
      </c>
      <c r="G5408" s="11">
        <v>0</v>
      </c>
      <c r="H5408" s="11">
        <v>0</v>
      </c>
      <c r="I5408" s="51">
        <v>0</v>
      </c>
      <c r="J5408" s="51">
        <v>0</v>
      </c>
      <c r="K5408" s="51">
        <v>50</v>
      </c>
      <c r="L5408" s="51">
        <v>50</v>
      </c>
      <c r="M5408" s="51">
        <v>0</v>
      </c>
      <c r="N5408" s="52" t="s">
        <v>238</v>
      </c>
      <c r="O5408" s="52" t="s">
        <v>238</v>
      </c>
      <c r="P5408" s="52" t="s">
        <v>238</v>
      </c>
      <c r="Q5408" s="52" t="s">
        <v>238</v>
      </c>
      <c r="R5408" s="52" t="s">
        <v>238</v>
      </c>
      <c r="S5408" s="52" t="s">
        <v>238</v>
      </c>
      <c r="T5408" s="52" t="s">
        <v>238</v>
      </c>
      <c r="U5408" s="52" t="s">
        <v>238</v>
      </c>
      <c r="V5408" s="52" t="s">
        <v>238</v>
      </c>
      <c r="W5408" s="52" t="s">
        <v>238</v>
      </c>
      <c r="X5408" s="52" t="s">
        <v>238</v>
      </c>
      <c r="Y5408" s="52" t="s">
        <v>238</v>
      </c>
      <c r="Z5408" s="52" t="s">
        <v>238</v>
      </c>
      <c r="AA5408" s="52" t="s">
        <v>238</v>
      </c>
      <c r="AB5408" s="52" t="s">
        <v>238</v>
      </c>
      <c r="AC5408" s="53">
        <f>(I5408*$AC$5343)+(J5408*$AC$5343)+(L5408*$AC$5343)+(K5408*$AC$5343)+(M5408*$AC$5343)+100</f>
        <v>500</v>
      </c>
      <c r="AD5408" s="117"/>
    </row>
    <row r="5409" spans="1:30">
      <c r="A5409" s="99"/>
      <c r="B5409" s="87"/>
      <c r="C5409" s="21" t="s">
        <v>830</v>
      </c>
      <c r="D5409" s="12">
        <v>0</v>
      </c>
      <c r="E5409" s="12">
        <v>0</v>
      </c>
      <c r="F5409" s="12">
        <v>100</v>
      </c>
      <c r="G5409" s="12">
        <v>0</v>
      </c>
      <c r="H5409" s="12">
        <v>0</v>
      </c>
      <c r="I5409" s="13">
        <v>0</v>
      </c>
      <c r="J5409" s="13">
        <v>0</v>
      </c>
      <c r="K5409" s="13">
        <v>50</v>
      </c>
      <c r="L5409" s="13">
        <v>50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200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600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800</v>
      </c>
      <c r="AA5409" s="14">
        <f>Q5409+V5409</f>
        <v>0</v>
      </c>
      <c r="AB5409" s="14">
        <f>R5409+W5409</f>
        <v>0</v>
      </c>
      <c r="AC5409" s="15">
        <f>ROUND(X5409+Y5409+Z5409+AA5409+AB5409,1)</f>
        <v>800</v>
      </c>
      <c r="AD5409" s="48" t="s">
        <v>904</v>
      </c>
    </row>
    <row r="5410" spans="1:30">
      <c r="A5410" s="99" t="s">
        <v>1047</v>
      </c>
      <c r="B5410" s="116" t="s">
        <v>183</v>
      </c>
      <c r="C5410" s="50" t="s">
        <v>452</v>
      </c>
      <c r="D5410" s="11">
        <v>85</v>
      </c>
      <c r="E5410" s="11">
        <v>0</v>
      </c>
      <c r="F5410" s="11">
        <v>50</v>
      </c>
      <c r="G5410" s="11">
        <v>0</v>
      </c>
      <c r="H5410" s="11">
        <v>0</v>
      </c>
      <c r="I5410" s="51">
        <v>0</v>
      </c>
      <c r="J5410" s="51">
        <v>0</v>
      </c>
      <c r="K5410" s="51">
        <v>47.5</v>
      </c>
      <c r="L5410" s="51">
        <v>47.5</v>
      </c>
      <c r="M5410" s="51">
        <v>0</v>
      </c>
      <c r="N5410" s="52" t="s">
        <v>238</v>
      </c>
      <c r="O5410" s="52" t="s">
        <v>238</v>
      </c>
      <c r="P5410" s="52" t="s">
        <v>238</v>
      </c>
      <c r="Q5410" s="52" t="s">
        <v>238</v>
      </c>
      <c r="R5410" s="52" t="s">
        <v>238</v>
      </c>
      <c r="S5410" s="52" t="s">
        <v>238</v>
      </c>
      <c r="T5410" s="52" t="s">
        <v>238</v>
      </c>
      <c r="U5410" s="52" t="s">
        <v>238</v>
      </c>
      <c r="V5410" s="52" t="s">
        <v>238</v>
      </c>
      <c r="W5410" s="52" t="s">
        <v>238</v>
      </c>
      <c r="X5410" s="52" t="s">
        <v>238</v>
      </c>
      <c r="Y5410" s="52" t="s">
        <v>238</v>
      </c>
      <c r="Z5410" s="52" t="s">
        <v>238</v>
      </c>
      <c r="AA5410" s="52" t="s">
        <v>238</v>
      </c>
      <c r="AB5410" s="52" t="s">
        <v>238</v>
      </c>
      <c r="AC5410" s="53">
        <f>(I5410*$AC$5343)+(J5410*$AC$5343)+(L5410*$AC$5343)+(K5410*$AC$5343)+(M5410*$AC$5343)+100</f>
        <v>480</v>
      </c>
      <c r="AD5410" s="117"/>
    </row>
    <row r="5411" spans="1:30">
      <c r="A5411" s="99"/>
      <c r="B5411" s="87"/>
      <c r="C5411" s="21" t="s">
        <v>830</v>
      </c>
      <c r="D5411" s="12">
        <v>85</v>
      </c>
      <c r="E5411" s="12">
        <v>0</v>
      </c>
      <c r="F5411" s="12">
        <v>50</v>
      </c>
      <c r="G5411" s="12">
        <v>0</v>
      </c>
      <c r="H5411" s="12">
        <v>0</v>
      </c>
      <c r="I5411" s="13">
        <v>20</v>
      </c>
      <c r="J5411" s="13">
        <v>40</v>
      </c>
      <c r="K5411" s="13">
        <v>47.5</v>
      </c>
      <c r="L5411" s="13">
        <v>47.5</v>
      </c>
      <c r="M5411" s="13">
        <v>0</v>
      </c>
      <c r="N5411" s="14">
        <f>D5411*$D$3</f>
        <v>170</v>
      </c>
      <c r="O5411" s="14">
        <f>E5411*$E$3</f>
        <v>0</v>
      </c>
      <c r="P5411" s="14">
        <f>F5411*$F$3</f>
        <v>100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306</v>
      </c>
      <c r="T5411" s="14">
        <f>(O5411/100)*(K5411*$K$3)</f>
        <v>0</v>
      </c>
      <c r="U5411" s="14">
        <f>(P5411/100)*(K5411*$K$3)+(P5411/100)*(L5411*$L$3)</f>
        <v>285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476</v>
      </c>
      <c r="Y5411" s="14">
        <f>O5411+T5411</f>
        <v>0</v>
      </c>
      <c r="Z5411" s="14">
        <f>P5411+U5411</f>
        <v>385</v>
      </c>
      <c r="AA5411" s="14">
        <f>Q5411+V5411</f>
        <v>0</v>
      </c>
      <c r="AB5411" s="14">
        <f>R5411+W5411</f>
        <v>0</v>
      </c>
      <c r="AC5411" s="15">
        <f>ROUND(X5411+Y5411+Z5411+AA5411+AB5411,1)</f>
        <v>861</v>
      </c>
      <c r="AD5411" s="48" t="s">
        <v>905</v>
      </c>
    </row>
    <row r="5412" spans="1:30">
      <c r="A5412" s="107"/>
      <c r="B5412" s="151" t="s">
        <v>1061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/>
      <c r="AD5412" s="18"/>
    </row>
    <row r="5413" spans="1:30">
      <c r="A5413" s="99"/>
      <c r="B5413" s="116" t="s">
        <v>1060</v>
      </c>
      <c r="C5413" s="50" t="s">
        <v>238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100</v>
      </c>
      <c r="N5413" s="52" t="s">
        <v>238</v>
      </c>
      <c r="O5413" s="52" t="s">
        <v>238</v>
      </c>
      <c r="P5413" s="52" t="s">
        <v>238</v>
      </c>
      <c r="Q5413" s="52" t="s">
        <v>238</v>
      </c>
      <c r="R5413" s="52" t="s">
        <v>238</v>
      </c>
      <c r="S5413" s="52" t="s">
        <v>238</v>
      </c>
      <c r="T5413" s="52" t="s">
        <v>238</v>
      </c>
      <c r="U5413" s="52" t="s">
        <v>238</v>
      </c>
      <c r="V5413" s="52" t="s">
        <v>238</v>
      </c>
      <c r="W5413" s="52" t="s">
        <v>238</v>
      </c>
      <c r="X5413" s="52" t="s">
        <v>238</v>
      </c>
      <c r="Y5413" s="52" t="s">
        <v>238</v>
      </c>
      <c r="Z5413" s="52" t="s">
        <v>238</v>
      </c>
      <c r="AA5413" s="52" t="s">
        <v>238</v>
      </c>
      <c r="AB5413" s="52" t="s">
        <v>238</v>
      </c>
      <c r="AC5413" s="53">
        <f>(I5413*$AC$5343)+(J5413*$AC$5343)+(L5413*$AC$5343)+(K5413*$AC$5343)+(M5413*$AC$5343)+100</f>
        <v>500</v>
      </c>
      <c r="AD5413" s="117"/>
    </row>
    <row r="5414" spans="1:30">
      <c r="A5414" s="99"/>
      <c r="B5414" s="149" t="s">
        <v>1056</v>
      </c>
      <c r="C5414" s="21" t="s">
        <v>830</v>
      </c>
      <c r="D5414" s="12">
        <v>100</v>
      </c>
      <c r="E5414" s="12">
        <v>0</v>
      </c>
      <c r="F5414" s="12">
        <v>0</v>
      </c>
      <c r="G5414" s="12">
        <v>0</v>
      </c>
      <c r="H5414" s="12">
        <v>0</v>
      </c>
      <c r="I5414" s="13">
        <v>20</v>
      </c>
      <c r="J5414" s="13">
        <v>20</v>
      </c>
      <c r="K5414" s="13">
        <v>0</v>
      </c>
      <c r="L5414" s="13">
        <v>0</v>
      </c>
      <c r="M5414" s="13">
        <v>100</v>
      </c>
      <c r="N5414" s="14">
        <f>D5414*$D$3</f>
        <v>200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0</v>
      </c>
      <c r="S5414" s="14">
        <f>(N5414/100)*(I5414*$I$3)+(N5414/100)*(J5414*$J$3)</f>
        <v>240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440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0</v>
      </c>
      <c r="AC5414" s="15">
        <f>ROUND(X5414+Y5414+Z5414+AA5414+AB5414,1)</f>
        <v>440</v>
      </c>
      <c r="AD5414" s="48" t="s">
        <v>900</v>
      </c>
    </row>
    <row r="5415" spans="1:30">
      <c r="A5415" s="107"/>
      <c r="B5415" s="151" t="s">
        <v>376</v>
      </c>
      <c r="C5415" s="151"/>
      <c r="D5415" s="151"/>
      <c r="E5415" s="151"/>
      <c r="F5415" s="151"/>
      <c r="G5415" s="151"/>
      <c r="H5415" s="151"/>
      <c r="I5415" s="151"/>
      <c r="J5415" s="151"/>
      <c r="K5415" s="151"/>
      <c r="L5415" s="151"/>
      <c r="M5415" s="151"/>
      <c r="N5415" s="151"/>
      <c r="O5415" s="151"/>
      <c r="P5415" s="151"/>
      <c r="Q5415" s="151"/>
      <c r="R5415" s="151"/>
      <c r="S5415" s="151"/>
      <c r="T5415" s="151"/>
      <c r="U5415" s="151"/>
      <c r="V5415" s="151"/>
      <c r="W5415" s="151"/>
      <c r="X5415" s="151"/>
      <c r="Y5415" s="151"/>
      <c r="Z5415" s="151"/>
      <c r="AA5415" s="151"/>
      <c r="AB5415" s="151"/>
      <c r="AC5415" s="18"/>
      <c r="AD5415" s="18"/>
    </row>
    <row r="5416" spans="1:30">
      <c r="A5416" s="99"/>
      <c r="B5416" s="87" t="s">
        <v>377</v>
      </c>
      <c r="C5416" s="21" t="s">
        <v>238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238</v>
      </c>
      <c r="J5416" s="13" t="s">
        <v>238</v>
      </c>
      <c r="K5416" s="13" t="s">
        <v>238</v>
      </c>
      <c r="L5416" s="13" t="s">
        <v>238</v>
      </c>
      <c r="M5416" s="13" t="s">
        <v>238</v>
      </c>
      <c r="N5416" s="14" t="s">
        <v>238</v>
      </c>
      <c r="O5416" s="14" t="s">
        <v>238</v>
      </c>
      <c r="P5416" s="14" t="s">
        <v>238</v>
      </c>
      <c r="Q5416" s="14" t="s">
        <v>238</v>
      </c>
      <c r="R5416" s="14" t="s">
        <v>238</v>
      </c>
      <c r="S5416" s="14" t="s">
        <v>238</v>
      </c>
      <c r="T5416" s="14" t="s">
        <v>238</v>
      </c>
      <c r="U5416" s="14" t="s">
        <v>238</v>
      </c>
      <c r="V5416" s="14" t="s">
        <v>238</v>
      </c>
      <c r="W5416" s="14" t="s">
        <v>238</v>
      </c>
      <c r="X5416" s="14" t="s">
        <v>238</v>
      </c>
      <c r="Y5416" s="14" t="s">
        <v>238</v>
      </c>
      <c r="Z5416" s="14" t="s">
        <v>238</v>
      </c>
      <c r="AA5416" s="14" t="s">
        <v>238</v>
      </c>
      <c r="AB5416" s="14" t="s">
        <v>238</v>
      </c>
      <c r="AC5416" s="15" t="s">
        <v>238</v>
      </c>
      <c r="AD5416" s="48" t="s">
        <v>238</v>
      </c>
    </row>
    <row r="5417" spans="1:30">
      <c r="A5417" s="99"/>
      <c r="B5417" s="87" t="s">
        <v>378</v>
      </c>
      <c r="C5417" s="21" t="s">
        <v>238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238</v>
      </c>
      <c r="J5417" s="13" t="s">
        <v>238</v>
      </c>
      <c r="K5417" s="13" t="s">
        <v>238</v>
      </c>
      <c r="L5417" s="13" t="s">
        <v>238</v>
      </c>
      <c r="M5417" s="13" t="s">
        <v>238</v>
      </c>
      <c r="N5417" s="14" t="s">
        <v>238</v>
      </c>
      <c r="O5417" s="14" t="s">
        <v>238</v>
      </c>
      <c r="P5417" s="14" t="s">
        <v>238</v>
      </c>
      <c r="Q5417" s="14" t="s">
        <v>238</v>
      </c>
      <c r="R5417" s="14" t="s">
        <v>238</v>
      </c>
      <c r="S5417" s="14" t="s">
        <v>238</v>
      </c>
      <c r="T5417" s="14" t="s">
        <v>238</v>
      </c>
      <c r="U5417" s="14" t="s">
        <v>238</v>
      </c>
      <c r="V5417" s="14" t="s">
        <v>238</v>
      </c>
      <c r="W5417" s="14" t="s">
        <v>238</v>
      </c>
      <c r="X5417" s="14" t="s">
        <v>238</v>
      </c>
      <c r="Y5417" s="14" t="s">
        <v>238</v>
      </c>
      <c r="Z5417" s="14" t="s">
        <v>238</v>
      </c>
      <c r="AA5417" s="14" t="s">
        <v>238</v>
      </c>
      <c r="AB5417" s="14" t="s">
        <v>238</v>
      </c>
      <c r="AC5417" s="15" t="s">
        <v>238</v>
      </c>
      <c r="AD5417" s="48" t="s">
        <v>238</v>
      </c>
    </row>
    <row r="5418" spans="1:30">
      <c r="A5418" s="99"/>
      <c r="B5418" s="87" t="s">
        <v>379</v>
      </c>
      <c r="C5418" s="21" t="s">
        <v>238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238</v>
      </c>
      <c r="J5418" s="13" t="s">
        <v>238</v>
      </c>
      <c r="K5418" s="13" t="s">
        <v>238</v>
      </c>
      <c r="L5418" s="13" t="s">
        <v>238</v>
      </c>
      <c r="M5418" s="13" t="s">
        <v>238</v>
      </c>
      <c r="N5418" s="14" t="s">
        <v>238</v>
      </c>
      <c r="O5418" s="14" t="s">
        <v>238</v>
      </c>
      <c r="P5418" s="14" t="s">
        <v>238</v>
      </c>
      <c r="Q5418" s="14" t="s">
        <v>238</v>
      </c>
      <c r="R5418" s="14" t="s">
        <v>238</v>
      </c>
      <c r="S5418" s="14" t="s">
        <v>238</v>
      </c>
      <c r="T5418" s="14" t="s">
        <v>238</v>
      </c>
      <c r="U5418" s="14" t="s">
        <v>238</v>
      </c>
      <c r="V5418" s="14" t="s">
        <v>238</v>
      </c>
      <c r="W5418" s="14" t="s">
        <v>238</v>
      </c>
      <c r="X5418" s="14" t="s">
        <v>238</v>
      </c>
      <c r="Y5418" s="14" t="s">
        <v>238</v>
      </c>
      <c r="Z5418" s="14" t="s">
        <v>238</v>
      </c>
      <c r="AA5418" s="14" t="s">
        <v>238</v>
      </c>
      <c r="AB5418" s="14" t="s">
        <v>238</v>
      </c>
      <c r="AC5418" s="15" t="s">
        <v>238</v>
      </c>
      <c r="AD5418" s="48" t="s">
        <v>238</v>
      </c>
    </row>
    <row r="5419" spans="1:30">
      <c r="A5419" s="99"/>
      <c r="B5419" s="87" t="s">
        <v>380</v>
      </c>
      <c r="C5419" s="21" t="s">
        <v>238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238</v>
      </c>
      <c r="J5419" s="13" t="s">
        <v>238</v>
      </c>
      <c r="K5419" s="13" t="s">
        <v>238</v>
      </c>
      <c r="L5419" s="13" t="s">
        <v>238</v>
      </c>
      <c r="M5419" s="13" t="s">
        <v>238</v>
      </c>
      <c r="N5419" s="14" t="s">
        <v>238</v>
      </c>
      <c r="O5419" s="14" t="s">
        <v>238</v>
      </c>
      <c r="P5419" s="14" t="s">
        <v>238</v>
      </c>
      <c r="Q5419" s="14" t="s">
        <v>238</v>
      </c>
      <c r="R5419" s="14" t="s">
        <v>238</v>
      </c>
      <c r="S5419" s="14" t="s">
        <v>238</v>
      </c>
      <c r="T5419" s="14" t="s">
        <v>238</v>
      </c>
      <c r="U5419" s="14" t="s">
        <v>238</v>
      </c>
      <c r="V5419" s="14" t="s">
        <v>238</v>
      </c>
      <c r="W5419" s="14" t="s">
        <v>238</v>
      </c>
      <c r="X5419" s="14" t="s">
        <v>238</v>
      </c>
      <c r="Y5419" s="14" t="s">
        <v>238</v>
      </c>
      <c r="Z5419" s="14" t="s">
        <v>238</v>
      </c>
      <c r="AA5419" s="14" t="s">
        <v>238</v>
      </c>
      <c r="AB5419" s="14" t="s">
        <v>238</v>
      </c>
      <c r="AC5419" s="15" t="s">
        <v>238</v>
      </c>
      <c r="AD5419" s="48" t="s">
        <v>238</v>
      </c>
    </row>
    <row r="5420" spans="1:30">
      <c r="A5420" s="99"/>
      <c r="B5420" s="87" t="s">
        <v>381</v>
      </c>
      <c r="C5420" s="21" t="s">
        <v>238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238</v>
      </c>
      <c r="J5420" s="13" t="s">
        <v>238</v>
      </c>
      <c r="K5420" s="13" t="s">
        <v>238</v>
      </c>
      <c r="L5420" s="13" t="s">
        <v>238</v>
      </c>
      <c r="M5420" s="13" t="s">
        <v>238</v>
      </c>
      <c r="N5420" s="14" t="s">
        <v>238</v>
      </c>
      <c r="O5420" s="14" t="s">
        <v>238</v>
      </c>
      <c r="P5420" s="14" t="s">
        <v>238</v>
      </c>
      <c r="Q5420" s="14" t="s">
        <v>238</v>
      </c>
      <c r="R5420" s="14" t="s">
        <v>238</v>
      </c>
      <c r="S5420" s="14" t="s">
        <v>238</v>
      </c>
      <c r="T5420" s="14" t="s">
        <v>238</v>
      </c>
      <c r="U5420" s="14" t="s">
        <v>238</v>
      </c>
      <c r="V5420" s="14" t="s">
        <v>238</v>
      </c>
      <c r="W5420" s="14" t="s">
        <v>238</v>
      </c>
      <c r="X5420" s="14" t="s">
        <v>238</v>
      </c>
      <c r="Y5420" s="14" t="s">
        <v>238</v>
      </c>
      <c r="Z5420" s="14" t="s">
        <v>238</v>
      </c>
      <c r="AA5420" s="14" t="s">
        <v>238</v>
      </c>
      <c r="AB5420" s="14" t="s">
        <v>238</v>
      </c>
      <c r="AC5420" s="15" t="s">
        <v>238</v>
      </c>
      <c r="AD5420" s="48" t="s">
        <v>238</v>
      </c>
    </row>
    <row r="5421" spans="1:30">
      <c r="A5421" s="99"/>
      <c r="B5421" s="87" t="s">
        <v>382</v>
      </c>
      <c r="C5421" s="21" t="s">
        <v>238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238</v>
      </c>
      <c r="J5421" s="13" t="s">
        <v>238</v>
      </c>
      <c r="K5421" s="13" t="s">
        <v>238</v>
      </c>
      <c r="L5421" s="13" t="s">
        <v>238</v>
      </c>
      <c r="M5421" s="13" t="s">
        <v>238</v>
      </c>
      <c r="N5421" s="14" t="s">
        <v>238</v>
      </c>
      <c r="O5421" s="14" t="s">
        <v>238</v>
      </c>
      <c r="P5421" s="14" t="s">
        <v>238</v>
      </c>
      <c r="Q5421" s="14" t="s">
        <v>238</v>
      </c>
      <c r="R5421" s="14" t="s">
        <v>238</v>
      </c>
      <c r="S5421" s="14" t="s">
        <v>238</v>
      </c>
      <c r="T5421" s="14" t="s">
        <v>238</v>
      </c>
      <c r="U5421" s="14" t="s">
        <v>238</v>
      </c>
      <c r="V5421" s="14" t="s">
        <v>238</v>
      </c>
      <c r="W5421" s="14" t="s">
        <v>238</v>
      </c>
      <c r="X5421" s="14" t="s">
        <v>238</v>
      </c>
      <c r="Y5421" s="14" t="s">
        <v>238</v>
      </c>
      <c r="Z5421" s="14" t="s">
        <v>238</v>
      </c>
      <c r="AA5421" s="14" t="s">
        <v>238</v>
      </c>
      <c r="AB5421" s="14" t="s">
        <v>238</v>
      </c>
      <c r="AC5421" s="15" t="s">
        <v>238</v>
      </c>
      <c r="AD5421" s="48" t="s">
        <v>238</v>
      </c>
    </row>
    <row r="5422" spans="1:30">
      <c r="A5422" s="99"/>
      <c r="B5422" s="87" t="s">
        <v>290</v>
      </c>
      <c r="C5422" s="21" t="s">
        <v>238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238</v>
      </c>
      <c r="J5422" s="13" t="s">
        <v>238</v>
      </c>
      <c r="K5422" s="13" t="s">
        <v>238</v>
      </c>
      <c r="L5422" s="13" t="s">
        <v>238</v>
      </c>
      <c r="M5422" s="13" t="s">
        <v>238</v>
      </c>
      <c r="N5422" s="14" t="s">
        <v>238</v>
      </c>
      <c r="O5422" s="14" t="s">
        <v>238</v>
      </c>
      <c r="P5422" s="14" t="s">
        <v>238</v>
      </c>
      <c r="Q5422" s="14" t="s">
        <v>238</v>
      </c>
      <c r="R5422" s="14" t="s">
        <v>238</v>
      </c>
      <c r="S5422" s="14" t="s">
        <v>238</v>
      </c>
      <c r="T5422" s="14" t="s">
        <v>238</v>
      </c>
      <c r="U5422" s="14" t="s">
        <v>238</v>
      </c>
      <c r="V5422" s="14" t="s">
        <v>238</v>
      </c>
      <c r="W5422" s="14" t="s">
        <v>238</v>
      </c>
      <c r="X5422" s="14" t="s">
        <v>238</v>
      </c>
      <c r="Y5422" s="14" t="s">
        <v>238</v>
      </c>
      <c r="Z5422" s="14" t="s">
        <v>238</v>
      </c>
      <c r="AA5422" s="14" t="s">
        <v>238</v>
      </c>
      <c r="AB5422" s="14" t="s">
        <v>238</v>
      </c>
      <c r="AC5422" s="15" t="s">
        <v>238</v>
      </c>
      <c r="AD5422" s="48" t="s">
        <v>238</v>
      </c>
    </row>
    <row r="5423" spans="1:30">
      <c r="A5423" s="99"/>
      <c r="B5423" s="87" t="s">
        <v>383</v>
      </c>
      <c r="C5423" s="21" t="s">
        <v>238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238</v>
      </c>
      <c r="J5423" s="13" t="s">
        <v>238</v>
      </c>
      <c r="K5423" s="13" t="s">
        <v>238</v>
      </c>
      <c r="L5423" s="13" t="s">
        <v>238</v>
      </c>
      <c r="M5423" s="13" t="s">
        <v>238</v>
      </c>
      <c r="N5423" s="14" t="s">
        <v>238</v>
      </c>
      <c r="O5423" s="14" t="s">
        <v>238</v>
      </c>
      <c r="P5423" s="14" t="s">
        <v>238</v>
      </c>
      <c r="Q5423" s="14" t="s">
        <v>238</v>
      </c>
      <c r="R5423" s="14" t="s">
        <v>238</v>
      </c>
      <c r="S5423" s="14" t="s">
        <v>238</v>
      </c>
      <c r="T5423" s="14" t="s">
        <v>238</v>
      </c>
      <c r="U5423" s="14" t="s">
        <v>238</v>
      </c>
      <c r="V5423" s="14" t="s">
        <v>238</v>
      </c>
      <c r="W5423" s="14" t="s">
        <v>238</v>
      </c>
      <c r="X5423" s="14" t="s">
        <v>238</v>
      </c>
      <c r="Y5423" s="14" t="s">
        <v>238</v>
      </c>
      <c r="Z5423" s="14" t="s">
        <v>238</v>
      </c>
      <c r="AA5423" s="14" t="s">
        <v>238</v>
      </c>
      <c r="AB5423" s="14" t="s">
        <v>238</v>
      </c>
      <c r="AC5423" s="15" t="s">
        <v>238</v>
      </c>
      <c r="AD5423" s="48" t="s">
        <v>238</v>
      </c>
    </row>
    <row r="5424" spans="1:30">
      <c r="A5424" s="99"/>
      <c r="B5424" s="87" t="s">
        <v>384</v>
      </c>
      <c r="C5424" s="21" t="s">
        <v>238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238</v>
      </c>
      <c r="J5424" s="13" t="s">
        <v>238</v>
      </c>
      <c r="K5424" s="13" t="s">
        <v>238</v>
      </c>
      <c r="L5424" s="13" t="s">
        <v>238</v>
      </c>
      <c r="M5424" s="13" t="s">
        <v>238</v>
      </c>
      <c r="N5424" s="14" t="s">
        <v>238</v>
      </c>
      <c r="O5424" s="14" t="s">
        <v>238</v>
      </c>
      <c r="P5424" s="14" t="s">
        <v>238</v>
      </c>
      <c r="Q5424" s="14" t="s">
        <v>238</v>
      </c>
      <c r="R5424" s="14" t="s">
        <v>238</v>
      </c>
      <c r="S5424" s="14" t="s">
        <v>238</v>
      </c>
      <c r="T5424" s="14" t="s">
        <v>238</v>
      </c>
      <c r="U5424" s="14" t="s">
        <v>238</v>
      </c>
      <c r="V5424" s="14" t="s">
        <v>238</v>
      </c>
      <c r="W5424" s="14" t="s">
        <v>238</v>
      </c>
      <c r="X5424" s="14" t="s">
        <v>238</v>
      </c>
      <c r="Y5424" s="14" t="s">
        <v>238</v>
      </c>
      <c r="Z5424" s="14" t="s">
        <v>238</v>
      </c>
      <c r="AA5424" s="14" t="s">
        <v>238</v>
      </c>
      <c r="AB5424" s="14" t="s">
        <v>238</v>
      </c>
      <c r="AC5424" s="15" t="s">
        <v>238</v>
      </c>
      <c r="AD5424" s="48" t="s">
        <v>238</v>
      </c>
    </row>
    <row r="5425" spans="1:30">
      <c r="A5425" s="99"/>
      <c r="B5425" s="87" t="s">
        <v>385</v>
      </c>
      <c r="C5425" s="21" t="s">
        <v>238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238</v>
      </c>
      <c r="J5425" s="13" t="s">
        <v>238</v>
      </c>
      <c r="K5425" s="13" t="s">
        <v>238</v>
      </c>
      <c r="L5425" s="13" t="s">
        <v>238</v>
      </c>
      <c r="M5425" s="13" t="s">
        <v>238</v>
      </c>
      <c r="N5425" s="14" t="s">
        <v>238</v>
      </c>
      <c r="O5425" s="14" t="s">
        <v>238</v>
      </c>
      <c r="P5425" s="14" t="s">
        <v>238</v>
      </c>
      <c r="Q5425" s="14" t="s">
        <v>238</v>
      </c>
      <c r="R5425" s="14" t="s">
        <v>238</v>
      </c>
      <c r="S5425" s="14" t="s">
        <v>238</v>
      </c>
      <c r="T5425" s="14" t="s">
        <v>238</v>
      </c>
      <c r="U5425" s="14" t="s">
        <v>238</v>
      </c>
      <c r="V5425" s="14" t="s">
        <v>238</v>
      </c>
      <c r="W5425" s="14" t="s">
        <v>238</v>
      </c>
      <c r="X5425" s="14" t="s">
        <v>238</v>
      </c>
      <c r="Y5425" s="14" t="s">
        <v>238</v>
      </c>
      <c r="Z5425" s="14" t="s">
        <v>238</v>
      </c>
      <c r="AA5425" s="14" t="s">
        <v>238</v>
      </c>
      <c r="AB5425" s="14" t="s">
        <v>238</v>
      </c>
      <c r="AC5425" s="15" t="s">
        <v>238</v>
      </c>
      <c r="AD5425" s="48" t="s">
        <v>238</v>
      </c>
    </row>
    <row r="5426" spans="1:30">
      <c r="A5426" s="99"/>
      <c r="B5426" s="87" t="s">
        <v>386</v>
      </c>
      <c r="C5426" s="21" t="s">
        <v>238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238</v>
      </c>
      <c r="J5426" s="13" t="s">
        <v>238</v>
      </c>
      <c r="K5426" s="13" t="s">
        <v>238</v>
      </c>
      <c r="L5426" s="13" t="s">
        <v>238</v>
      </c>
      <c r="M5426" s="13" t="s">
        <v>238</v>
      </c>
      <c r="N5426" s="14" t="s">
        <v>238</v>
      </c>
      <c r="O5426" s="14" t="s">
        <v>238</v>
      </c>
      <c r="P5426" s="14" t="s">
        <v>238</v>
      </c>
      <c r="Q5426" s="14" t="s">
        <v>238</v>
      </c>
      <c r="R5426" s="14" t="s">
        <v>238</v>
      </c>
      <c r="S5426" s="14" t="s">
        <v>238</v>
      </c>
      <c r="T5426" s="14" t="s">
        <v>238</v>
      </c>
      <c r="U5426" s="14" t="s">
        <v>238</v>
      </c>
      <c r="V5426" s="14" t="s">
        <v>238</v>
      </c>
      <c r="W5426" s="14" t="s">
        <v>238</v>
      </c>
      <c r="X5426" s="14" t="s">
        <v>238</v>
      </c>
      <c r="Y5426" s="14" t="s">
        <v>238</v>
      </c>
      <c r="Z5426" s="14" t="s">
        <v>238</v>
      </c>
      <c r="AA5426" s="14" t="s">
        <v>238</v>
      </c>
      <c r="AB5426" s="14" t="s">
        <v>238</v>
      </c>
      <c r="AC5426" s="15" t="s">
        <v>238</v>
      </c>
      <c r="AD5426" s="48" t="s">
        <v>238</v>
      </c>
    </row>
    <row r="5427" spans="1:30">
      <c r="A5427" s="99"/>
      <c r="B5427" s="87" t="s">
        <v>387</v>
      </c>
      <c r="C5427" s="21" t="s">
        <v>238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238</v>
      </c>
      <c r="J5427" s="13" t="s">
        <v>238</v>
      </c>
      <c r="K5427" s="13" t="s">
        <v>238</v>
      </c>
      <c r="L5427" s="13" t="s">
        <v>238</v>
      </c>
      <c r="M5427" s="13" t="s">
        <v>238</v>
      </c>
      <c r="N5427" s="14" t="s">
        <v>238</v>
      </c>
      <c r="O5427" s="14" t="s">
        <v>238</v>
      </c>
      <c r="P5427" s="14" t="s">
        <v>238</v>
      </c>
      <c r="Q5427" s="14" t="s">
        <v>238</v>
      </c>
      <c r="R5427" s="14" t="s">
        <v>238</v>
      </c>
      <c r="S5427" s="14" t="s">
        <v>238</v>
      </c>
      <c r="T5427" s="14" t="s">
        <v>238</v>
      </c>
      <c r="U5427" s="14" t="s">
        <v>238</v>
      </c>
      <c r="V5427" s="14" t="s">
        <v>238</v>
      </c>
      <c r="W5427" s="14" t="s">
        <v>238</v>
      </c>
      <c r="X5427" s="14" t="s">
        <v>238</v>
      </c>
      <c r="Y5427" s="14" t="s">
        <v>238</v>
      </c>
      <c r="Z5427" s="14" t="s">
        <v>238</v>
      </c>
      <c r="AA5427" s="14" t="s">
        <v>238</v>
      </c>
      <c r="AB5427" s="14" t="s">
        <v>238</v>
      </c>
      <c r="AC5427" s="15" t="s">
        <v>238</v>
      </c>
      <c r="AD5427" s="48" t="s">
        <v>238</v>
      </c>
    </row>
    <row r="5428" spans="1:30">
      <c r="A5428" s="107"/>
      <c r="B5428" s="151" t="s">
        <v>388</v>
      </c>
      <c r="C5428" s="151"/>
      <c r="D5428" s="151"/>
      <c r="E5428" s="151"/>
      <c r="F5428" s="151"/>
      <c r="G5428" s="151"/>
      <c r="H5428" s="151"/>
      <c r="I5428" s="151"/>
      <c r="J5428" s="151"/>
      <c r="K5428" s="151"/>
      <c r="L5428" s="151"/>
      <c r="M5428" s="151"/>
      <c r="N5428" s="151"/>
      <c r="O5428" s="151"/>
      <c r="P5428" s="151"/>
      <c r="Q5428" s="151"/>
      <c r="R5428" s="151"/>
      <c r="S5428" s="151"/>
      <c r="T5428" s="151"/>
      <c r="U5428" s="151"/>
      <c r="V5428" s="151"/>
      <c r="W5428" s="151"/>
      <c r="X5428" s="151"/>
      <c r="Y5428" s="151"/>
      <c r="Z5428" s="151"/>
      <c r="AA5428" s="151"/>
      <c r="AB5428" s="151"/>
      <c r="AC5428" s="18"/>
      <c r="AD5428" s="18"/>
    </row>
    <row r="5429" spans="1:30">
      <c r="A5429" s="99"/>
      <c r="B5429" s="87" t="s">
        <v>389</v>
      </c>
      <c r="C5429" s="21" t="s">
        <v>238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238</v>
      </c>
      <c r="J5429" s="13" t="s">
        <v>238</v>
      </c>
      <c r="K5429" s="13" t="s">
        <v>238</v>
      </c>
      <c r="L5429" s="13" t="s">
        <v>238</v>
      </c>
      <c r="M5429" s="13" t="s">
        <v>238</v>
      </c>
      <c r="N5429" s="14" t="s">
        <v>238</v>
      </c>
      <c r="O5429" s="14" t="s">
        <v>238</v>
      </c>
      <c r="P5429" s="14" t="s">
        <v>238</v>
      </c>
      <c r="Q5429" s="14" t="s">
        <v>238</v>
      </c>
      <c r="R5429" s="14" t="s">
        <v>238</v>
      </c>
      <c r="S5429" s="14" t="s">
        <v>238</v>
      </c>
      <c r="T5429" s="14" t="s">
        <v>238</v>
      </c>
      <c r="U5429" s="14" t="s">
        <v>238</v>
      </c>
      <c r="V5429" s="14" t="s">
        <v>238</v>
      </c>
      <c r="W5429" s="14" t="s">
        <v>238</v>
      </c>
      <c r="X5429" s="14" t="s">
        <v>238</v>
      </c>
      <c r="Y5429" s="14" t="s">
        <v>238</v>
      </c>
      <c r="Z5429" s="14" t="s">
        <v>238</v>
      </c>
      <c r="AA5429" s="14" t="s">
        <v>238</v>
      </c>
      <c r="AB5429" s="14" t="s">
        <v>238</v>
      </c>
      <c r="AC5429" s="15" t="s">
        <v>238</v>
      </c>
      <c r="AD5429" s="48" t="s">
        <v>238</v>
      </c>
    </row>
    <row r="5430" spans="1:30">
      <c r="A5430" s="99"/>
      <c r="B5430" s="87" t="s">
        <v>390</v>
      </c>
      <c r="C5430" s="21" t="s">
        <v>238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238</v>
      </c>
      <c r="J5430" s="13" t="s">
        <v>238</v>
      </c>
      <c r="K5430" s="13" t="s">
        <v>238</v>
      </c>
      <c r="L5430" s="13" t="s">
        <v>238</v>
      </c>
      <c r="M5430" s="13" t="s">
        <v>238</v>
      </c>
      <c r="N5430" s="14" t="s">
        <v>238</v>
      </c>
      <c r="O5430" s="14" t="s">
        <v>238</v>
      </c>
      <c r="P5430" s="14" t="s">
        <v>238</v>
      </c>
      <c r="Q5430" s="14" t="s">
        <v>238</v>
      </c>
      <c r="R5430" s="14" t="s">
        <v>238</v>
      </c>
      <c r="S5430" s="14" t="s">
        <v>238</v>
      </c>
      <c r="T5430" s="14" t="s">
        <v>238</v>
      </c>
      <c r="U5430" s="14" t="s">
        <v>238</v>
      </c>
      <c r="V5430" s="14" t="s">
        <v>238</v>
      </c>
      <c r="W5430" s="14" t="s">
        <v>238</v>
      </c>
      <c r="X5430" s="14" t="s">
        <v>238</v>
      </c>
      <c r="Y5430" s="14" t="s">
        <v>238</v>
      </c>
      <c r="Z5430" s="14" t="s">
        <v>238</v>
      </c>
      <c r="AA5430" s="14" t="s">
        <v>238</v>
      </c>
      <c r="AB5430" s="14" t="s">
        <v>238</v>
      </c>
      <c r="AC5430" s="15" t="s">
        <v>238</v>
      </c>
      <c r="AD5430" s="48" t="s">
        <v>238</v>
      </c>
    </row>
    <row r="5431" spans="1:30">
      <c r="A5431" s="99"/>
      <c r="B5431" s="87" t="s">
        <v>391</v>
      </c>
      <c r="C5431" s="21" t="s">
        <v>238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238</v>
      </c>
      <c r="J5431" s="13" t="s">
        <v>238</v>
      </c>
      <c r="K5431" s="13" t="s">
        <v>238</v>
      </c>
      <c r="L5431" s="13" t="s">
        <v>238</v>
      </c>
      <c r="M5431" s="13" t="s">
        <v>238</v>
      </c>
      <c r="N5431" s="14" t="s">
        <v>238</v>
      </c>
      <c r="O5431" s="14" t="s">
        <v>238</v>
      </c>
      <c r="P5431" s="14" t="s">
        <v>238</v>
      </c>
      <c r="Q5431" s="14" t="s">
        <v>238</v>
      </c>
      <c r="R5431" s="14" t="s">
        <v>238</v>
      </c>
      <c r="S5431" s="14" t="s">
        <v>238</v>
      </c>
      <c r="T5431" s="14" t="s">
        <v>238</v>
      </c>
      <c r="U5431" s="14" t="s">
        <v>238</v>
      </c>
      <c r="V5431" s="14" t="s">
        <v>238</v>
      </c>
      <c r="W5431" s="14" t="s">
        <v>238</v>
      </c>
      <c r="X5431" s="14" t="s">
        <v>238</v>
      </c>
      <c r="Y5431" s="14" t="s">
        <v>238</v>
      </c>
      <c r="Z5431" s="14" t="s">
        <v>238</v>
      </c>
      <c r="AA5431" s="14" t="s">
        <v>238</v>
      </c>
      <c r="AB5431" s="14" t="s">
        <v>238</v>
      </c>
      <c r="AC5431" s="15" t="s">
        <v>238</v>
      </c>
      <c r="AD5431" s="48" t="s">
        <v>238</v>
      </c>
    </row>
    <row r="5432" spans="1:30">
      <c r="A5432" s="99"/>
      <c r="B5432" s="87" t="s">
        <v>392</v>
      </c>
      <c r="C5432" s="21" t="s">
        <v>238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238</v>
      </c>
      <c r="J5432" s="13" t="s">
        <v>238</v>
      </c>
      <c r="K5432" s="13" t="s">
        <v>238</v>
      </c>
      <c r="L5432" s="13" t="s">
        <v>238</v>
      </c>
      <c r="M5432" s="13" t="s">
        <v>238</v>
      </c>
      <c r="N5432" s="14" t="s">
        <v>238</v>
      </c>
      <c r="O5432" s="14" t="s">
        <v>238</v>
      </c>
      <c r="P5432" s="14" t="s">
        <v>238</v>
      </c>
      <c r="Q5432" s="14" t="s">
        <v>238</v>
      </c>
      <c r="R5432" s="14" t="s">
        <v>238</v>
      </c>
      <c r="S5432" s="14" t="s">
        <v>238</v>
      </c>
      <c r="T5432" s="14" t="s">
        <v>238</v>
      </c>
      <c r="U5432" s="14" t="s">
        <v>238</v>
      </c>
      <c r="V5432" s="14" t="s">
        <v>238</v>
      </c>
      <c r="W5432" s="14" t="s">
        <v>238</v>
      </c>
      <c r="X5432" s="14" t="s">
        <v>238</v>
      </c>
      <c r="Y5432" s="14" t="s">
        <v>238</v>
      </c>
      <c r="Z5432" s="14" t="s">
        <v>238</v>
      </c>
      <c r="AA5432" s="14" t="s">
        <v>238</v>
      </c>
      <c r="AB5432" s="14" t="s">
        <v>238</v>
      </c>
      <c r="AC5432" s="15" t="s">
        <v>238</v>
      </c>
      <c r="AD5432" s="48" t="s">
        <v>238</v>
      </c>
    </row>
    <row r="5433" spans="1:30">
      <c r="A5433" s="99"/>
      <c r="B5433" s="87" t="s">
        <v>393</v>
      </c>
      <c r="C5433" s="21" t="s">
        <v>238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238</v>
      </c>
      <c r="J5433" s="13" t="s">
        <v>238</v>
      </c>
      <c r="K5433" s="13" t="s">
        <v>238</v>
      </c>
      <c r="L5433" s="13" t="s">
        <v>238</v>
      </c>
      <c r="M5433" s="13" t="s">
        <v>238</v>
      </c>
      <c r="N5433" s="14" t="s">
        <v>238</v>
      </c>
      <c r="O5433" s="14" t="s">
        <v>238</v>
      </c>
      <c r="P5433" s="14" t="s">
        <v>238</v>
      </c>
      <c r="Q5433" s="14" t="s">
        <v>238</v>
      </c>
      <c r="R5433" s="14" t="s">
        <v>238</v>
      </c>
      <c r="S5433" s="14" t="s">
        <v>238</v>
      </c>
      <c r="T5433" s="14" t="s">
        <v>238</v>
      </c>
      <c r="U5433" s="14" t="s">
        <v>238</v>
      </c>
      <c r="V5433" s="14" t="s">
        <v>238</v>
      </c>
      <c r="W5433" s="14" t="s">
        <v>238</v>
      </c>
      <c r="X5433" s="14" t="s">
        <v>238</v>
      </c>
      <c r="Y5433" s="14" t="s">
        <v>238</v>
      </c>
      <c r="Z5433" s="14" t="s">
        <v>238</v>
      </c>
      <c r="AA5433" s="14" t="s">
        <v>238</v>
      </c>
      <c r="AB5433" s="14" t="s">
        <v>238</v>
      </c>
      <c r="AC5433" s="15" t="s">
        <v>238</v>
      </c>
      <c r="AD5433" s="48" t="s">
        <v>238</v>
      </c>
    </row>
    <row r="5434" spans="1:30">
      <c r="A5434" s="99"/>
      <c r="B5434" s="87" t="s">
        <v>394</v>
      </c>
      <c r="C5434" s="21" t="s">
        <v>238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238</v>
      </c>
      <c r="J5434" s="13" t="s">
        <v>238</v>
      </c>
      <c r="K5434" s="13" t="s">
        <v>238</v>
      </c>
      <c r="L5434" s="13" t="s">
        <v>238</v>
      </c>
      <c r="M5434" s="13" t="s">
        <v>238</v>
      </c>
      <c r="N5434" s="14" t="s">
        <v>238</v>
      </c>
      <c r="O5434" s="14" t="s">
        <v>238</v>
      </c>
      <c r="P5434" s="14" t="s">
        <v>238</v>
      </c>
      <c r="Q5434" s="14" t="s">
        <v>238</v>
      </c>
      <c r="R5434" s="14" t="s">
        <v>238</v>
      </c>
      <c r="S5434" s="14" t="s">
        <v>238</v>
      </c>
      <c r="T5434" s="14" t="s">
        <v>238</v>
      </c>
      <c r="U5434" s="14" t="s">
        <v>238</v>
      </c>
      <c r="V5434" s="14" t="s">
        <v>238</v>
      </c>
      <c r="W5434" s="14" t="s">
        <v>238</v>
      </c>
      <c r="X5434" s="14" t="s">
        <v>238</v>
      </c>
      <c r="Y5434" s="14" t="s">
        <v>238</v>
      </c>
      <c r="Z5434" s="14" t="s">
        <v>238</v>
      </c>
      <c r="AA5434" s="14" t="s">
        <v>238</v>
      </c>
      <c r="AB5434" s="14" t="s">
        <v>238</v>
      </c>
      <c r="AC5434" s="15" t="s">
        <v>238</v>
      </c>
      <c r="AD5434" s="48" t="s">
        <v>238</v>
      </c>
    </row>
    <row r="5435" spans="1:30">
      <c r="A5435" s="99"/>
      <c r="B5435" s="87" t="s">
        <v>395</v>
      </c>
      <c r="C5435" s="21" t="s">
        <v>238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238</v>
      </c>
      <c r="J5435" s="13" t="s">
        <v>238</v>
      </c>
      <c r="K5435" s="13" t="s">
        <v>238</v>
      </c>
      <c r="L5435" s="13" t="s">
        <v>238</v>
      </c>
      <c r="M5435" s="13" t="s">
        <v>238</v>
      </c>
      <c r="N5435" s="14" t="s">
        <v>238</v>
      </c>
      <c r="O5435" s="14" t="s">
        <v>238</v>
      </c>
      <c r="P5435" s="14" t="s">
        <v>238</v>
      </c>
      <c r="Q5435" s="14" t="s">
        <v>238</v>
      </c>
      <c r="R5435" s="14" t="s">
        <v>238</v>
      </c>
      <c r="S5435" s="14" t="s">
        <v>238</v>
      </c>
      <c r="T5435" s="14" t="s">
        <v>238</v>
      </c>
      <c r="U5435" s="14" t="s">
        <v>238</v>
      </c>
      <c r="V5435" s="14" t="s">
        <v>238</v>
      </c>
      <c r="W5435" s="14" t="s">
        <v>238</v>
      </c>
      <c r="X5435" s="14" t="s">
        <v>238</v>
      </c>
      <c r="Y5435" s="14" t="s">
        <v>238</v>
      </c>
      <c r="Z5435" s="14" t="s">
        <v>238</v>
      </c>
      <c r="AA5435" s="14" t="s">
        <v>238</v>
      </c>
      <c r="AB5435" s="14" t="s">
        <v>238</v>
      </c>
      <c r="AC5435" s="15" t="s">
        <v>238</v>
      </c>
      <c r="AD5435" s="48" t="s">
        <v>238</v>
      </c>
    </row>
    <row r="5436" spans="1:30">
      <c r="A5436" s="99"/>
      <c r="B5436" s="87" t="s">
        <v>396</v>
      </c>
      <c r="C5436" s="21" t="s">
        <v>238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238</v>
      </c>
      <c r="J5436" s="13" t="s">
        <v>238</v>
      </c>
      <c r="K5436" s="13" t="s">
        <v>238</v>
      </c>
      <c r="L5436" s="13" t="s">
        <v>238</v>
      </c>
      <c r="M5436" s="13" t="s">
        <v>238</v>
      </c>
      <c r="N5436" s="14" t="s">
        <v>238</v>
      </c>
      <c r="O5436" s="14" t="s">
        <v>238</v>
      </c>
      <c r="P5436" s="14" t="s">
        <v>238</v>
      </c>
      <c r="Q5436" s="14" t="s">
        <v>238</v>
      </c>
      <c r="R5436" s="14" t="s">
        <v>238</v>
      </c>
      <c r="S5436" s="14" t="s">
        <v>238</v>
      </c>
      <c r="T5436" s="14" t="s">
        <v>238</v>
      </c>
      <c r="U5436" s="14" t="s">
        <v>238</v>
      </c>
      <c r="V5436" s="14" t="s">
        <v>238</v>
      </c>
      <c r="W5436" s="14" t="s">
        <v>238</v>
      </c>
      <c r="X5436" s="14" t="s">
        <v>238</v>
      </c>
      <c r="Y5436" s="14" t="s">
        <v>238</v>
      </c>
      <c r="Z5436" s="14" t="s">
        <v>238</v>
      </c>
      <c r="AA5436" s="14" t="s">
        <v>238</v>
      </c>
      <c r="AB5436" s="14" t="s">
        <v>238</v>
      </c>
      <c r="AC5436" s="15" t="s">
        <v>238</v>
      </c>
      <c r="AD5436" s="48" t="s">
        <v>238</v>
      </c>
    </row>
    <row r="5437" spans="1:30">
      <c r="A5437" s="99"/>
      <c r="B5437" s="87" t="s">
        <v>397</v>
      </c>
      <c r="C5437" s="21" t="s">
        <v>238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238</v>
      </c>
      <c r="J5437" s="13" t="s">
        <v>238</v>
      </c>
      <c r="K5437" s="13" t="s">
        <v>238</v>
      </c>
      <c r="L5437" s="13" t="s">
        <v>238</v>
      </c>
      <c r="M5437" s="13" t="s">
        <v>238</v>
      </c>
      <c r="N5437" s="14" t="s">
        <v>238</v>
      </c>
      <c r="O5437" s="14" t="s">
        <v>238</v>
      </c>
      <c r="P5437" s="14" t="s">
        <v>238</v>
      </c>
      <c r="Q5437" s="14" t="s">
        <v>238</v>
      </c>
      <c r="R5437" s="14" t="s">
        <v>238</v>
      </c>
      <c r="S5437" s="14" t="s">
        <v>238</v>
      </c>
      <c r="T5437" s="14" t="s">
        <v>238</v>
      </c>
      <c r="U5437" s="14" t="s">
        <v>238</v>
      </c>
      <c r="V5437" s="14" t="s">
        <v>238</v>
      </c>
      <c r="W5437" s="14" t="s">
        <v>238</v>
      </c>
      <c r="X5437" s="14" t="s">
        <v>238</v>
      </c>
      <c r="Y5437" s="14" t="s">
        <v>238</v>
      </c>
      <c r="Z5437" s="14" t="s">
        <v>238</v>
      </c>
      <c r="AA5437" s="14" t="s">
        <v>238</v>
      </c>
      <c r="AB5437" s="14" t="s">
        <v>238</v>
      </c>
      <c r="AC5437" s="15" t="s">
        <v>238</v>
      </c>
      <c r="AD5437" s="48" t="s">
        <v>238</v>
      </c>
    </row>
    <row r="5438" spans="1:30">
      <c r="A5438" s="107"/>
      <c r="B5438" s="151" t="s">
        <v>398</v>
      </c>
      <c r="C5438" s="151"/>
      <c r="D5438" s="151"/>
      <c r="E5438" s="151"/>
      <c r="F5438" s="151"/>
      <c r="G5438" s="151"/>
      <c r="H5438" s="151"/>
      <c r="I5438" s="151"/>
      <c r="J5438" s="151"/>
      <c r="K5438" s="151"/>
      <c r="L5438" s="151"/>
      <c r="M5438" s="151"/>
      <c r="N5438" s="151"/>
      <c r="O5438" s="151"/>
      <c r="P5438" s="151"/>
      <c r="Q5438" s="151"/>
      <c r="R5438" s="151"/>
      <c r="S5438" s="151"/>
      <c r="T5438" s="151"/>
      <c r="U5438" s="151"/>
      <c r="V5438" s="151"/>
      <c r="W5438" s="151"/>
      <c r="X5438" s="151"/>
      <c r="Y5438" s="151"/>
      <c r="Z5438" s="151"/>
      <c r="AA5438" s="151"/>
      <c r="AB5438" s="151"/>
      <c r="AC5438" s="18"/>
      <c r="AD5438" s="18"/>
    </row>
    <row r="5439" spans="1:30">
      <c r="A5439" s="99"/>
      <c r="B5439" s="87" t="s">
        <v>399</v>
      </c>
      <c r="C5439" s="21" t="s">
        <v>238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238</v>
      </c>
      <c r="J5439" s="13" t="s">
        <v>238</v>
      </c>
      <c r="K5439" s="13" t="s">
        <v>238</v>
      </c>
      <c r="L5439" s="13" t="s">
        <v>238</v>
      </c>
      <c r="M5439" s="13" t="s">
        <v>238</v>
      </c>
      <c r="N5439" s="14" t="s">
        <v>238</v>
      </c>
      <c r="O5439" s="14" t="s">
        <v>238</v>
      </c>
      <c r="P5439" s="14" t="s">
        <v>238</v>
      </c>
      <c r="Q5439" s="14" t="s">
        <v>238</v>
      </c>
      <c r="R5439" s="14" t="s">
        <v>238</v>
      </c>
      <c r="S5439" s="14" t="s">
        <v>238</v>
      </c>
      <c r="T5439" s="14" t="s">
        <v>238</v>
      </c>
      <c r="U5439" s="14" t="s">
        <v>238</v>
      </c>
      <c r="V5439" s="14" t="s">
        <v>238</v>
      </c>
      <c r="W5439" s="14" t="s">
        <v>238</v>
      </c>
      <c r="X5439" s="14" t="s">
        <v>238</v>
      </c>
      <c r="Y5439" s="14" t="s">
        <v>238</v>
      </c>
      <c r="Z5439" s="14" t="s">
        <v>238</v>
      </c>
      <c r="AA5439" s="14" t="s">
        <v>238</v>
      </c>
      <c r="AB5439" s="14" t="s">
        <v>238</v>
      </c>
      <c r="AC5439" s="15" t="s">
        <v>238</v>
      </c>
      <c r="AD5439" s="48" t="s">
        <v>238</v>
      </c>
    </row>
    <row r="5440" spans="1:30">
      <c r="A5440" s="99"/>
      <c r="B5440" s="87" t="s">
        <v>400</v>
      </c>
      <c r="C5440" s="21" t="s">
        <v>238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238</v>
      </c>
      <c r="J5440" s="13" t="s">
        <v>238</v>
      </c>
      <c r="K5440" s="13" t="s">
        <v>238</v>
      </c>
      <c r="L5440" s="13" t="s">
        <v>238</v>
      </c>
      <c r="M5440" s="13" t="s">
        <v>238</v>
      </c>
      <c r="N5440" s="14" t="s">
        <v>238</v>
      </c>
      <c r="O5440" s="14" t="s">
        <v>238</v>
      </c>
      <c r="P5440" s="14" t="s">
        <v>238</v>
      </c>
      <c r="Q5440" s="14" t="s">
        <v>238</v>
      </c>
      <c r="R5440" s="14" t="s">
        <v>238</v>
      </c>
      <c r="S5440" s="14" t="s">
        <v>238</v>
      </c>
      <c r="T5440" s="14" t="s">
        <v>238</v>
      </c>
      <c r="U5440" s="14" t="s">
        <v>238</v>
      </c>
      <c r="V5440" s="14" t="s">
        <v>238</v>
      </c>
      <c r="W5440" s="14" t="s">
        <v>238</v>
      </c>
      <c r="X5440" s="14" t="s">
        <v>238</v>
      </c>
      <c r="Y5440" s="14" t="s">
        <v>238</v>
      </c>
      <c r="Z5440" s="14" t="s">
        <v>238</v>
      </c>
      <c r="AA5440" s="14" t="s">
        <v>238</v>
      </c>
      <c r="AB5440" s="14" t="s">
        <v>238</v>
      </c>
      <c r="AC5440" s="15" t="s">
        <v>238</v>
      </c>
      <c r="AD5440" s="48" t="s">
        <v>238</v>
      </c>
    </row>
    <row r="5441" spans="1:30">
      <c r="A5441" s="99"/>
      <c r="B5441" s="87" t="s">
        <v>401</v>
      </c>
      <c r="C5441" s="21" t="s">
        <v>238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238</v>
      </c>
      <c r="J5441" s="13" t="s">
        <v>238</v>
      </c>
      <c r="K5441" s="13" t="s">
        <v>238</v>
      </c>
      <c r="L5441" s="13" t="s">
        <v>238</v>
      </c>
      <c r="M5441" s="13" t="s">
        <v>238</v>
      </c>
      <c r="N5441" s="14" t="s">
        <v>238</v>
      </c>
      <c r="O5441" s="14" t="s">
        <v>238</v>
      </c>
      <c r="P5441" s="14" t="s">
        <v>238</v>
      </c>
      <c r="Q5441" s="14" t="s">
        <v>238</v>
      </c>
      <c r="R5441" s="14" t="s">
        <v>238</v>
      </c>
      <c r="S5441" s="14" t="s">
        <v>238</v>
      </c>
      <c r="T5441" s="14" t="s">
        <v>238</v>
      </c>
      <c r="U5441" s="14" t="s">
        <v>238</v>
      </c>
      <c r="V5441" s="14" t="s">
        <v>238</v>
      </c>
      <c r="W5441" s="14" t="s">
        <v>238</v>
      </c>
      <c r="X5441" s="14" t="s">
        <v>238</v>
      </c>
      <c r="Y5441" s="14" t="s">
        <v>238</v>
      </c>
      <c r="Z5441" s="14" t="s">
        <v>238</v>
      </c>
      <c r="AA5441" s="14" t="s">
        <v>238</v>
      </c>
      <c r="AB5441" s="14" t="s">
        <v>238</v>
      </c>
      <c r="AC5441" s="15" t="s">
        <v>238</v>
      </c>
      <c r="AD5441" s="48" t="s">
        <v>238</v>
      </c>
    </row>
    <row r="5442" spans="1:30">
      <c r="A5442" s="99"/>
      <c r="B5442" s="87" t="s">
        <v>402</v>
      </c>
      <c r="C5442" s="21" t="s">
        <v>238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238</v>
      </c>
      <c r="J5442" s="13" t="s">
        <v>238</v>
      </c>
      <c r="K5442" s="13" t="s">
        <v>238</v>
      </c>
      <c r="L5442" s="13" t="s">
        <v>238</v>
      </c>
      <c r="M5442" s="13" t="s">
        <v>238</v>
      </c>
      <c r="N5442" s="14" t="s">
        <v>238</v>
      </c>
      <c r="O5442" s="14" t="s">
        <v>238</v>
      </c>
      <c r="P5442" s="14" t="s">
        <v>238</v>
      </c>
      <c r="Q5442" s="14" t="s">
        <v>238</v>
      </c>
      <c r="R5442" s="14" t="s">
        <v>238</v>
      </c>
      <c r="S5442" s="14" t="s">
        <v>238</v>
      </c>
      <c r="T5442" s="14" t="s">
        <v>238</v>
      </c>
      <c r="U5442" s="14" t="s">
        <v>238</v>
      </c>
      <c r="V5442" s="14" t="s">
        <v>238</v>
      </c>
      <c r="W5442" s="14" t="s">
        <v>238</v>
      </c>
      <c r="X5442" s="14" t="s">
        <v>238</v>
      </c>
      <c r="Y5442" s="14" t="s">
        <v>238</v>
      </c>
      <c r="Z5442" s="14" t="s">
        <v>238</v>
      </c>
      <c r="AA5442" s="14" t="s">
        <v>238</v>
      </c>
      <c r="AB5442" s="14" t="s">
        <v>238</v>
      </c>
      <c r="AC5442" s="15" t="s">
        <v>238</v>
      </c>
      <c r="AD5442" s="48" t="s">
        <v>238</v>
      </c>
    </row>
    <row r="5443" spans="1:30">
      <c r="A5443" s="99"/>
      <c r="B5443" s="87" t="s">
        <v>403</v>
      </c>
      <c r="C5443" s="21" t="s">
        <v>238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238</v>
      </c>
      <c r="J5443" s="13" t="s">
        <v>238</v>
      </c>
      <c r="K5443" s="13" t="s">
        <v>238</v>
      </c>
      <c r="L5443" s="13" t="s">
        <v>238</v>
      </c>
      <c r="M5443" s="13" t="s">
        <v>238</v>
      </c>
      <c r="N5443" s="14" t="s">
        <v>238</v>
      </c>
      <c r="O5443" s="14" t="s">
        <v>238</v>
      </c>
      <c r="P5443" s="14" t="s">
        <v>238</v>
      </c>
      <c r="Q5443" s="14" t="s">
        <v>238</v>
      </c>
      <c r="R5443" s="14" t="s">
        <v>238</v>
      </c>
      <c r="S5443" s="14" t="s">
        <v>238</v>
      </c>
      <c r="T5443" s="14" t="s">
        <v>238</v>
      </c>
      <c r="U5443" s="14" t="s">
        <v>238</v>
      </c>
      <c r="V5443" s="14" t="s">
        <v>238</v>
      </c>
      <c r="W5443" s="14" t="s">
        <v>238</v>
      </c>
      <c r="X5443" s="14" t="s">
        <v>238</v>
      </c>
      <c r="Y5443" s="14" t="s">
        <v>238</v>
      </c>
      <c r="Z5443" s="14" t="s">
        <v>238</v>
      </c>
      <c r="AA5443" s="14" t="s">
        <v>238</v>
      </c>
      <c r="AB5443" s="14" t="s">
        <v>238</v>
      </c>
      <c r="AC5443" s="15" t="s">
        <v>238</v>
      </c>
      <c r="AD5443" s="48" t="s">
        <v>238</v>
      </c>
    </row>
    <row r="5444" spans="1:30">
      <c r="A5444" s="99"/>
      <c r="B5444" s="87" t="s">
        <v>404</v>
      </c>
      <c r="C5444" s="21" t="s">
        <v>238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238</v>
      </c>
      <c r="J5444" s="13" t="s">
        <v>238</v>
      </c>
      <c r="K5444" s="13" t="s">
        <v>238</v>
      </c>
      <c r="L5444" s="13" t="s">
        <v>238</v>
      </c>
      <c r="M5444" s="13" t="s">
        <v>238</v>
      </c>
      <c r="N5444" s="14" t="s">
        <v>238</v>
      </c>
      <c r="O5444" s="14" t="s">
        <v>238</v>
      </c>
      <c r="P5444" s="14" t="s">
        <v>238</v>
      </c>
      <c r="Q5444" s="14" t="s">
        <v>238</v>
      </c>
      <c r="R5444" s="14" t="s">
        <v>238</v>
      </c>
      <c r="S5444" s="14" t="s">
        <v>238</v>
      </c>
      <c r="T5444" s="14" t="s">
        <v>238</v>
      </c>
      <c r="U5444" s="14" t="s">
        <v>238</v>
      </c>
      <c r="V5444" s="14" t="s">
        <v>238</v>
      </c>
      <c r="W5444" s="14" t="s">
        <v>238</v>
      </c>
      <c r="X5444" s="14" t="s">
        <v>238</v>
      </c>
      <c r="Y5444" s="14" t="s">
        <v>238</v>
      </c>
      <c r="Z5444" s="14" t="s">
        <v>238</v>
      </c>
      <c r="AA5444" s="14" t="s">
        <v>238</v>
      </c>
      <c r="AB5444" s="14" t="s">
        <v>238</v>
      </c>
      <c r="AC5444" s="15" t="s">
        <v>238</v>
      </c>
      <c r="AD5444" s="48" t="s">
        <v>238</v>
      </c>
    </row>
    <row r="5445" spans="1:30">
      <c r="A5445" s="99"/>
      <c r="B5445" s="87" t="s">
        <v>405</v>
      </c>
      <c r="C5445" s="21" t="s">
        <v>238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238</v>
      </c>
      <c r="J5445" s="13" t="s">
        <v>238</v>
      </c>
      <c r="K5445" s="13" t="s">
        <v>238</v>
      </c>
      <c r="L5445" s="13" t="s">
        <v>238</v>
      </c>
      <c r="M5445" s="13" t="s">
        <v>238</v>
      </c>
      <c r="N5445" s="14" t="s">
        <v>238</v>
      </c>
      <c r="O5445" s="14" t="s">
        <v>238</v>
      </c>
      <c r="P5445" s="14" t="s">
        <v>238</v>
      </c>
      <c r="Q5445" s="14" t="s">
        <v>238</v>
      </c>
      <c r="R5445" s="14" t="s">
        <v>238</v>
      </c>
      <c r="S5445" s="14" t="s">
        <v>238</v>
      </c>
      <c r="T5445" s="14" t="s">
        <v>238</v>
      </c>
      <c r="U5445" s="14" t="s">
        <v>238</v>
      </c>
      <c r="V5445" s="14" t="s">
        <v>238</v>
      </c>
      <c r="W5445" s="14" t="s">
        <v>238</v>
      </c>
      <c r="X5445" s="14" t="s">
        <v>238</v>
      </c>
      <c r="Y5445" s="14" t="s">
        <v>238</v>
      </c>
      <c r="Z5445" s="14" t="s">
        <v>238</v>
      </c>
      <c r="AA5445" s="14" t="s">
        <v>238</v>
      </c>
      <c r="AB5445" s="14" t="s">
        <v>238</v>
      </c>
      <c r="AC5445" s="15" t="s">
        <v>238</v>
      </c>
      <c r="AD5445" s="48" t="s">
        <v>238</v>
      </c>
    </row>
    <row r="5446" spans="1:30">
      <c r="A5446" s="99"/>
      <c r="B5446" s="87" t="s">
        <v>406</v>
      </c>
      <c r="C5446" s="21" t="s">
        <v>238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238</v>
      </c>
      <c r="J5446" s="13" t="s">
        <v>238</v>
      </c>
      <c r="K5446" s="13" t="s">
        <v>238</v>
      </c>
      <c r="L5446" s="13" t="s">
        <v>238</v>
      </c>
      <c r="M5446" s="13" t="s">
        <v>238</v>
      </c>
      <c r="N5446" s="14" t="s">
        <v>238</v>
      </c>
      <c r="O5446" s="14" t="s">
        <v>238</v>
      </c>
      <c r="P5446" s="14" t="s">
        <v>238</v>
      </c>
      <c r="Q5446" s="14" t="s">
        <v>238</v>
      </c>
      <c r="R5446" s="14" t="s">
        <v>238</v>
      </c>
      <c r="S5446" s="14" t="s">
        <v>238</v>
      </c>
      <c r="T5446" s="14" t="s">
        <v>238</v>
      </c>
      <c r="U5446" s="14" t="s">
        <v>238</v>
      </c>
      <c r="V5446" s="14" t="s">
        <v>238</v>
      </c>
      <c r="W5446" s="14" t="s">
        <v>238</v>
      </c>
      <c r="X5446" s="14" t="s">
        <v>238</v>
      </c>
      <c r="Y5446" s="14" t="s">
        <v>238</v>
      </c>
      <c r="Z5446" s="14" t="s">
        <v>238</v>
      </c>
      <c r="AA5446" s="14" t="s">
        <v>238</v>
      </c>
      <c r="AB5446" s="14" t="s">
        <v>238</v>
      </c>
      <c r="AC5446" s="15" t="s">
        <v>238</v>
      </c>
      <c r="AD5446" s="48" t="s">
        <v>238</v>
      </c>
    </row>
    <row r="5447" spans="1:30">
      <c r="A5447" s="99"/>
      <c r="B5447" s="87" t="s">
        <v>407</v>
      </c>
      <c r="C5447" s="21" t="s">
        <v>238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238</v>
      </c>
      <c r="J5447" s="13" t="s">
        <v>238</v>
      </c>
      <c r="K5447" s="13" t="s">
        <v>238</v>
      </c>
      <c r="L5447" s="13" t="s">
        <v>238</v>
      </c>
      <c r="M5447" s="13" t="s">
        <v>238</v>
      </c>
      <c r="N5447" s="14" t="s">
        <v>238</v>
      </c>
      <c r="O5447" s="14" t="s">
        <v>238</v>
      </c>
      <c r="P5447" s="14" t="s">
        <v>238</v>
      </c>
      <c r="Q5447" s="14" t="s">
        <v>238</v>
      </c>
      <c r="R5447" s="14" t="s">
        <v>238</v>
      </c>
      <c r="S5447" s="14" t="s">
        <v>238</v>
      </c>
      <c r="T5447" s="14" t="s">
        <v>238</v>
      </c>
      <c r="U5447" s="14" t="s">
        <v>238</v>
      </c>
      <c r="V5447" s="14" t="s">
        <v>238</v>
      </c>
      <c r="W5447" s="14" t="s">
        <v>238</v>
      </c>
      <c r="X5447" s="14" t="s">
        <v>238</v>
      </c>
      <c r="Y5447" s="14" t="s">
        <v>238</v>
      </c>
      <c r="Z5447" s="14" t="s">
        <v>238</v>
      </c>
      <c r="AA5447" s="14" t="s">
        <v>238</v>
      </c>
      <c r="AB5447" s="14" t="s">
        <v>238</v>
      </c>
      <c r="AC5447" s="15" t="s">
        <v>238</v>
      </c>
      <c r="AD5447" s="48" t="s">
        <v>238</v>
      </c>
    </row>
    <row r="5448" spans="1:30">
      <c r="A5448" s="99"/>
      <c r="B5448" s="87" t="s">
        <v>408</v>
      </c>
      <c r="C5448" s="21" t="s">
        <v>238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238</v>
      </c>
      <c r="J5448" s="13" t="s">
        <v>238</v>
      </c>
      <c r="K5448" s="13" t="s">
        <v>238</v>
      </c>
      <c r="L5448" s="13" t="s">
        <v>238</v>
      </c>
      <c r="M5448" s="13" t="s">
        <v>238</v>
      </c>
      <c r="N5448" s="14" t="s">
        <v>238</v>
      </c>
      <c r="O5448" s="14" t="s">
        <v>238</v>
      </c>
      <c r="P5448" s="14" t="s">
        <v>238</v>
      </c>
      <c r="Q5448" s="14" t="s">
        <v>238</v>
      </c>
      <c r="R5448" s="14" t="s">
        <v>238</v>
      </c>
      <c r="S5448" s="14" t="s">
        <v>238</v>
      </c>
      <c r="T5448" s="14" t="s">
        <v>238</v>
      </c>
      <c r="U5448" s="14" t="s">
        <v>238</v>
      </c>
      <c r="V5448" s="14" t="s">
        <v>238</v>
      </c>
      <c r="W5448" s="14" t="s">
        <v>238</v>
      </c>
      <c r="X5448" s="14" t="s">
        <v>238</v>
      </c>
      <c r="Y5448" s="14" t="s">
        <v>238</v>
      </c>
      <c r="Z5448" s="14" t="s">
        <v>238</v>
      </c>
      <c r="AA5448" s="14" t="s">
        <v>238</v>
      </c>
      <c r="AB5448" s="14" t="s">
        <v>238</v>
      </c>
      <c r="AC5448" s="15" t="s">
        <v>238</v>
      </c>
      <c r="AD5448" s="48" t="s">
        <v>238</v>
      </c>
    </row>
    <row r="5449" spans="1:30">
      <c r="A5449" s="99"/>
      <c r="B5449" s="87" t="s">
        <v>409</v>
      </c>
      <c r="C5449" s="21" t="s">
        <v>238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238</v>
      </c>
      <c r="J5449" s="13" t="s">
        <v>238</v>
      </c>
      <c r="K5449" s="13" t="s">
        <v>238</v>
      </c>
      <c r="L5449" s="13" t="s">
        <v>238</v>
      </c>
      <c r="M5449" s="13" t="s">
        <v>238</v>
      </c>
      <c r="N5449" s="14" t="s">
        <v>238</v>
      </c>
      <c r="O5449" s="14" t="s">
        <v>238</v>
      </c>
      <c r="P5449" s="14" t="s">
        <v>238</v>
      </c>
      <c r="Q5449" s="14" t="s">
        <v>238</v>
      </c>
      <c r="R5449" s="14" t="s">
        <v>238</v>
      </c>
      <c r="S5449" s="14" t="s">
        <v>238</v>
      </c>
      <c r="T5449" s="14" t="s">
        <v>238</v>
      </c>
      <c r="U5449" s="14" t="s">
        <v>238</v>
      </c>
      <c r="V5449" s="14" t="s">
        <v>238</v>
      </c>
      <c r="W5449" s="14" t="s">
        <v>238</v>
      </c>
      <c r="X5449" s="14" t="s">
        <v>238</v>
      </c>
      <c r="Y5449" s="14" t="s">
        <v>238</v>
      </c>
      <c r="Z5449" s="14" t="s">
        <v>238</v>
      </c>
      <c r="AA5449" s="14" t="s">
        <v>238</v>
      </c>
      <c r="AB5449" s="14" t="s">
        <v>238</v>
      </c>
      <c r="AC5449" s="15" t="s">
        <v>238</v>
      </c>
      <c r="AD5449" s="48" t="s">
        <v>238</v>
      </c>
    </row>
    <row r="5450" spans="1:30">
      <c r="A5450" s="99"/>
      <c r="B5450" s="87" t="s">
        <v>410</v>
      </c>
      <c r="C5450" s="21" t="s">
        <v>238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238</v>
      </c>
      <c r="J5450" s="13" t="s">
        <v>238</v>
      </c>
      <c r="K5450" s="13" t="s">
        <v>238</v>
      </c>
      <c r="L5450" s="13" t="s">
        <v>238</v>
      </c>
      <c r="M5450" s="13" t="s">
        <v>238</v>
      </c>
      <c r="N5450" s="14" t="s">
        <v>238</v>
      </c>
      <c r="O5450" s="14" t="s">
        <v>238</v>
      </c>
      <c r="P5450" s="14" t="s">
        <v>238</v>
      </c>
      <c r="Q5450" s="14" t="s">
        <v>238</v>
      </c>
      <c r="R5450" s="14" t="s">
        <v>238</v>
      </c>
      <c r="S5450" s="14" t="s">
        <v>238</v>
      </c>
      <c r="T5450" s="14" t="s">
        <v>238</v>
      </c>
      <c r="U5450" s="14" t="s">
        <v>238</v>
      </c>
      <c r="V5450" s="14" t="s">
        <v>238</v>
      </c>
      <c r="W5450" s="14" t="s">
        <v>238</v>
      </c>
      <c r="X5450" s="14" t="s">
        <v>238</v>
      </c>
      <c r="Y5450" s="14" t="s">
        <v>238</v>
      </c>
      <c r="Z5450" s="14" t="s">
        <v>238</v>
      </c>
      <c r="AA5450" s="14" t="s">
        <v>238</v>
      </c>
      <c r="AB5450" s="14" t="s">
        <v>238</v>
      </c>
      <c r="AC5450" s="15" t="s">
        <v>238</v>
      </c>
      <c r="AD5450" s="48" t="s">
        <v>238</v>
      </c>
    </row>
    <row r="5451" spans="1:30">
      <c r="A5451" s="100"/>
      <c r="B5451" s="87" t="s">
        <v>411</v>
      </c>
      <c r="C5451" s="21" t="s">
        <v>238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238</v>
      </c>
      <c r="J5451" s="13" t="s">
        <v>238</v>
      </c>
      <c r="K5451" s="13" t="s">
        <v>238</v>
      </c>
      <c r="L5451" s="13" t="s">
        <v>238</v>
      </c>
      <c r="M5451" s="13" t="s">
        <v>238</v>
      </c>
      <c r="N5451" s="14" t="s">
        <v>238</v>
      </c>
      <c r="O5451" s="14" t="s">
        <v>238</v>
      </c>
      <c r="P5451" s="14" t="s">
        <v>238</v>
      </c>
      <c r="Q5451" s="14" t="s">
        <v>238</v>
      </c>
      <c r="R5451" s="14" t="s">
        <v>238</v>
      </c>
      <c r="S5451" s="14" t="s">
        <v>238</v>
      </c>
      <c r="T5451" s="14" t="s">
        <v>238</v>
      </c>
      <c r="U5451" s="14" t="s">
        <v>238</v>
      </c>
      <c r="V5451" s="14" t="s">
        <v>238</v>
      </c>
      <c r="W5451" s="14" t="s">
        <v>238</v>
      </c>
      <c r="X5451" s="14" t="s">
        <v>238</v>
      </c>
      <c r="Y5451" s="14" t="s">
        <v>238</v>
      </c>
      <c r="Z5451" s="14" t="s">
        <v>238</v>
      </c>
      <c r="AA5451" s="14" t="s">
        <v>238</v>
      </c>
      <c r="AB5451" s="14" t="s">
        <v>238</v>
      </c>
      <c r="AC5451" s="15" t="s">
        <v>238</v>
      </c>
      <c r="AD5451" s="48" t="s">
        <v>238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70"/>
  <sheetViews>
    <sheetView zoomScaleNormal="100" workbookViewId="0">
      <pane ySplit="1" topLeftCell="A935" activePane="bottomLeft" state="frozen"/>
      <selection pane="bottomLeft" activeCell="J962" sqref="J96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656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651</v>
      </c>
      <c r="B3" s="22" t="s">
        <v>645</v>
      </c>
      <c r="D3" s="22" t="s">
        <v>650</v>
      </c>
      <c r="E3" s="23" t="s">
        <v>652</v>
      </c>
      <c r="F3" s="23" t="s">
        <v>653</v>
      </c>
      <c r="G3" s="23" t="s">
        <v>654</v>
      </c>
      <c r="H3" s="23" t="s">
        <v>655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649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1032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1036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646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983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646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647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787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649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666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646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647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787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649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667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646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647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787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649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668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646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647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787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649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669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646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647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787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649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840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646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647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787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649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670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646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647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787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649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1033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646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671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646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647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787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649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969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646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647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787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649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837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646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647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787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649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672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646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647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787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649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985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646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647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787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649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986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646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647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787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649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966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646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647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787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649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673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646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647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787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649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971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646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647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787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649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674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646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647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787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649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675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646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647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787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649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676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646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647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787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649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843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646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647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787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649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677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646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647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787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649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811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646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647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787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649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844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646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647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787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649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678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646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647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787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649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679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646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647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787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649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680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646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647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787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649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768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646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846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646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657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651</v>
      </c>
      <c r="B150" s="22" t="s">
        <v>645</v>
      </c>
      <c r="C150" s="22"/>
      <c r="D150" s="22" t="s">
        <v>650</v>
      </c>
      <c r="E150" s="22" t="s">
        <v>652</v>
      </c>
      <c r="F150" s="22" t="s">
        <v>653</v>
      </c>
      <c r="G150" s="22" t="s">
        <v>654</v>
      </c>
      <c r="H150" s="22" t="s">
        <v>655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681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646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647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787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649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682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646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647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787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649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1034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646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1027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646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647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787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649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683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646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647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787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649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684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646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647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787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649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982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646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939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646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647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787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649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970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646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647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787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649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1028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646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647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787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649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842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646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647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787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649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685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647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787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649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936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646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647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787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649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766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646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1025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646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647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787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649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850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646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946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646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947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646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948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646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686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646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647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787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649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834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646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647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787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649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934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646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780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646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848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646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953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646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954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646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658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651</v>
      </c>
      <c r="B246" s="22" t="s">
        <v>645</v>
      </c>
      <c r="C246" s="22"/>
      <c r="D246" s="22" t="s">
        <v>650</v>
      </c>
      <c r="E246" s="22" t="s">
        <v>652</v>
      </c>
      <c r="F246" s="22" t="s">
        <v>653</v>
      </c>
      <c r="G246" s="22" t="s">
        <v>654</v>
      </c>
      <c r="H246" s="22" t="s">
        <v>655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687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646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647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787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649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1037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646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987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646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647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787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649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968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646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647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787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649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940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646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647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787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649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992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646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647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787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649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952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646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959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646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833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646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647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787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649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688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646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647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787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649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1029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646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647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787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649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1067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0.30936446464000011</v>
      </c>
      <c r="K293" s="82">
        <f t="shared" si="81"/>
        <v>0.33754508800000005</v>
      </c>
      <c r="L293" s="82">
        <f t="shared" si="81"/>
        <v>0.33754508800000005</v>
      </c>
      <c r="N293">
        <v>20</v>
      </c>
    </row>
    <row r="294" spans="1:14">
      <c r="A294" s="79" t="s">
        <v>646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0.94399999999999995</v>
      </c>
      <c r="K294" s="77">
        <v>0.95</v>
      </c>
      <c r="L294" s="77">
        <v>0.95</v>
      </c>
      <c r="N294" s="62">
        <f>1-(N293*0.2)/100</f>
        <v>0.96</v>
      </c>
    </row>
    <row r="295" spans="1:14">
      <c r="A295" s="79" t="s">
        <v>647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0.86</v>
      </c>
      <c r="K295" s="77">
        <v>0.84</v>
      </c>
      <c r="L295" s="77">
        <v>0.84</v>
      </c>
      <c r="N295" s="62">
        <f>1-(N293*0.5)/100</f>
        <v>0.9</v>
      </c>
    </row>
    <row r="296" spans="1:14">
      <c r="A296" s="79" t="s">
        <v>787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0.95799999999999996</v>
      </c>
      <c r="K296" s="77">
        <v>0.95199999999999996</v>
      </c>
      <c r="L296" s="77">
        <v>0.95199999999999996</v>
      </c>
      <c r="N296" s="62">
        <f>1-(N293*0.15)/100</f>
        <v>0.97</v>
      </c>
    </row>
    <row r="297" spans="1:14" ht="15.75" customHeight="1">
      <c r="A297" s="79" t="s">
        <v>649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0.88800000000000001</v>
      </c>
      <c r="K297" s="77">
        <v>0.872</v>
      </c>
      <c r="L297" s="77">
        <v>0.872</v>
      </c>
      <c r="N297" s="62">
        <f>1-(N293*0.4)/100</f>
        <v>0.92</v>
      </c>
    </row>
    <row r="298" spans="1:14">
      <c r="A298" s="55" t="s">
        <v>967</v>
      </c>
      <c r="B298" s="139">
        <v>36</v>
      </c>
      <c r="C298" s="139"/>
      <c r="D298" s="139">
        <v>76</v>
      </c>
      <c r="E298" s="81">
        <f t="shared" ref="E298:F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ref="H298:L298" si="83">1 - (H299) * (H300) * (H301) * (H302)</f>
        <v>0.32852040000000016</v>
      </c>
      <c r="I298" s="82">
        <f t="shared" si="83"/>
        <v>0.30936446464000011</v>
      </c>
      <c r="J298" s="82">
        <f t="shared" si="83"/>
        <v>0.41885439999999996</v>
      </c>
      <c r="K298" s="82">
        <f t="shared" si="83"/>
        <v>0.30936446464000011</v>
      </c>
      <c r="L298" s="82">
        <f t="shared" si="83"/>
        <v>0.27992968750000002</v>
      </c>
    </row>
    <row r="299" spans="1:14">
      <c r="A299" s="79" t="s">
        <v>646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0.94399999999999995</v>
      </c>
      <c r="J299" s="77">
        <v>0.92</v>
      </c>
      <c r="K299" s="77">
        <v>0.94399999999999995</v>
      </c>
      <c r="L299" s="77">
        <v>0.95</v>
      </c>
    </row>
    <row r="300" spans="1:14">
      <c r="A300" s="79" t="s">
        <v>647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0.86</v>
      </c>
      <c r="J300" s="77">
        <v>0.8</v>
      </c>
      <c r="K300" s="77">
        <v>0.86</v>
      </c>
      <c r="L300" s="77">
        <v>0.875</v>
      </c>
    </row>
    <row r="301" spans="1:14">
      <c r="A301" s="79" t="s">
        <v>787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0.95799999999999996</v>
      </c>
      <c r="J301" s="77">
        <v>0.94</v>
      </c>
      <c r="K301" s="77">
        <v>0.95799999999999996</v>
      </c>
      <c r="L301" s="77">
        <v>0.96250000000000002</v>
      </c>
    </row>
    <row r="302" spans="1:14">
      <c r="A302" s="79" t="s">
        <v>649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0.88800000000000001</v>
      </c>
      <c r="J302" s="77">
        <v>0.84</v>
      </c>
      <c r="K302" s="77">
        <v>0.88800000000000001</v>
      </c>
      <c r="L302" s="77">
        <v>0.9</v>
      </c>
    </row>
    <row r="303" spans="1:14">
      <c r="A303" s="55" t="s">
        <v>689</v>
      </c>
      <c r="B303" s="139">
        <v>36</v>
      </c>
      <c r="C303" s="139"/>
      <c r="D303" s="139">
        <v>76</v>
      </c>
      <c r="E303" s="81">
        <f t="shared" ref="E303:L303" si="84">1 - (E304) * (E305) * (E306) * (E307)</f>
        <v>0.35656423374000001</v>
      </c>
      <c r="F303" s="81">
        <f t="shared" si="84"/>
        <v>0.33795981574000011</v>
      </c>
      <c r="G303" s="81">
        <f>1 - (G304) * (G305) * (G306) * (G307)</f>
        <v>0.31898879614000009</v>
      </c>
      <c r="H303" s="81">
        <f t="shared" si="84"/>
        <v>0.32852040000000016</v>
      </c>
      <c r="I303" s="82">
        <f t="shared" si="84"/>
        <v>0.27992968750000002</v>
      </c>
      <c r="J303" s="82">
        <f t="shared" si="84"/>
        <v>0.37480633750000003</v>
      </c>
      <c r="K303" s="82">
        <f t="shared" si="84"/>
        <v>0.30936446464000011</v>
      </c>
      <c r="L303" s="82">
        <f t="shared" si="84"/>
        <v>0.30936446464000011</v>
      </c>
    </row>
    <row r="304" spans="1:14">
      <c r="A304" s="79" t="s">
        <v>646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0.95</v>
      </c>
      <c r="J304" s="77">
        <v>0.93</v>
      </c>
      <c r="K304" s="77">
        <v>0.94399999999999995</v>
      </c>
      <c r="L304" s="77">
        <v>0.94399999999999995</v>
      </c>
    </row>
    <row r="305" spans="1:12">
      <c r="A305" s="79" t="s">
        <v>647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0.875</v>
      </c>
      <c r="J305" s="77">
        <v>0.82499999999999996</v>
      </c>
      <c r="K305" s="77">
        <v>0.86</v>
      </c>
      <c r="L305" s="77">
        <v>0.86</v>
      </c>
    </row>
    <row r="306" spans="1:12">
      <c r="A306" s="79" t="s">
        <v>787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0.96250000000000002</v>
      </c>
      <c r="J306" s="77">
        <v>0.94750000000000001</v>
      </c>
      <c r="K306" s="77">
        <v>0.95799999999999996</v>
      </c>
      <c r="L306" s="77">
        <v>0.95799999999999996</v>
      </c>
    </row>
    <row r="307" spans="1:12">
      <c r="A307" s="79" t="s">
        <v>649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0.9</v>
      </c>
      <c r="J307" s="77">
        <v>0.86</v>
      </c>
      <c r="K307" s="77">
        <v>0.88800000000000001</v>
      </c>
      <c r="L307" s="77">
        <v>0.88800000000000001</v>
      </c>
    </row>
    <row r="308" spans="1:12">
      <c r="A308" s="55" t="s">
        <v>937</v>
      </c>
      <c r="B308" s="139">
        <v>36</v>
      </c>
      <c r="C308" s="139"/>
      <c r="D308" s="139">
        <v>76</v>
      </c>
      <c r="E308" s="81">
        <f t="shared" ref="E308:F308" si="85">1 - (E309) * (E310) * (E311) * (E312)</f>
        <v>0.35656423374000001</v>
      </c>
      <c r="F308" s="81">
        <f t="shared" si="85"/>
        <v>0.33795981574000011</v>
      </c>
      <c r="G308" s="81">
        <f>1 - (G309) * (G310) * (G311) * (G312)</f>
        <v>0.31898879614000009</v>
      </c>
      <c r="H308" s="81">
        <f t="shared" ref="H308:L308" si="86">1 - (H309) * (H310) * (H311) * (H312)</f>
        <v>0.32852040000000016</v>
      </c>
      <c r="I308" s="82">
        <f t="shared" si="86"/>
        <v>0.30936446464000011</v>
      </c>
      <c r="J308" s="82">
        <f t="shared" si="86"/>
        <v>0.41885439999999996</v>
      </c>
      <c r="K308" s="82">
        <f t="shared" si="86"/>
        <v>0.27992968750000002</v>
      </c>
      <c r="L308" s="82">
        <f t="shared" si="86"/>
        <v>0.30936446464000011</v>
      </c>
    </row>
    <row r="309" spans="1:12">
      <c r="A309" s="79" t="s">
        <v>646</v>
      </c>
      <c r="B309" s="138">
        <f>B308*0.15</f>
        <v>5.3999999999999995</v>
      </c>
      <c r="C309" s="138">
        <f>(100-D309)/100</f>
        <v>0.8859999999999999</v>
      </c>
      <c r="D309" s="138">
        <f>D308*0.15</f>
        <v>11.4</v>
      </c>
      <c r="E309" s="77">
        <v>0.93399999999999994</v>
      </c>
      <c r="F309" s="77">
        <v>0.93799999999999994</v>
      </c>
      <c r="G309" s="77">
        <v>0.94199999999999995</v>
      </c>
      <c r="H309" s="77">
        <v>0.94</v>
      </c>
      <c r="I309" s="77">
        <v>0.94399999999999995</v>
      </c>
      <c r="J309" s="77">
        <v>0.92</v>
      </c>
      <c r="K309" s="77">
        <v>0.95</v>
      </c>
      <c r="L309" s="77">
        <v>0.94399999999999995</v>
      </c>
    </row>
    <row r="310" spans="1:12">
      <c r="A310" s="79" t="s">
        <v>647</v>
      </c>
      <c r="B310" s="138">
        <f>B308*0.4</f>
        <v>14.4</v>
      </c>
      <c r="C310" s="138">
        <f>(100-D310)/100</f>
        <v>0.69599999999999995</v>
      </c>
      <c r="D310" s="138">
        <f>D308*0.4</f>
        <v>30.400000000000002</v>
      </c>
      <c r="E310" s="77">
        <v>0.83499999999999996</v>
      </c>
      <c r="F310" s="77">
        <v>0.84499999999999997</v>
      </c>
      <c r="G310" s="77">
        <v>0.85499999999999998</v>
      </c>
      <c r="H310" s="77">
        <v>0.85</v>
      </c>
      <c r="I310" s="77">
        <v>0.86</v>
      </c>
      <c r="J310" s="77">
        <v>0.8</v>
      </c>
      <c r="K310" s="77">
        <v>0.875</v>
      </c>
      <c r="L310" s="77">
        <v>0.86</v>
      </c>
    </row>
    <row r="311" spans="1:12">
      <c r="A311" s="79" t="s">
        <v>787</v>
      </c>
      <c r="B311" s="138">
        <f>B308*0.15</f>
        <v>5.3999999999999995</v>
      </c>
      <c r="C311" s="138">
        <f>(100-D311)/100</f>
        <v>0.8859999999999999</v>
      </c>
      <c r="D311" s="138">
        <f>D308*0.15</f>
        <v>11.4</v>
      </c>
      <c r="E311" s="77">
        <v>0.95050000000000001</v>
      </c>
      <c r="F311" s="77">
        <v>0.95350000000000001</v>
      </c>
      <c r="G311" s="77">
        <v>0.95650000000000002</v>
      </c>
      <c r="H311" s="77">
        <v>0.95499999999999996</v>
      </c>
      <c r="I311" s="77">
        <v>0.95799999999999996</v>
      </c>
      <c r="J311" s="77">
        <v>0.94</v>
      </c>
      <c r="K311" s="77">
        <v>0.96250000000000002</v>
      </c>
      <c r="L311" s="77">
        <v>0.95799999999999996</v>
      </c>
    </row>
    <row r="312" spans="1:12">
      <c r="A312" s="79" t="s">
        <v>649</v>
      </c>
      <c r="B312" s="138">
        <f>B308*0.3</f>
        <v>10.799999999999999</v>
      </c>
      <c r="C312" s="138">
        <f>(100-D312)/100</f>
        <v>0.77200000000000002</v>
      </c>
      <c r="D312" s="138">
        <f>D308*0.3</f>
        <v>22.8</v>
      </c>
      <c r="E312" s="77">
        <v>0.86799999999999999</v>
      </c>
      <c r="F312" s="77">
        <v>0.876</v>
      </c>
      <c r="G312" s="77">
        <v>0.88400000000000001</v>
      </c>
      <c r="H312" s="77">
        <v>0.88</v>
      </c>
      <c r="I312" s="77">
        <v>0.88800000000000001</v>
      </c>
      <c r="J312" s="77">
        <v>0.84</v>
      </c>
      <c r="K312" s="77">
        <v>0.9</v>
      </c>
      <c r="L312" s="77">
        <v>0.88800000000000001</v>
      </c>
    </row>
    <row r="313" spans="1:12">
      <c r="A313" s="141" t="s">
        <v>690</v>
      </c>
      <c r="B313" s="139">
        <v>35</v>
      </c>
      <c r="C313" s="139"/>
      <c r="D313" s="139">
        <v>75</v>
      </c>
      <c r="E313" s="81">
        <f t="shared" ref="E313:L313" si="87">1 - (E314) * (E315) * (E316) * (E317)</f>
        <v>0.34730758144000007</v>
      </c>
      <c r="F313" s="81">
        <f t="shared" si="87"/>
        <v>0.32852040000000016</v>
      </c>
      <c r="G313" s="81">
        <f>1 - (G314) * (G315) * (G316) * (G317)</f>
        <v>0.30936446464000011</v>
      </c>
      <c r="H313" s="81">
        <f t="shared" si="87"/>
        <v>0.31898879614000009</v>
      </c>
      <c r="I313" s="82">
        <f t="shared" si="87"/>
        <v>0.27992968750000002</v>
      </c>
      <c r="J313" s="82">
        <f t="shared" si="87"/>
        <v>0.37480633750000003</v>
      </c>
      <c r="K313" s="82">
        <f t="shared" si="87"/>
        <v>0.27992968750000002</v>
      </c>
      <c r="L313" s="82">
        <f t="shared" si="87"/>
        <v>0.27992968750000002</v>
      </c>
    </row>
    <row r="314" spans="1:12">
      <c r="A314" s="79" t="s">
        <v>646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0.93</v>
      </c>
      <c r="K314" s="77">
        <v>0.95</v>
      </c>
      <c r="L314" s="77">
        <v>0.95</v>
      </c>
    </row>
    <row r="315" spans="1:12">
      <c r="A315" s="79" t="s">
        <v>647</v>
      </c>
      <c r="B315" s="138">
        <f>B313*0.4</f>
        <v>14</v>
      </c>
      <c r="C315" s="138">
        <f>(100-D315)/100</f>
        <v>0.7</v>
      </c>
      <c r="D315" s="138">
        <f>D313*0.4</f>
        <v>30</v>
      </c>
      <c r="E315" s="77">
        <v>0.84</v>
      </c>
      <c r="F315" s="77">
        <v>0.85</v>
      </c>
      <c r="G315" s="77">
        <v>0.86</v>
      </c>
      <c r="H315" s="77">
        <v>0.85499999999999998</v>
      </c>
      <c r="I315" s="77">
        <v>0.875</v>
      </c>
      <c r="J315" s="77">
        <v>0.82499999999999996</v>
      </c>
      <c r="K315" s="77">
        <v>0.875</v>
      </c>
      <c r="L315" s="77">
        <v>0.875</v>
      </c>
    </row>
    <row r="316" spans="1:12">
      <c r="A316" s="79" t="s">
        <v>787</v>
      </c>
      <c r="B316" s="138">
        <f>B313*0.15</f>
        <v>5.25</v>
      </c>
      <c r="C316" s="138">
        <f>(100-D316)/100</f>
        <v>0.88749999999999996</v>
      </c>
      <c r="D316" s="138">
        <f>D313*0.15</f>
        <v>11.25</v>
      </c>
      <c r="E316" s="77">
        <v>0.95199999999999996</v>
      </c>
      <c r="F316" s="77">
        <v>0.95499999999999996</v>
      </c>
      <c r="G316" s="77">
        <v>0.95799999999999996</v>
      </c>
      <c r="H316" s="77">
        <v>0.95650000000000002</v>
      </c>
      <c r="I316" s="77">
        <v>0.96250000000000002</v>
      </c>
      <c r="J316" s="77">
        <v>0.94750000000000001</v>
      </c>
      <c r="K316" s="77">
        <v>0.96250000000000002</v>
      </c>
      <c r="L316" s="77">
        <v>0.96250000000000002</v>
      </c>
    </row>
    <row r="317" spans="1:12">
      <c r="A317" s="79" t="s">
        <v>649</v>
      </c>
      <c r="B317" s="138">
        <f>B313*0.3</f>
        <v>10.5</v>
      </c>
      <c r="C317" s="138">
        <f>(100-D317)/100</f>
        <v>0.77500000000000002</v>
      </c>
      <c r="D317" s="138">
        <f>D313*0.3</f>
        <v>22.5</v>
      </c>
      <c r="E317" s="77">
        <v>0.872</v>
      </c>
      <c r="F317" s="77">
        <v>0.88</v>
      </c>
      <c r="G317" s="77">
        <v>0.88800000000000001</v>
      </c>
      <c r="H317" s="77">
        <v>0.88400000000000001</v>
      </c>
      <c r="I317" s="77">
        <v>0.9</v>
      </c>
      <c r="J317" s="77">
        <v>0.86</v>
      </c>
      <c r="K317" s="77">
        <v>0.9</v>
      </c>
      <c r="L317" s="77">
        <v>0.9</v>
      </c>
    </row>
    <row r="318" spans="1:12">
      <c r="A318" s="141" t="s">
        <v>767</v>
      </c>
      <c r="B318" s="139">
        <v>35</v>
      </c>
      <c r="C318" s="139"/>
      <c r="D318" s="139">
        <v>75</v>
      </c>
      <c r="E318" s="81">
        <f t="shared" ref="E318:L318" si="88">1 - (E319)</f>
        <v>6.4000000000000057E-2</v>
      </c>
      <c r="F318" s="81">
        <f t="shared" si="88"/>
        <v>6.0000000000000053E-2</v>
      </c>
      <c r="G318" s="81">
        <f t="shared" si="88"/>
        <v>5.600000000000005E-2</v>
      </c>
      <c r="H318" s="81">
        <f t="shared" si="88"/>
        <v>5.8000000000000052E-2</v>
      </c>
      <c r="I318" s="82">
        <f t="shared" si="88"/>
        <v>5.0000000000000044E-2</v>
      </c>
      <c r="J318" s="82">
        <f t="shared" si="88"/>
        <v>5.0000000000000044E-2</v>
      </c>
      <c r="K318" s="82">
        <f t="shared" si="88"/>
        <v>5.0000000000000044E-2</v>
      </c>
      <c r="L318" s="82">
        <f t="shared" si="88"/>
        <v>5.0000000000000044E-2</v>
      </c>
    </row>
    <row r="319" spans="1:12">
      <c r="A319" s="79" t="s">
        <v>646</v>
      </c>
      <c r="B319" s="138">
        <f>B318*0.15</f>
        <v>5.25</v>
      </c>
      <c r="C319" s="138">
        <f>(100-D319)/100</f>
        <v>0.88749999999999996</v>
      </c>
      <c r="D319" s="138">
        <f>D318*0.15</f>
        <v>11.25</v>
      </c>
      <c r="E319" s="77">
        <v>0.93599999999999994</v>
      </c>
      <c r="F319" s="77">
        <v>0.94</v>
      </c>
      <c r="G319" s="77">
        <v>0.94399999999999995</v>
      </c>
      <c r="H319" s="77">
        <v>0.94199999999999995</v>
      </c>
      <c r="I319" s="77">
        <v>0.95</v>
      </c>
      <c r="J319" s="77">
        <v>0.95</v>
      </c>
      <c r="K319" s="77">
        <v>0.95</v>
      </c>
      <c r="L319" s="77">
        <v>0.95</v>
      </c>
    </row>
    <row r="320" spans="1:12">
      <c r="A320" s="141" t="s">
        <v>769</v>
      </c>
      <c r="B320" s="139">
        <v>35</v>
      </c>
      <c r="C320" s="139"/>
      <c r="D320" s="139">
        <v>75</v>
      </c>
      <c r="E320" s="81">
        <f t="shared" ref="E320:L320" si="89">1 - (E321)</f>
        <v>6.4000000000000057E-2</v>
      </c>
      <c r="F320" s="81">
        <f t="shared" si="89"/>
        <v>6.0000000000000053E-2</v>
      </c>
      <c r="G320" s="81">
        <f t="shared" si="89"/>
        <v>5.600000000000005E-2</v>
      </c>
      <c r="H320" s="81">
        <f t="shared" si="89"/>
        <v>5.8000000000000052E-2</v>
      </c>
      <c r="I320" s="82">
        <f t="shared" si="89"/>
        <v>6.9999999999999951E-2</v>
      </c>
      <c r="J320" s="82">
        <f t="shared" si="89"/>
        <v>5.0000000000000044E-2</v>
      </c>
      <c r="K320" s="82">
        <f t="shared" si="89"/>
        <v>5.0000000000000044E-2</v>
      </c>
      <c r="L320" s="82">
        <f t="shared" si="89"/>
        <v>5.0000000000000044E-2</v>
      </c>
    </row>
    <row r="321" spans="1:14">
      <c r="A321" s="79" t="s">
        <v>646</v>
      </c>
      <c r="B321" s="138">
        <f>B320*0.15</f>
        <v>5.25</v>
      </c>
      <c r="C321" s="138">
        <f>(100-D321)/100</f>
        <v>0.88749999999999996</v>
      </c>
      <c r="D321" s="138">
        <f>D320*0.15</f>
        <v>11.25</v>
      </c>
      <c r="E321" s="77">
        <v>0.93599999999999994</v>
      </c>
      <c r="F321" s="77">
        <v>0.94</v>
      </c>
      <c r="G321" s="77">
        <v>0.94399999999999995</v>
      </c>
      <c r="H321" s="77">
        <v>0.94199999999999995</v>
      </c>
      <c r="I321" s="77">
        <v>0.93</v>
      </c>
      <c r="J321" s="77">
        <v>0.95</v>
      </c>
      <c r="K321" s="77">
        <v>0.95</v>
      </c>
      <c r="L321" s="77">
        <v>0.95</v>
      </c>
    </row>
    <row r="322" spans="1:14">
      <c r="A322" s="141" t="s">
        <v>1024</v>
      </c>
      <c r="B322" s="139">
        <v>35</v>
      </c>
      <c r="C322" s="139"/>
      <c r="D322" s="139">
        <v>75</v>
      </c>
      <c r="E322" s="81">
        <f t="shared" ref="E322:L322" si="90">1 - (E323) * (E324) * (E325) * (E326)</f>
        <v>0.34730758144000007</v>
      </c>
      <c r="F322" s="81">
        <f t="shared" si="90"/>
        <v>0.32852040000000016</v>
      </c>
      <c r="G322" s="81">
        <f>1 - (G323) * (G324) * (G325) * (G326)</f>
        <v>0.30936446464000011</v>
      </c>
      <c r="H322" s="81">
        <f t="shared" si="90"/>
        <v>0.31898879614000009</v>
      </c>
      <c r="I322" s="82">
        <f t="shared" si="90"/>
        <v>0.27992968750000002</v>
      </c>
      <c r="J322" s="82">
        <f t="shared" si="90"/>
        <v>0.27992968750000002</v>
      </c>
      <c r="K322" s="82">
        <f t="shared" si="90"/>
        <v>0.27992968750000002</v>
      </c>
      <c r="L322" s="82">
        <f t="shared" si="90"/>
        <v>0.33754508800000005</v>
      </c>
      <c r="N322">
        <v>18</v>
      </c>
    </row>
    <row r="323" spans="1:14">
      <c r="A323" s="79" t="s">
        <v>646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647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0.875</v>
      </c>
      <c r="K324" s="77">
        <v>0.875</v>
      </c>
      <c r="L324" s="77">
        <v>0.84</v>
      </c>
      <c r="N324" s="62">
        <f>1-(N322*0.5)/100</f>
        <v>0.91</v>
      </c>
    </row>
    <row r="325" spans="1:14">
      <c r="A325" s="79" t="s">
        <v>787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0.96250000000000002</v>
      </c>
      <c r="K325" s="77">
        <v>0.96250000000000002</v>
      </c>
      <c r="L325" s="77">
        <v>0.95199999999999996</v>
      </c>
      <c r="N325" s="62">
        <f>1-(N322*0.15)/100</f>
        <v>0.97299999999999998</v>
      </c>
    </row>
    <row r="326" spans="1:14">
      <c r="A326" s="79" t="s">
        <v>649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0.9</v>
      </c>
      <c r="K326" s="77">
        <v>0.9</v>
      </c>
      <c r="L326" s="77">
        <v>0.872</v>
      </c>
      <c r="N326" s="62">
        <f>1-(N322*0.4)/100</f>
        <v>0.92799999999999994</v>
      </c>
    </row>
    <row r="327" spans="1:14">
      <c r="A327" s="55" t="s">
        <v>691</v>
      </c>
      <c r="B327" s="139">
        <v>35</v>
      </c>
      <c r="C327" s="139"/>
      <c r="D327" s="139">
        <v>75</v>
      </c>
      <c r="E327" s="81">
        <f t="shared" ref="E327:L327" si="91">1 - (E328) * (E329) * (E330) * (E331)</f>
        <v>0.34730758144000007</v>
      </c>
      <c r="F327" s="81">
        <f t="shared" si="91"/>
        <v>0.32852040000000016</v>
      </c>
      <c r="G327" s="81">
        <f>1 - (G328) * (G329) * (G330) * (G331)</f>
        <v>0.30936446464000011</v>
      </c>
      <c r="H327" s="81">
        <f t="shared" si="91"/>
        <v>0.31898879614000009</v>
      </c>
      <c r="I327" s="82">
        <f t="shared" si="91"/>
        <v>0.27992968750000002</v>
      </c>
      <c r="J327" s="82">
        <f t="shared" si="91"/>
        <v>0.34730758143999996</v>
      </c>
      <c r="K327" s="82">
        <f t="shared" si="91"/>
        <v>0.27992968750000002</v>
      </c>
      <c r="L327" s="82">
        <f t="shared" si="91"/>
        <v>0.27992968750000002</v>
      </c>
    </row>
    <row r="328" spans="1:14">
      <c r="A328" s="79" t="s">
        <v>646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0.95</v>
      </c>
      <c r="J328" s="77">
        <v>0.93600000000000005</v>
      </c>
      <c r="K328" s="77">
        <v>0.95</v>
      </c>
      <c r="L328" s="77">
        <v>0.95</v>
      </c>
    </row>
    <row r="329" spans="1:14">
      <c r="A329" s="79" t="s">
        <v>647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0.875</v>
      </c>
      <c r="J329" s="77">
        <v>0.84</v>
      </c>
      <c r="K329" s="77">
        <v>0.875</v>
      </c>
      <c r="L329" s="77">
        <v>0.875</v>
      </c>
    </row>
    <row r="330" spans="1:14">
      <c r="A330" s="79" t="s">
        <v>787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0.96250000000000002</v>
      </c>
      <c r="J330" s="77">
        <v>0.95199999999999996</v>
      </c>
      <c r="K330" s="77">
        <v>0.96250000000000002</v>
      </c>
      <c r="L330" s="77">
        <v>0.96250000000000002</v>
      </c>
    </row>
    <row r="331" spans="1:14">
      <c r="A331" s="79" t="s">
        <v>649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0.9</v>
      </c>
      <c r="J331" s="77">
        <v>0.872</v>
      </c>
      <c r="K331" s="77">
        <v>0.9</v>
      </c>
      <c r="L331" s="77">
        <v>0.9</v>
      </c>
    </row>
    <row r="332" spans="1:14">
      <c r="A332" s="55" t="s">
        <v>935</v>
      </c>
      <c r="B332" s="139">
        <v>35</v>
      </c>
      <c r="C332" s="139"/>
      <c r="D332" s="139">
        <v>75</v>
      </c>
      <c r="E332" s="81">
        <f t="shared" ref="E332:F332" si="92">1 - (E333) * (E334) * (E335) * (E336)</f>
        <v>0.34730758144000007</v>
      </c>
      <c r="F332" s="81">
        <f t="shared" si="92"/>
        <v>0.32852040000000016</v>
      </c>
      <c r="G332" s="81">
        <f>1 - (G333) * (G334) * (G335) * (G336)</f>
        <v>0.30936446464000011</v>
      </c>
      <c r="H332" s="81">
        <f t="shared" ref="H332:L332" si="93">1 - (H333) * (H334) * (H335) * (H336)</f>
        <v>0.31898879614000009</v>
      </c>
      <c r="I332" s="82">
        <f t="shared" si="93"/>
        <v>0.30936446464000011</v>
      </c>
      <c r="J332" s="82">
        <f t="shared" si="93"/>
        <v>0.34730758143999996</v>
      </c>
      <c r="K332" s="82">
        <f t="shared" si="93"/>
        <v>0.30936446464000011</v>
      </c>
      <c r="L332" s="82">
        <f t="shared" si="93"/>
        <v>0.37480633750000003</v>
      </c>
    </row>
    <row r="333" spans="1:14">
      <c r="A333" s="79" t="s">
        <v>646</v>
      </c>
      <c r="B333" s="138">
        <f>B332*0.15</f>
        <v>5.25</v>
      </c>
      <c r="C333" s="138">
        <f>(100-D333)/100</f>
        <v>0.88749999999999996</v>
      </c>
      <c r="D333" s="138">
        <f>D332*0.15</f>
        <v>11.25</v>
      </c>
      <c r="E333" s="77">
        <v>0.93599999999999994</v>
      </c>
      <c r="F333" s="77">
        <v>0.94</v>
      </c>
      <c r="G333" s="77">
        <v>0.94399999999999995</v>
      </c>
      <c r="H333" s="77">
        <v>0.94199999999999995</v>
      </c>
      <c r="I333" s="77">
        <v>0.94399999999999995</v>
      </c>
      <c r="J333" s="77">
        <v>0.93600000000000005</v>
      </c>
      <c r="K333" s="77">
        <v>0.94399999999999995</v>
      </c>
      <c r="L333" s="77">
        <v>0.93</v>
      </c>
    </row>
    <row r="334" spans="1:14">
      <c r="A334" s="79" t="s">
        <v>647</v>
      </c>
      <c r="B334" s="138">
        <f>B332*0.4</f>
        <v>14</v>
      </c>
      <c r="C334" s="138">
        <f>(100-D334)/100</f>
        <v>0.7</v>
      </c>
      <c r="D334" s="138">
        <f>D332*0.4</f>
        <v>30</v>
      </c>
      <c r="E334" s="77">
        <v>0.84</v>
      </c>
      <c r="F334" s="77">
        <v>0.85</v>
      </c>
      <c r="G334" s="77">
        <v>0.86</v>
      </c>
      <c r="H334" s="77">
        <v>0.85499999999999998</v>
      </c>
      <c r="I334" s="77">
        <v>0.86</v>
      </c>
      <c r="J334" s="77">
        <v>0.84</v>
      </c>
      <c r="K334" s="77">
        <v>0.86</v>
      </c>
      <c r="L334" s="77">
        <v>0.82499999999999996</v>
      </c>
    </row>
    <row r="335" spans="1:14">
      <c r="A335" s="79" t="s">
        <v>787</v>
      </c>
      <c r="B335" s="138">
        <f>B332*0.15</f>
        <v>5.25</v>
      </c>
      <c r="C335" s="138">
        <f>(100-D335)/100</f>
        <v>0.88749999999999996</v>
      </c>
      <c r="D335" s="138">
        <f>D332*0.15</f>
        <v>11.25</v>
      </c>
      <c r="E335" s="77">
        <v>0.95199999999999996</v>
      </c>
      <c r="F335" s="77">
        <v>0.95499999999999996</v>
      </c>
      <c r="G335" s="77">
        <v>0.95799999999999996</v>
      </c>
      <c r="H335" s="77">
        <v>0.95650000000000002</v>
      </c>
      <c r="I335" s="77">
        <v>0.95799999999999996</v>
      </c>
      <c r="J335" s="77">
        <v>0.95199999999999996</v>
      </c>
      <c r="K335" s="77">
        <v>0.95799999999999996</v>
      </c>
      <c r="L335" s="77">
        <v>0.94750000000000001</v>
      </c>
    </row>
    <row r="336" spans="1:14">
      <c r="A336" s="79" t="s">
        <v>649</v>
      </c>
      <c r="B336" s="138">
        <f>B332*0.3</f>
        <v>10.5</v>
      </c>
      <c r="C336" s="138">
        <f>(100-D336)/100</f>
        <v>0.77500000000000002</v>
      </c>
      <c r="D336" s="138">
        <f>D332*0.3</f>
        <v>22.5</v>
      </c>
      <c r="E336" s="77">
        <v>0.872</v>
      </c>
      <c r="F336" s="77">
        <v>0.88</v>
      </c>
      <c r="G336" s="77">
        <v>0.88800000000000001</v>
      </c>
      <c r="H336" s="77">
        <v>0.88400000000000001</v>
      </c>
      <c r="I336" s="77">
        <v>0.88800000000000001</v>
      </c>
      <c r="J336" s="77">
        <v>0.872</v>
      </c>
      <c r="K336" s="77">
        <v>0.88800000000000001</v>
      </c>
      <c r="L336" s="77">
        <v>0.86</v>
      </c>
    </row>
    <row r="337" spans="1:12">
      <c r="A337" s="55" t="s">
        <v>692</v>
      </c>
      <c r="B337" s="139">
        <v>34</v>
      </c>
      <c r="C337" s="139"/>
      <c r="D337" s="139">
        <v>74</v>
      </c>
      <c r="E337" s="81">
        <f t="shared" ref="E337:L337" si="94">1 - (E338) * (E339) * (E340) * (E341)</f>
        <v>0.33795981574000011</v>
      </c>
      <c r="F337" s="81">
        <f t="shared" si="94"/>
        <v>0.31898879614000009</v>
      </c>
      <c r="G337" s="81">
        <f>1 - (G338) * (G339) * (G340) * (G341)</f>
        <v>0.29964686454</v>
      </c>
      <c r="H337" s="81">
        <f t="shared" si="94"/>
        <v>0.30936446464000011</v>
      </c>
      <c r="I337" s="82">
        <f t="shared" si="94"/>
        <v>0.41885439999999996</v>
      </c>
      <c r="J337" s="82">
        <f t="shared" si="94"/>
        <v>0.30936446464000011</v>
      </c>
      <c r="K337" s="82">
        <f t="shared" si="94"/>
        <v>0.27992968750000002</v>
      </c>
      <c r="L337" s="82">
        <f t="shared" si="94"/>
        <v>0.30936446464000011</v>
      </c>
    </row>
    <row r="338" spans="1:12">
      <c r="A338" s="79" t="s">
        <v>646</v>
      </c>
      <c r="B338" s="138">
        <f>B337*0.15</f>
        <v>5.0999999999999996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0.92</v>
      </c>
      <c r="J338" s="77">
        <v>0.94399999999999995</v>
      </c>
      <c r="K338" s="77">
        <v>0.95</v>
      </c>
      <c r="L338" s="77">
        <v>0.94399999999999995</v>
      </c>
    </row>
    <row r="339" spans="1:12">
      <c r="A339" s="79" t="s">
        <v>647</v>
      </c>
      <c r="B339" s="138">
        <f>B337*0.4</f>
        <v>13.600000000000001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</v>
      </c>
      <c r="J339" s="77">
        <v>0.86</v>
      </c>
      <c r="K339" s="77">
        <v>0.875</v>
      </c>
      <c r="L339" s="77">
        <v>0.86</v>
      </c>
    </row>
    <row r="340" spans="1:12">
      <c r="A340" s="79" t="s">
        <v>787</v>
      </c>
      <c r="B340" s="138">
        <f>B337*0.15</f>
        <v>5.0999999999999996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0.94</v>
      </c>
      <c r="J340" s="77">
        <v>0.95799999999999996</v>
      </c>
      <c r="K340" s="77">
        <v>0.96250000000000002</v>
      </c>
      <c r="L340" s="77">
        <v>0.95799999999999996</v>
      </c>
    </row>
    <row r="341" spans="1:12">
      <c r="A341" s="79" t="s">
        <v>649</v>
      </c>
      <c r="B341" s="138">
        <f>B337*0.3</f>
        <v>10.199999999999999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0.84</v>
      </c>
      <c r="J341" s="77">
        <v>0.88800000000000001</v>
      </c>
      <c r="K341" s="77">
        <v>0.9</v>
      </c>
      <c r="L341" s="77">
        <v>0.88800000000000001</v>
      </c>
    </row>
    <row r="342" spans="1:12">
      <c r="A342" s="55" t="s">
        <v>980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0.41885439999999996</v>
      </c>
      <c r="K342" s="82">
        <f t="shared" si="96"/>
        <v>0.30936446464000011</v>
      </c>
      <c r="L342" s="82">
        <f t="shared" si="96"/>
        <v>0.34730758143999996</v>
      </c>
    </row>
    <row r="343" spans="1:12">
      <c r="A343" s="79" t="s">
        <v>646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0.92</v>
      </c>
      <c r="K343" s="77">
        <v>0.94399999999999995</v>
      </c>
      <c r="L343" s="77">
        <v>0.93600000000000005</v>
      </c>
    </row>
    <row r="344" spans="1:12">
      <c r="A344" s="79" t="s">
        <v>647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</v>
      </c>
      <c r="K344" s="77">
        <v>0.86</v>
      </c>
      <c r="L344" s="77">
        <v>0.84</v>
      </c>
    </row>
    <row r="345" spans="1:12">
      <c r="A345" s="79" t="s">
        <v>787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</v>
      </c>
      <c r="K345" s="77">
        <v>0.95799999999999996</v>
      </c>
      <c r="L345" s="77">
        <v>0.95199999999999996</v>
      </c>
    </row>
    <row r="346" spans="1:12">
      <c r="A346" s="79" t="s">
        <v>649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0.84</v>
      </c>
      <c r="K346" s="77">
        <v>0.88800000000000001</v>
      </c>
      <c r="L346" s="77">
        <v>0.872</v>
      </c>
    </row>
    <row r="347" spans="1:12">
      <c r="A347" s="55" t="s">
        <v>981</v>
      </c>
      <c r="B347" s="139">
        <v>33</v>
      </c>
      <c r="C347" s="139"/>
      <c r="D347" s="139">
        <v>74</v>
      </c>
      <c r="E347" s="81">
        <f t="shared" ref="E347:F347" si="97">1 - (E348) * (E349) * (E350) * (E351)</f>
        <v>0.33795981574000011</v>
      </c>
      <c r="F347" s="81">
        <f t="shared" si="97"/>
        <v>0.31898879614000009</v>
      </c>
      <c r="G347" s="81">
        <f>1 - (G348) * (G349) * (G350) * (G351)</f>
        <v>0.29964686454</v>
      </c>
      <c r="H347" s="81">
        <f t="shared" ref="H347:L347" si="98">1 - (H348) * (H349) * (H350) * (H351)</f>
        <v>0.30936446464000011</v>
      </c>
      <c r="I347" s="82">
        <f t="shared" si="98"/>
        <v>0.30936446464000011</v>
      </c>
      <c r="J347" s="82">
        <f t="shared" si="98"/>
        <v>0.37480633750000003</v>
      </c>
      <c r="K347" s="82">
        <f t="shared" si="98"/>
        <v>0.30936446464000011</v>
      </c>
      <c r="L347" s="82">
        <f t="shared" si="98"/>
        <v>0.37480633750000003</v>
      </c>
    </row>
    <row r="348" spans="1:12">
      <c r="A348" s="79" t="s">
        <v>646</v>
      </c>
      <c r="B348" s="138">
        <f>B347*0.15</f>
        <v>4.95</v>
      </c>
      <c r="C348" s="138">
        <f>(100-D348)/100</f>
        <v>0.88900000000000001</v>
      </c>
      <c r="D348" s="138">
        <f>D347*0.15</f>
        <v>11.1</v>
      </c>
      <c r="E348" s="77">
        <v>0.93799999999999994</v>
      </c>
      <c r="F348" s="77">
        <v>0.94199999999999995</v>
      </c>
      <c r="G348" s="77">
        <v>0.94599999999999995</v>
      </c>
      <c r="H348" s="77">
        <v>0.94399999999999995</v>
      </c>
      <c r="I348" s="77">
        <v>0.94399999999999995</v>
      </c>
      <c r="J348" s="77">
        <v>0.93</v>
      </c>
      <c r="K348" s="77">
        <v>0.94399999999999995</v>
      </c>
      <c r="L348" s="77">
        <v>0.93</v>
      </c>
    </row>
    <row r="349" spans="1:12">
      <c r="A349" s="79" t="s">
        <v>647</v>
      </c>
      <c r="B349" s="138">
        <f>B347*0.4</f>
        <v>13.200000000000001</v>
      </c>
      <c r="C349" s="138">
        <f>(100-D349)/100</f>
        <v>0.70400000000000007</v>
      </c>
      <c r="D349" s="138">
        <f>D347*0.4</f>
        <v>29.6</v>
      </c>
      <c r="E349" s="77">
        <v>0.84499999999999997</v>
      </c>
      <c r="F349" s="77">
        <v>0.85499999999999998</v>
      </c>
      <c r="G349" s="77">
        <v>0.86499999999999999</v>
      </c>
      <c r="H349" s="77">
        <v>0.86</v>
      </c>
      <c r="I349" s="77">
        <v>0.86</v>
      </c>
      <c r="J349" s="77">
        <v>0.82499999999999996</v>
      </c>
      <c r="K349" s="77">
        <v>0.86</v>
      </c>
      <c r="L349" s="77">
        <v>0.82499999999999996</v>
      </c>
    </row>
    <row r="350" spans="1:12">
      <c r="A350" s="79" t="s">
        <v>787</v>
      </c>
      <c r="B350" s="138">
        <f>B347*0.15</f>
        <v>4.95</v>
      </c>
      <c r="C350" s="138">
        <f>(100-D350)/100</f>
        <v>0.88900000000000001</v>
      </c>
      <c r="D350" s="138">
        <f>D347*0.15</f>
        <v>11.1</v>
      </c>
      <c r="E350" s="77">
        <v>0.95350000000000001</v>
      </c>
      <c r="F350" s="77">
        <v>0.95650000000000002</v>
      </c>
      <c r="G350" s="77">
        <v>0.95950000000000002</v>
      </c>
      <c r="H350" s="77">
        <v>0.95799999999999996</v>
      </c>
      <c r="I350" s="77">
        <v>0.95799999999999996</v>
      </c>
      <c r="J350" s="77">
        <v>0.94750000000000001</v>
      </c>
      <c r="K350" s="77">
        <v>0.95799999999999996</v>
      </c>
      <c r="L350" s="77">
        <v>0.94750000000000001</v>
      </c>
    </row>
    <row r="351" spans="1:12">
      <c r="A351" s="79" t="s">
        <v>649</v>
      </c>
      <c r="B351" s="138">
        <f>B347*0.3</f>
        <v>9.9</v>
      </c>
      <c r="C351" s="138">
        <f>(100-D351)/100</f>
        <v>0.77800000000000002</v>
      </c>
      <c r="D351" s="138">
        <f>D347*0.3</f>
        <v>22.2</v>
      </c>
      <c r="E351" s="77">
        <v>0.876</v>
      </c>
      <c r="F351" s="77">
        <v>0.88400000000000001</v>
      </c>
      <c r="G351" s="77">
        <v>0.89200000000000002</v>
      </c>
      <c r="H351" s="77">
        <v>0.88800000000000001</v>
      </c>
      <c r="I351" s="77">
        <v>0.88800000000000001</v>
      </c>
      <c r="J351" s="77">
        <v>0.86</v>
      </c>
      <c r="K351" s="77">
        <v>0.88800000000000001</v>
      </c>
      <c r="L351" s="77">
        <v>0.86</v>
      </c>
    </row>
    <row r="352" spans="1:12">
      <c r="A352" s="141" t="s">
        <v>693</v>
      </c>
      <c r="B352" s="139">
        <v>32</v>
      </c>
      <c r="C352" s="139"/>
      <c r="D352" s="139">
        <v>72</v>
      </c>
      <c r="E352" s="81">
        <f t="shared" ref="E352:L352" si="99">1 - (E353) * (E354) * (E355) * (E356)</f>
        <v>0.32852040000000016</v>
      </c>
      <c r="F352" s="81">
        <f t="shared" si="99"/>
        <v>0.30936446464000011</v>
      </c>
      <c r="G352" s="81">
        <f>1 - (G353) * (G354) * (G355) * (G356)</f>
        <v>0.28983545344000006</v>
      </c>
      <c r="H352" s="81">
        <f t="shared" si="99"/>
        <v>0.29964686454</v>
      </c>
      <c r="I352" s="82">
        <f t="shared" si="99"/>
        <v>0.30936446464000011</v>
      </c>
      <c r="J352" s="82">
        <f t="shared" si="99"/>
        <v>0.30936446464000011</v>
      </c>
      <c r="K352" s="82">
        <f t="shared" si="99"/>
        <v>0.27992968750000002</v>
      </c>
      <c r="L352" s="82">
        <f t="shared" si="99"/>
        <v>0.30936446464000011</v>
      </c>
    </row>
    <row r="353" spans="1:14">
      <c r="A353" s="79" t="s">
        <v>646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0.94399999999999995</v>
      </c>
      <c r="K353" s="77">
        <v>0.95</v>
      </c>
      <c r="L353" s="77">
        <v>0.94399999999999995</v>
      </c>
    </row>
    <row r="354" spans="1:14">
      <c r="A354" s="79" t="s">
        <v>647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0.86</v>
      </c>
      <c r="K354" s="77">
        <v>0.875</v>
      </c>
      <c r="L354" s="77">
        <v>0.86</v>
      </c>
    </row>
    <row r="355" spans="1:14">
      <c r="A355" s="79" t="s">
        <v>787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0.95799999999999996</v>
      </c>
      <c r="K355" s="77">
        <v>0.96250000000000002</v>
      </c>
      <c r="L355" s="77">
        <v>0.95799999999999996</v>
      </c>
    </row>
    <row r="356" spans="1:14">
      <c r="A356" s="79" t="s">
        <v>649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0.88800000000000001</v>
      </c>
      <c r="K356" s="77">
        <v>0.9</v>
      </c>
      <c r="L356" s="77">
        <v>0.88800000000000001</v>
      </c>
    </row>
    <row r="357" spans="1:14">
      <c r="A357" s="141" t="s">
        <v>1064</v>
      </c>
      <c r="B357" s="139">
        <v>32</v>
      </c>
      <c r="C357" s="139"/>
      <c r="D357" s="139">
        <v>72</v>
      </c>
      <c r="E357" s="81">
        <f t="shared" ref="E357:F357" si="100">1 - (E358) * (E359) * (E360) * (E361)</f>
        <v>0.32852040000000016</v>
      </c>
      <c r="F357" s="81">
        <f t="shared" si="100"/>
        <v>0.30936446464000011</v>
      </c>
      <c r="G357" s="81">
        <f>1 - (G358) * (G359) * (G360) * (G361)</f>
        <v>0.28983545344000006</v>
      </c>
      <c r="H357" s="81">
        <f t="shared" ref="H357:L357" si="101">1 - (H358) * (H359) * (H360) * (H361)</f>
        <v>0.29964686454</v>
      </c>
      <c r="I357" s="82">
        <f t="shared" si="101"/>
        <v>0.30936446464000011</v>
      </c>
      <c r="J357" s="82">
        <f t="shared" si="101"/>
        <v>0.30936446464000011</v>
      </c>
      <c r="K357" s="82">
        <f t="shared" si="101"/>
        <v>0.37480633750000003</v>
      </c>
      <c r="L357" s="82">
        <f t="shared" si="101"/>
        <v>0.27992968750000002</v>
      </c>
      <c r="N357">
        <v>14</v>
      </c>
    </row>
    <row r="358" spans="1:14">
      <c r="A358" s="79" t="s">
        <v>646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0.94399999999999995</v>
      </c>
      <c r="J358" s="77">
        <v>0.94399999999999995</v>
      </c>
      <c r="K358" s="77">
        <v>0.93</v>
      </c>
      <c r="L358" s="77">
        <v>0.95</v>
      </c>
      <c r="N358" s="62">
        <f>1-(N357*0.2)/100</f>
        <v>0.97199999999999998</v>
      </c>
    </row>
    <row r="359" spans="1:14">
      <c r="A359" s="79" t="s">
        <v>647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0.86</v>
      </c>
      <c r="J359" s="77">
        <v>0.86</v>
      </c>
      <c r="K359" s="77">
        <v>0.82499999999999996</v>
      </c>
      <c r="L359" s="77">
        <v>0.875</v>
      </c>
      <c r="N359" s="62">
        <f>1-(N357*0.5)/100</f>
        <v>0.92999999999999994</v>
      </c>
    </row>
    <row r="360" spans="1:14">
      <c r="A360" s="79" t="s">
        <v>787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0.95799999999999996</v>
      </c>
      <c r="J360" s="77">
        <v>0.95799999999999996</v>
      </c>
      <c r="K360" s="77">
        <v>0.94750000000000001</v>
      </c>
      <c r="L360" s="77">
        <v>0.96250000000000002</v>
      </c>
      <c r="N360" s="62">
        <f>1-(N357*0.15)/100</f>
        <v>0.97899999999999998</v>
      </c>
    </row>
    <row r="361" spans="1:14">
      <c r="A361" s="79" t="s">
        <v>649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0.88800000000000001</v>
      </c>
      <c r="J361" s="77">
        <v>0.88800000000000001</v>
      </c>
      <c r="K361" s="77">
        <v>0.86</v>
      </c>
      <c r="L361" s="77">
        <v>0.9</v>
      </c>
      <c r="N361" s="62">
        <f>1-(N357*0.4)/100</f>
        <v>0.94399999999999995</v>
      </c>
    </row>
    <row r="362" spans="1:14">
      <c r="A362" s="141" t="s">
        <v>998</v>
      </c>
      <c r="B362" s="139">
        <v>32</v>
      </c>
      <c r="C362" s="139"/>
      <c r="D362" s="139">
        <v>72</v>
      </c>
      <c r="E362" s="81">
        <f t="shared" ref="E362:F362" si="102">1 - (E363) * (E364) * (E365) * (E366)</f>
        <v>0.32852040000000016</v>
      </c>
      <c r="F362" s="81">
        <f t="shared" si="102"/>
        <v>0.30936446464000011</v>
      </c>
      <c r="G362" s="81">
        <f>1 - (G363) * (G364) * (G365) * (G366)</f>
        <v>0.28983545344000006</v>
      </c>
      <c r="H362" s="81">
        <f t="shared" ref="H362:L362" si="103">1 - (H363) * (H364) * (H365) * (H366)</f>
        <v>0.29964686454</v>
      </c>
      <c r="I362" s="82">
        <f t="shared" si="103"/>
        <v>0.30936446464000011</v>
      </c>
      <c r="J362" s="82">
        <f t="shared" si="103"/>
        <v>0.37480633750000003</v>
      </c>
      <c r="K362" s="82">
        <f t="shared" si="103"/>
        <v>0.37480633750000003</v>
      </c>
      <c r="L362" s="82">
        <f t="shared" si="103"/>
        <v>0.27992968750000002</v>
      </c>
    </row>
    <row r="363" spans="1:14">
      <c r="A363" s="79" t="s">
        <v>646</v>
      </c>
      <c r="B363" s="138">
        <f>B362*0.15</f>
        <v>4.8</v>
      </c>
      <c r="C363" s="138">
        <f>(100-D363)/100</f>
        <v>0.89200000000000002</v>
      </c>
      <c r="D363" s="138">
        <f>D362*0.15</f>
        <v>10.799999999999999</v>
      </c>
      <c r="E363" s="77">
        <v>0.94</v>
      </c>
      <c r="F363" s="77">
        <v>0.94399999999999995</v>
      </c>
      <c r="G363" s="77">
        <v>0.94799999999999995</v>
      </c>
      <c r="H363" s="77">
        <v>0.94599999999999995</v>
      </c>
      <c r="I363" s="77">
        <v>0.94399999999999995</v>
      </c>
      <c r="J363" s="77">
        <v>0.93</v>
      </c>
      <c r="K363" s="77">
        <v>0.93</v>
      </c>
      <c r="L363" s="77">
        <v>0.95</v>
      </c>
    </row>
    <row r="364" spans="1:14">
      <c r="A364" s="79" t="s">
        <v>647</v>
      </c>
      <c r="B364" s="138">
        <f>B362*0.4</f>
        <v>12.8</v>
      </c>
      <c r="C364" s="138">
        <f>(100-D364)/100</f>
        <v>0.71200000000000008</v>
      </c>
      <c r="D364" s="138">
        <f>D362*0.4</f>
        <v>28.8</v>
      </c>
      <c r="E364" s="77">
        <v>0.85</v>
      </c>
      <c r="F364" s="77">
        <v>0.86</v>
      </c>
      <c r="G364" s="77">
        <v>0.87</v>
      </c>
      <c r="H364" s="77">
        <v>0.86499999999999999</v>
      </c>
      <c r="I364" s="77">
        <v>0.86</v>
      </c>
      <c r="J364" s="77">
        <v>0.82499999999999996</v>
      </c>
      <c r="K364" s="77">
        <v>0.82499999999999996</v>
      </c>
      <c r="L364" s="77">
        <v>0.875</v>
      </c>
    </row>
    <row r="365" spans="1:14">
      <c r="A365" s="79" t="s">
        <v>787</v>
      </c>
      <c r="B365" s="138">
        <f>B362*0.15</f>
        <v>4.8</v>
      </c>
      <c r="C365" s="138">
        <f>(100-D365)/100</f>
        <v>0.89200000000000002</v>
      </c>
      <c r="D365" s="138">
        <f>D362*0.15</f>
        <v>10.799999999999999</v>
      </c>
      <c r="E365" s="77">
        <v>0.95499999999999996</v>
      </c>
      <c r="F365" s="77">
        <v>0.95799999999999996</v>
      </c>
      <c r="G365" s="77">
        <v>0.96099999999999997</v>
      </c>
      <c r="H365" s="77">
        <v>0.95950000000000002</v>
      </c>
      <c r="I365" s="77">
        <v>0.95799999999999996</v>
      </c>
      <c r="J365" s="77">
        <v>0.94750000000000001</v>
      </c>
      <c r="K365" s="77">
        <v>0.94750000000000001</v>
      </c>
      <c r="L365" s="77">
        <v>0.96250000000000002</v>
      </c>
    </row>
    <row r="366" spans="1:14">
      <c r="A366" s="79" t="s">
        <v>649</v>
      </c>
      <c r="B366" s="138">
        <f>B362*0.3</f>
        <v>9.6</v>
      </c>
      <c r="C366" s="138">
        <f>(100-D366)/100</f>
        <v>0.78400000000000003</v>
      </c>
      <c r="D366" s="138">
        <f>D362*0.3</f>
        <v>21.599999999999998</v>
      </c>
      <c r="E366" s="77">
        <v>0.88</v>
      </c>
      <c r="F366" s="77">
        <v>0.88800000000000001</v>
      </c>
      <c r="G366" s="77">
        <v>0.89600000000000002</v>
      </c>
      <c r="H366" s="77">
        <v>0.89200000000000002</v>
      </c>
      <c r="I366" s="77">
        <v>0.88800000000000001</v>
      </c>
      <c r="J366" s="77">
        <v>0.86</v>
      </c>
      <c r="K366" s="77">
        <v>0.86</v>
      </c>
      <c r="L366" s="77">
        <v>0.9</v>
      </c>
    </row>
    <row r="367" spans="1:14">
      <c r="A367" s="55" t="s">
        <v>836</v>
      </c>
      <c r="B367" s="139">
        <v>32</v>
      </c>
      <c r="C367" s="139"/>
      <c r="D367" s="139">
        <v>72</v>
      </c>
      <c r="E367" s="81">
        <f t="shared" ref="E367:L367" si="104">1 - (E368) * (E369) * (E370) * (E371)</f>
        <v>0.32852040000000016</v>
      </c>
      <c r="F367" s="81">
        <f t="shared" si="104"/>
        <v>0.30936446464000011</v>
      </c>
      <c r="G367" s="81">
        <f t="shared" si="104"/>
        <v>0.28983545344000006</v>
      </c>
      <c r="H367" s="81">
        <f t="shared" si="104"/>
        <v>0.29964686454</v>
      </c>
      <c r="I367" s="82">
        <f t="shared" si="104"/>
        <v>0.37480633750000003</v>
      </c>
      <c r="J367" s="82">
        <f t="shared" si="104"/>
        <v>0.37480633750000003</v>
      </c>
      <c r="K367" s="82">
        <f t="shared" si="104"/>
        <v>0.37480633750000003</v>
      </c>
      <c r="L367" s="82">
        <f t="shared" si="104"/>
        <v>0.30936446464000011</v>
      </c>
    </row>
    <row r="368" spans="1:14">
      <c r="A368" s="79" t="s">
        <v>646</v>
      </c>
      <c r="B368" s="138">
        <f>B367*0.15</f>
        <v>4.8</v>
      </c>
      <c r="C368" s="138">
        <f>(100-D368)/100</f>
        <v>0.89200000000000002</v>
      </c>
      <c r="D368" s="138">
        <f>D367*0.15</f>
        <v>10.799999999999999</v>
      </c>
      <c r="E368" s="77">
        <v>0.94</v>
      </c>
      <c r="F368" s="77">
        <v>0.94399999999999995</v>
      </c>
      <c r="G368" s="77">
        <v>0.94799999999999995</v>
      </c>
      <c r="H368" s="77">
        <v>0.94599999999999995</v>
      </c>
      <c r="I368" s="77">
        <v>0.93</v>
      </c>
      <c r="J368" s="77">
        <v>0.93</v>
      </c>
      <c r="K368" s="77">
        <v>0.93</v>
      </c>
      <c r="L368" s="77">
        <v>0.94399999999999995</v>
      </c>
    </row>
    <row r="369" spans="1:12">
      <c r="A369" s="79" t="s">
        <v>647</v>
      </c>
      <c r="B369" s="138">
        <f>B367*0.4</f>
        <v>12.8</v>
      </c>
      <c r="C369" s="138">
        <f>(100-D369)/100</f>
        <v>0.71200000000000008</v>
      </c>
      <c r="D369" s="138">
        <f>D367*0.4</f>
        <v>28.8</v>
      </c>
      <c r="E369" s="77">
        <v>0.85</v>
      </c>
      <c r="F369" s="77">
        <v>0.86</v>
      </c>
      <c r="G369" s="77">
        <v>0.87</v>
      </c>
      <c r="H369" s="77">
        <v>0.86499999999999999</v>
      </c>
      <c r="I369" s="77">
        <v>0.82499999999999996</v>
      </c>
      <c r="J369" s="77">
        <v>0.82499999999999996</v>
      </c>
      <c r="K369" s="77">
        <v>0.82499999999999996</v>
      </c>
      <c r="L369" s="77">
        <v>0.86</v>
      </c>
    </row>
    <row r="370" spans="1:12">
      <c r="A370" s="79" t="s">
        <v>787</v>
      </c>
      <c r="B370" s="138">
        <f>B367*0.15</f>
        <v>4.8</v>
      </c>
      <c r="C370" s="138">
        <f>(100-D370)/100</f>
        <v>0.89200000000000002</v>
      </c>
      <c r="D370" s="138">
        <f>D367*0.15</f>
        <v>10.799999999999999</v>
      </c>
      <c r="E370" s="77">
        <v>0.95499999999999996</v>
      </c>
      <c r="F370" s="77">
        <v>0.95799999999999996</v>
      </c>
      <c r="G370" s="77">
        <v>0.96099999999999997</v>
      </c>
      <c r="H370" s="77">
        <v>0.95950000000000002</v>
      </c>
      <c r="I370" s="77">
        <v>0.94750000000000001</v>
      </c>
      <c r="J370" s="77">
        <v>0.94750000000000001</v>
      </c>
      <c r="K370" s="77">
        <v>0.94750000000000001</v>
      </c>
      <c r="L370" s="77">
        <v>0.95799999999999996</v>
      </c>
    </row>
    <row r="371" spans="1:12">
      <c r="A371" s="79" t="s">
        <v>649</v>
      </c>
      <c r="B371" s="138">
        <f>B367*0.3</f>
        <v>9.6</v>
      </c>
      <c r="C371" s="138">
        <f>(100-D371)/100</f>
        <v>0.78400000000000003</v>
      </c>
      <c r="D371" s="138">
        <f>D367*0.3</f>
        <v>21.599999999999998</v>
      </c>
      <c r="E371" s="77">
        <v>0.88</v>
      </c>
      <c r="F371" s="77">
        <v>0.88800000000000001</v>
      </c>
      <c r="G371" s="77">
        <v>0.89600000000000002</v>
      </c>
      <c r="H371" s="77">
        <v>0.89200000000000002</v>
      </c>
      <c r="I371" s="77">
        <v>0.86</v>
      </c>
      <c r="J371" s="77">
        <v>0.86</v>
      </c>
      <c r="K371" s="77">
        <v>0.86</v>
      </c>
      <c r="L371" s="77">
        <v>0.88800000000000001</v>
      </c>
    </row>
    <row r="372" spans="1:12">
      <c r="A372" s="55" t="s">
        <v>694</v>
      </c>
      <c r="B372" s="139">
        <v>30</v>
      </c>
      <c r="C372" s="139"/>
      <c r="D372" s="139">
        <v>70</v>
      </c>
      <c r="E372" s="81">
        <f t="shared" ref="E372:L372" si="105">1 - (E373) * (E374) * (E375) * (E376)</f>
        <v>0.31898879614000009</v>
      </c>
      <c r="F372" s="81">
        <f t="shared" si="105"/>
        <v>0.29964686454</v>
      </c>
      <c r="G372" s="81">
        <f>1 - (G373) * (G374) * (G375) * (G376)</f>
        <v>0.27992968750000002</v>
      </c>
      <c r="H372" s="81">
        <f t="shared" si="105"/>
        <v>0.28983545344000006</v>
      </c>
      <c r="I372" s="82">
        <f t="shared" si="105"/>
        <v>0.27992968750000002</v>
      </c>
      <c r="J372" s="82">
        <f t="shared" si="105"/>
        <v>0.30936446464000011</v>
      </c>
      <c r="K372" s="82">
        <f t="shared" si="105"/>
        <v>0.27992968750000002</v>
      </c>
      <c r="L372" s="82">
        <f t="shared" si="105"/>
        <v>0.30936446464000011</v>
      </c>
    </row>
    <row r="373" spans="1:12">
      <c r="A373" s="79" t="s">
        <v>646</v>
      </c>
      <c r="B373" s="138">
        <f>B372*0.15</f>
        <v>4.5</v>
      </c>
      <c r="C373" s="138">
        <f>(100-D373)/100</f>
        <v>0.89500000000000002</v>
      </c>
      <c r="D373" s="138">
        <f>D372*0.15</f>
        <v>10.5</v>
      </c>
      <c r="E373" s="77">
        <v>0.94199999999999995</v>
      </c>
      <c r="F373" s="77">
        <v>0.94599999999999995</v>
      </c>
      <c r="G373" s="77">
        <v>0.95</v>
      </c>
      <c r="H373" s="77">
        <v>0.94799999999999995</v>
      </c>
      <c r="I373" s="77">
        <v>0.95</v>
      </c>
      <c r="J373" s="77">
        <v>0.94399999999999995</v>
      </c>
      <c r="K373" s="77">
        <v>0.95</v>
      </c>
      <c r="L373" s="77">
        <v>0.94399999999999995</v>
      </c>
    </row>
    <row r="374" spans="1:12">
      <c r="A374" s="79" t="s">
        <v>647</v>
      </c>
      <c r="B374" s="138">
        <f>B372*0.4</f>
        <v>12</v>
      </c>
      <c r="C374" s="138">
        <f>(100-D374)/100</f>
        <v>0.72</v>
      </c>
      <c r="D374" s="138">
        <f>D372*0.4</f>
        <v>28</v>
      </c>
      <c r="E374" s="77">
        <v>0.85499999999999998</v>
      </c>
      <c r="F374" s="77">
        <v>0.86499999999999999</v>
      </c>
      <c r="G374" s="77">
        <v>0.875</v>
      </c>
      <c r="H374" s="77">
        <v>0.87</v>
      </c>
      <c r="I374" s="77">
        <v>0.875</v>
      </c>
      <c r="J374" s="77">
        <v>0.86</v>
      </c>
      <c r="K374" s="77">
        <v>0.875</v>
      </c>
      <c r="L374" s="77">
        <v>0.86</v>
      </c>
    </row>
    <row r="375" spans="1:12">
      <c r="A375" s="79" t="s">
        <v>787</v>
      </c>
      <c r="B375" s="138">
        <f>B372*0.15</f>
        <v>4.5</v>
      </c>
      <c r="C375" s="138">
        <f>(100-D375)/100</f>
        <v>0.89500000000000002</v>
      </c>
      <c r="D375" s="138">
        <f>D372*0.15</f>
        <v>10.5</v>
      </c>
      <c r="E375" s="77">
        <v>0.95650000000000002</v>
      </c>
      <c r="F375" s="77">
        <v>0.95950000000000002</v>
      </c>
      <c r="G375" s="77">
        <v>0.96250000000000002</v>
      </c>
      <c r="H375" s="77">
        <v>0.96099999999999997</v>
      </c>
      <c r="I375" s="77">
        <v>0.96250000000000002</v>
      </c>
      <c r="J375" s="77">
        <v>0.95799999999999996</v>
      </c>
      <c r="K375" s="77">
        <v>0.96250000000000002</v>
      </c>
      <c r="L375" s="77">
        <v>0.95799999999999996</v>
      </c>
    </row>
    <row r="376" spans="1:12">
      <c r="A376" s="79" t="s">
        <v>649</v>
      </c>
      <c r="B376" s="138">
        <f>B372*0.3</f>
        <v>9</v>
      </c>
      <c r="C376" s="138">
        <f>(100-D376)/100</f>
        <v>0.79</v>
      </c>
      <c r="D376" s="138">
        <f>D372*0.3</f>
        <v>21</v>
      </c>
      <c r="E376" s="77">
        <v>0.88400000000000001</v>
      </c>
      <c r="F376" s="77">
        <v>0.89200000000000002</v>
      </c>
      <c r="G376" s="77">
        <v>0.9</v>
      </c>
      <c r="H376" s="77">
        <v>0.89600000000000002</v>
      </c>
      <c r="I376" s="77">
        <v>0.9</v>
      </c>
      <c r="J376" s="77">
        <v>0.88800000000000001</v>
      </c>
      <c r="K376" s="77">
        <v>0.9</v>
      </c>
      <c r="L376" s="77">
        <v>0.88800000000000001</v>
      </c>
    </row>
    <row r="377" spans="1:12">
      <c r="A377" s="55" t="s">
        <v>804</v>
      </c>
      <c r="B377" s="139">
        <v>30</v>
      </c>
      <c r="C377" s="139"/>
      <c r="D377" s="139">
        <v>70</v>
      </c>
      <c r="E377" s="81">
        <f t="shared" ref="E377:F377" si="106">1 - (E378) * (E379) * (E380) * (E381)</f>
        <v>0.31898879614000009</v>
      </c>
      <c r="F377" s="81">
        <f t="shared" si="106"/>
        <v>0.29964686454</v>
      </c>
      <c r="G377" s="81">
        <f>1 - (G378) * (G379) * (G380) * (G381)</f>
        <v>0.27992968750000002</v>
      </c>
      <c r="H377" s="81">
        <f t="shared" ref="H377:L377" si="107">1 - (H378) * (H379) * (H380) * (H381)</f>
        <v>0.28983545344000006</v>
      </c>
      <c r="I377" s="82">
        <f t="shared" si="107"/>
        <v>0.30936446464000011</v>
      </c>
      <c r="J377" s="82">
        <f t="shared" si="107"/>
        <v>0.30936446464000011</v>
      </c>
      <c r="K377" s="82">
        <f t="shared" si="107"/>
        <v>0.30936446464000011</v>
      </c>
      <c r="L377" s="82">
        <f t="shared" si="107"/>
        <v>0.30936446464000011</v>
      </c>
    </row>
    <row r="378" spans="1:12">
      <c r="A378" s="79" t="s">
        <v>646</v>
      </c>
      <c r="B378" s="138">
        <f>B377*0.15</f>
        <v>4.5</v>
      </c>
      <c r="C378" s="138">
        <f>(100-D378)/100</f>
        <v>0.89500000000000002</v>
      </c>
      <c r="D378" s="138">
        <f>D377*0.15</f>
        <v>10.5</v>
      </c>
      <c r="E378" s="77">
        <v>0.94199999999999995</v>
      </c>
      <c r="F378" s="77">
        <v>0.94599999999999995</v>
      </c>
      <c r="G378" s="77">
        <v>0.95</v>
      </c>
      <c r="H378" s="77">
        <v>0.94799999999999995</v>
      </c>
      <c r="I378" s="77">
        <v>0.94399999999999995</v>
      </c>
      <c r="J378" s="77">
        <v>0.94399999999999995</v>
      </c>
      <c r="K378" s="77">
        <v>0.94399999999999995</v>
      </c>
      <c r="L378" s="77">
        <v>0.94399999999999995</v>
      </c>
    </row>
    <row r="379" spans="1:12">
      <c r="A379" s="79" t="s">
        <v>647</v>
      </c>
      <c r="B379" s="138">
        <f>B377*0.4</f>
        <v>12</v>
      </c>
      <c r="C379" s="138">
        <f>(100-D379)/100</f>
        <v>0.72</v>
      </c>
      <c r="D379" s="138">
        <f>D377*0.4</f>
        <v>28</v>
      </c>
      <c r="E379" s="77">
        <v>0.85499999999999998</v>
      </c>
      <c r="F379" s="77">
        <v>0.86499999999999999</v>
      </c>
      <c r="G379" s="77">
        <v>0.875</v>
      </c>
      <c r="H379" s="77">
        <v>0.87</v>
      </c>
      <c r="I379" s="77">
        <v>0.86</v>
      </c>
      <c r="J379" s="77">
        <v>0.86</v>
      </c>
      <c r="K379" s="77">
        <v>0.86</v>
      </c>
      <c r="L379" s="77">
        <v>0.86</v>
      </c>
    </row>
    <row r="380" spans="1:12">
      <c r="A380" s="79" t="s">
        <v>787</v>
      </c>
      <c r="B380" s="138">
        <f>B377*0.15</f>
        <v>4.5</v>
      </c>
      <c r="C380" s="138">
        <f>(100-D380)/100</f>
        <v>0.89500000000000002</v>
      </c>
      <c r="D380" s="138">
        <f>D377*0.15</f>
        <v>10.5</v>
      </c>
      <c r="E380" s="77">
        <v>0.95650000000000002</v>
      </c>
      <c r="F380" s="77">
        <v>0.95950000000000002</v>
      </c>
      <c r="G380" s="77">
        <v>0.96250000000000002</v>
      </c>
      <c r="H380" s="77">
        <v>0.96099999999999997</v>
      </c>
      <c r="I380" s="77">
        <v>0.95799999999999996</v>
      </c>
      <c r="J380" s="77">
        <v>0.95799999999999996</v>
      </c>
      <c r="K380" s="77">
        <v>0.95799999999999996</v>
      </c>
      <c r="L380" s="77">
        <v>0.95799999999999996</v>
      </c>
    </row>
    <row r="381" spans="1:12">
      <c r="A381" s="79" t="s">
        <v>649</v>
      </c>
      <c r="B381" s="138">
        <f>B377*0.3</f>
        <v>9</v>
      </c>
      <c r="C381" s="138">
        <f>(100-D381)/100</f>
        <v>0.79</v>
      </c>
      <c r="D381" s="138">
        <f>D377*0.3</f>
        <v>21</v>
      </c>
      <c r="E381" s="77">
        <v>0.88400000000000001</v>
      </c>
      <c r="F381" s="77">
        <v>0.89200000000000002</v>
      </c>
      <c r="G381" s="77">
        <v>0.9</v>
      </c>
      <c r="H381" s="77">
        <v>0.89600000000000002</v>
      </c>
      <c r="I381" s="77">
        <v>0.88800000000000001</v>
      </c>
      <c r="J381" s="77">
        <v>0.88800000000000001</v>
      </c>
      <c r="K381" s="77">
        <v>0.88800000000000001</v>
      </c>
      <c r="L381" s="77">
        <v>0.88800000000000001</v>
      </c>
    </row>
    <row r="382" spans="1:12">
      <c r="A382" s="55" t="s">
        <v>771</v>
      </c>
      <c r="B382" s="139">
        <v>30</v>
      </c>
      <c r="C382" s="139"/>
      <c r="D382" s="139">
        <v>70</v>
      </c>
      <c r="E382" s="81">
        <f t="shared" ref="E382:L382" si="108">1 - (E383)</f>
        <v>5.8000000000000052E-2</v>
      </c>
      <c r="F382" s="81">
        <f t="shared" si="108"/>
        <v>5.4000000000000048E-2</v>
      </c>
      <c r="G382" s="81">
        <f t="shared" si="108"/>
        <v>5.0000000000000044E-2</v>
      </c>
      <c r="H382" s="81">
        <f t="shared" si="108"/>
        <v>5.2000000000000046E-2</v>
      </c>
      <c r="I382" s="82">
        <f t="shared" si="108"/>
        <v>5.0000000000000044E-2</v>
      </c>
      <c r="J382" s="82">
        <f t="shared" si="108"/>
        <v>5.600000000000005E-2</v>
      </c>
      <c r="K382" s="82">
        <f t="shared" si="108"/>
        <v>5.0000000000000044E-2</v>
      </c>
      <c r="L382" s="82">
        <f t="shared" si="108"/>
        <v>5.600000000000005E-2</v>
      </c>
    </row>
    <row r="383" spans="1:12">
      <c r="A383" s="79" t="s">
        <v>787</v>
      </c>
      <c r="B383" s="138">
        <f>B382*0.15</f>
        <v>4.5</v>
      </c>
      <c r="C383" s="138">
        <f>(100-D383)/100</f>
        <v>0.89500000000000002</v>
      </c>
      <c r="D383" s="138">
        <f>D382*0.15</f>
        <v>10.5</v>
      </c>
      <c r="E383" s="77">
        <v>0.94199999999999995</v>
      </c>
      <c r="F383" s="77">
        <v>0.94599999999999995</v>
      </c>
      <c r="G383" s="77">
        <v>0.95</v>
      </c>
      <c r="H383" s="77">
        <v>0.94799999999999995</v>
      </c>
      <c r="I383" s="77">
        <v>0.95</v>
      </c>
      <c r="J383" s="77">
        <v>0.94399999999999995</v>
      </c>
      <c r="K383" s="77">
        <v>0.95</v>
      </c>
      <c r="L383" s="77">
        <v>0.94399999999999995</v>
      </c>
    </row>
    <row r="384" spans="1:12">
      <c r="A384" s="141" t="s">
        <v>695</v>
      </c>
      <c r="B384" s="139">
        <v>30</v>
      </c>
      <c r="C384" s="139"/>
      <c r="D384" s="139">
        <v>70</v>
      </c>
      <c r="E384" s="81">
        <f t="shared" ref="E384:L384" si="109">1 - (E385) * (E386) * (E387) * (E388)</f>
        <v>0.31898879614000009</v>
      </c>
      <c r="F384" s="81">
        <f t="shared" si="109"/>
        <v>0.29964686454</v>
      </c>
      <c r="G384" s="81">
        <f>1 - (G385) * (G386) * (G387) * (G388)</f>
        <v>0.27992968750000002</v>
      </c>
      <c r="H384" s="81">
        <f t="shared" si="109"/>
        <v>0.28983545344000006</v>
      </c>
      <c r="I384" s="82">
        <f t="shared" si="109"/>
        <v>0.30936446464000011</v>
      </c>
      <c r="J384" s="82">
        <f t="shared" si="109"/>
        <v>0.37480633750000003</v>
      </c>
      <c r="K384" s="82">
        <f t="shared" si="109"/>
        <v>0.27992968750000002</v>
      </c>
      <c r="L384" s="82">
        <f t="shared" si="109"/>
        <v>0.34730758143999996</v>
      </c>
    </row>
    <row r="385" spans="1:14">
      <c r="A385" s="79" t="s">
        <v>646</v>
      </c>
      <c r="B385" s="138">
        <f>B384*0.15</f>
        <v>4.5</v>
      </c>
      <c r="C385" s="138">
        <f>(100-D385)/100</f>
        <v>0.89500000000000002</v>
      </c>
      <c r="D385" s="138">
        <f>D384*0.15</f>
        <v>10.5</v>
      </c>
      <c r="E385" s="77">
        <v>0.94199999999999995</v>
      </c>
      <c r="F385" s="77">
        <v>0.94599999999999995</v>
      </c>
      <c r="G385" s="77">
        <v>0.95</v>
      </c>
      <c r="H385" s="77">
        <v>0.94799999999999995</v>
      </c>
      <c r="I385" s="77">
        <v>0.94399999999999995</v>
      </c>
      <c r="J385" s="77">
        <v>0.93</v>
      </c>
      <c r="K385" s="77">
        <v>0.95</v>
      </c>
      <c r="L385" s="77">
        <v>0.93600000000000005</v>
      </c>
    </row>
    <row r="386" spans="1:14">
      <c r="A386" s="79" t="s">
        <v>647</v>
      </c>
      <c r="B386" s="138">
        <f>B384*0.4</f>
        <v>12</v>
      </c>
      <c r="C386" s="138">
        <f>(100-D386)/100</f>
        <v>0.72</v>
      </c>
      <c r="D386" s="138">
        <f>D384*0.4</f>
        <v>28</v>
      </c>
      <c r="E386" s="77">
        <v>0.85499999999999998</v>
      </c>
      <c r="F386" s="77">
        <v>0.86499999999999999</v>
      </c>
      <c r="G386" s="77">
        <v>0.875</v>
      </c>
      <c r="H386" s="77">
        <v>0.87</v>
      </c>
      <c r="I386" s="77">
        <v>0.86</v>
      </c>
      <c r="J386" s="77">
        <v>0.82499999999999996</v>
      </c>
      <c r="K386" s="77">
        <v>0.875</v>
      </c>
      <c r="L386" s="77">
        <v>0.84</v>
      </c>
    </row>
    <row r="387" spans="1:14">
      <c r="A387" s="79" t="s">
        <v>787</v>
      </c>
      <c r="B387" s="138">
        <f>B384*0.15</f>
        <v>4.5</v>
      </c>
      <c r="C387" s="138">
        <f>(100-D387)/100</f>
        <v>0.89500000000000002</v>
      </c>
      <c r="D387" s="138">
        <f>D384*0.15</f>
        <v>10.5</v>
      </c>
      <c r="E387" s="77">
        <v>0.95650000000000002</v>
      </c>
      <c r="F387" s="77">
        <v>0.95950000000000002</v>
      </c>
      <c r="G387" s="77">
        <v>0.96250000000000002</v>
      </c>
      <c r="H387" s="77">
        <v>0.96099999999999997</v>
      </c>
      <c r="I387" s="77">
        <v>0.95799999999999996</v>
      </c>
      <c r="J387" s="77">
        <v>0.94750000000000001</v>
      </c>
      <c r="K387" s="77">
        <v>0.96250000000000002</v>
      </c>
      <c r="L387" s="77">
        <v>0.95199999999999996</v>
      </c>
    </row>
    <row r="388" spans="1:14">
      <c r="A388" s="79" t="s">
        <v>649</v>
      </c>
      <c r="B388" s="138">
        <f>B384*0.3</f>
        <v>9</v>
      </c>
      <c r="C388" s="138">
        <f>(100-D388)/100</f>
        <v>0.79</v>
      </c>
      <c r="D388" s="138">
        <f>D384*0.3</f>
        <v>21</v>
      </c>
      <c r="E388" s="77">
        <v>0.88400000000000001</v>
      </c>
      <c r="F388" s="77">
        <v>0.89200000000000002</v>
      </c>
      <c r="G388" s="77">
        <v>0.9</v>
      </c>
      <c r="H388" s="77">
        <v>0.89600000000000002</v>
      </c>
      <c r="I388" s="77">
        <v>0.88800000000000001</v>
      </c>
      <c r="J388" s="77">
        <v>0.86</v>
      </c>
      <c r="K388" s="77">
        <v>0.9</v>
      </c>
      <c r="L388" s="77">
        <v>0.872</v>
      </c>
      <c r="N388">
        <v>13</v>
      </c>
    </row>
    <row r="389" spans="1:14">
      <c r="A389" s="141" t="s">
        <v>999</v>
      </c>
      <c r="B389" s="139">
        <v>30</v>
      </c>
      <c r="C389" s="139"/>
      <c r="D389" s="139">
        <v>70</v>
      </c>
      <c r="E389" s="81">
        <f t="shared" ref="E389:H391" si="110">1 - (E390)</f>
        <v>5.8000000000000052E-2</v>
      </c>
      <c r="F389" s="81">
        <f t="shared" si="110"/>
        <v>5.4000000000000048E-2</v>
      </c>
      <c r="G389" s="81">
        <f t="shared" si="110"/>
        <v>5.0000000000000044E-2</v>
      </c>
      <c r="H389" s="81">
        <f t="shared" si="110"/>
        <v>5.2000000000000046E-2</v>
      </c>
      <c r="I389" s="82">
        <f t="shared" ref="I389:L391" si="111">1 - (I390)</f>
        <v>6.3999999999999946E-2</v>
      </c>
      <c r="J389" s="82">
        <f t="shared" si="111"/>
        <v>6.3999999999999946E-2</v>
      </c>
      <c r="K389" s="82">
        <f t="shared" si="111"/>
        <v>6.3999999999999946E-2</v>
      </c>
      <c r="L389" s="82">
        <f t="shared" si="111"/>
        <v>6.3999999999999946E-2</v>
      </c>
      <c r="N389" s="62">
        <f>1-(N388*0.2)/100</f>
        <v>0.97399999999999998</v>
      </c>
    </row>
    <row r="390" spans="1:14">
      <c r="A390" s="79" t="s">
        <v>646</v>
      </c>
      <c r="B390" s="138">
        <f>B389*0.15</f>
        <v>4.5</v>
      </c>
      <c r="C390" s="138">
        <f>(100-D390)/100</f>
        <v>0.89500000000000002</v>
      </c>
      <c r="D390" s="138">
        <f>D389*0.15</f>
        <v>10.5</v>
      </c>
      <c r="E390" s="77">
        <v>0.94199999999999995</v>
      </c>
      <c r="F390" s="77">
        <v>0.94599999999999995</v>
      </c>
      <c r="G390" s="77">
        <v>0.95</v>
      </c>
      <c r="H390" s="77">
        <v>0.94799999999999995</v>
      </c>
      <c r="I390" s="77">
        <v>0.93600000000000005</v>
      </c>
      <c r="J390" s="77">
        <v>0.93600000000000005</v>
      </c>
      <c r="K390" s="77">
        <v>0.93600000000000005</v>
      </c>
      <c r="L390" s="77">
        <v>0.93600000000000005</v>
      </c>
      <c r="N390" s="62">
        <f>1-(N388*0.5)/100</f>
        <v>0.93500000000000005</v>
      </c>
    </row>
    <row r="391" spans="1:14">
      <c r="A391" s="141" t="s">
        <v>1031</v>
      </c>
      <c r="B391" s="139">
        <v>30</v>
      </c>
      <c r="C391" s="139"/>
      <c r="D391" s="139">
        <v>70</v>
      </c>
      <c r="E391" s="81">
        <f t="shared" si="110"/>
        <v>5.8000000000000052E-2</v>
      </c>
      <c r="F391" s="81">
        <f t="shared" si="110"/>
        <v>5.4000000000000048E-2</v>
      </c>
      <c r="G391" s="81">
        <f t="shared" si="110"/>
        <v>5.0000000000000044E-2</v>
      </c>
      <c r="H391" s="81">
        <f t="shared" si="110"/>
        <v>5.2000000000000046E-2</v>
      </c>
      <c r="I391" s="82">
        <f t="shared" si="111"/>
        <v>6.3999999999999946E-2</v>
      </c>
      <c r="J391" s="82">
        <f t="shared" si="111"/>
        <v>6.3999999999999946E-2</v>
      </c>
      <c r="K391" s="82">
        <f t="shared" si="111"/>
        <v>6.3999999999999946E-2</v>
      </c>
      <c r="L391" s="82">
        <f t="shared" si="111"/>
        <v>6.9999999999999951E-2</v>
      </c>
      <c r="N391" s="62">
        <f>1-(N388*0.15)/100</f>
        <v>0.98050000000000004</v>
      </c>
    </row>
    <row r="392" spans="1:14">
      <c r="A392" s="79" t="s">
        <v>646</v>
      </c>
      <c r="B392" s="138">
        <f>B391*0.15</f>
        <v>4.5</v>
      </c>
      <c r="C392" s="138">
        <f>(100-D392)/100</f>
        <v>0.89500000000000002</v>
      </c>
      <c r="D392" s="138">
        <f>D391*0.15</f>
        <v>10.5</v>
      </c>
      <c r="E392" s="77">
        <v>0.94199999999999995</v>
      </c>
      <c r="F392" s="77">
        <v>0.94599999999999995</v>
      </c>
      <c r="G392" s="77">
        <v>0.95</v>
      </c>
      <c r="H392" s="77">
        <v>0.94799999999999995</v>
      </c>
      <c r="I392" s="77">
        <v>0.93600000000000005</v>
      </c>
      <c r="J392" s="77">
        <v>0.93600000000000005</v>
      </c>
      <c r="K392" s="77">
        <v>0.93600000000000005</v>
      </c>
      <c r="L392" s="77">
        <v>0.93</v>
      </c>
      <c r="N392" s="62">
        <f>1-(N388*0.4)/100</f>
        <v>0.94799999999999995</v>
      </c>
    </row>
    <row r="393" spans="1:14">
      <c r="A393" s="55" t="s">
        <v>838</v>
      </c>
      <c r="B393" s="139">
        <v>30</v>
      </c>
      <c r="C393" s="139"/>
      <c r="D393" s="139">
        <v>70</v>
      </c>
      <c r="E393" s="81">
        <f t="shared" ref="E393:L393" si="112">1 - (E394) * (E395) * (E396) * (E397)</f>
        <v>0.31898879614000009</v>
      </c>
      <c r="F393" s="81">
        <f t="shared" si="112"/>
        <v>0.29964686454</v>
      </c>
      <c r="G393" s="81">
        <f t="shared" si="112"/>
        <v>0.27992968750000002</v>
      </c>
      <c r="H393" s="81">
        <f t="shared" si="112"/>
        <v>0.28983545344000006</v>
      </c>
      <c r="I393" s="82">
        <f t="shared" si="112"/>
        <v>0.41885439999999996</v>
      </c>
      <c r="J393" s="82">
        <f t="shared" si="112"/>
        <v>0.37480633750000003</v>
      </c>
      <c r="K393" s="82">
        <f t="shared" si="112"/>
        <v>0.37480633750000003</v>
      </c>
      <c r="L393" s="82">
        <f t="shared" si="112"/>
        <v>0.50049999999999994</v>
      </c>
    </row>
    <row r="394" spans="1:14">
      <c r="A394" s="79" t="s">
        <v>646</v>
      </c>
      <c r="B394" s="138">
        <f>B393*0.15</f>
        <v>4.5</v>
      </c>
      <c r="C394" s="138">
        <f>(100-D394)/100</f>
        <v>0.89500000000000002</v>
      </c>
      <c r="D394" s="138">
        <f>D393*0.15</f>
        <v>10.5</v>
      </c>
      <c r="E394" s="77">
        <v>0.94199999999999995</v>
      </c>
      <c r="F394" s="77">
        <v>0.94599999999999995</v>
      </c>
      <c r="G394" s="77">
        <v>0.95</v>
      </c>
      <c r="H394" s="77">
        <v>0.94799999999999995</v>
      </c>
      <c r="I394" s="77">
        <v>0.92</v>
      </c>
      <c r="J394" s="77">
        <v>0.93</v>
      </c>
      <c r="K394" s="77">
        <v>0.93</v>
      </c>
      <c r="L394" s="77">
        <v>0.9</v>
      </c>
    </row>
    <row r="395" spans="1:14">
      <c r="A395" s="79" t="s">
        <v>647</v>
      </c>
      <c r="B395" s="138">
        <f>B393*0.4</f>
        <v>12</v>
      </c>
      <c r="C395" s="138">
        <f>(100-D395)/100</f>
        <v>0.72</v>
      </c>
      <c r="D395" s="138">
        <f>D393*0.4</f>
        <v>28</v>
      </c>
      <c r="E395" s="77">
        <v>0.85499999999999998</v>
      </c>
      <c r="F395" s="77">
        <v>0.86499999999999999</v>
      </c>
      <c r="G395" s="77">
        <v>0.875</v>
      </c>
      <c r="H395" s="77">
        <v>0.87</v>
      </c>
      <c r="I395" s="77">
        <v>0.8</v>
      </c>
      <c r="J395" s="77">
        <v>0.82499999999999996</v>
      </c>
      <c r="K395" s="77">
        <v>0.82499999999999996</v>
      </c>
      <c r="L395" s="77">
        <v>0.75</v>
      </c>
    </row>
    <row r="396" spans="1:14">
      <c r="A396" s="79" t="s">
        <v>787</v>
      </c>
      <c r="B396" s="138">
        <f>B393*0.15</f>
        <v>4.5</v>
      </c>
      <c r="C396" s="138">
        <f>(100-D396)/100</f>
        <v>0.89500000000000002</v>
      </c>
      <c r="D396" s="138">
        <f>D393*0.15</f>
        <v>10.5</v>
      </c>
      <c r="E396" s="77">
        <v>0.95650000000000002</v>
      </c>
      <c r="F396" s="77">
        <v>0.95950000000000002</v>
      </c>
      <c r="G396" s="77">
        <v>0.96250000000000002</v>
      </c>
      <c r="H396" s="77">
        <v>0.96099999999999997</v>
      </c>
      <c r="I396" s="77">
        <v>0.94</v>
      </c>
      <c r="J396" s="77">
        <v>0.94750000000000001</v>
      </c>
      <c r="K396" s="77">
        <v>0.94750000000000001</v>
      </c>
      <c r="L396" s="77">
        <v>0.92500000000000004</v>
      </c>
    </row>
    <row r="397" spans="1:14">
      <c r="A397" s="79" t="s">
        <v>649</v>
      </c>
      <c r="B397" s="138">
        <f>B393*0.3</f>
        <v>9</v>
      </c>
      <c r="C397" s="138">
        <f>(100-D397)/100</f>
        <v>0.79</v>
      </c>
      <c r="D397" s="138">
        <f>D393*0.3</f>
        <v>21</v>
      </c>
      <c r="E397" s="77">
        <v>0.88400000000000001</v>
      </c>
      <c r="F397" s="77">
        <v>0.89200000000000002</v>
      </c>
      <c r="G397" s="77">
        <v>0.9</v>
      </c>
      <c r="H397" s="77">
        <v>0.89600000000000002</v>
      </c>
      <c r="I397" s="77">
        <v>0.84</v>
      </c>
      <c r="J397" s="77">
        <v>0.86</v>
      </c>
      <c r="K397" s="77">
        <v>0.86</v>
      </c>
      <c r="L397" s="77">
        <v>0.8</v>
      </c>
    </row>
    <row r="398" spans="1:14">
      <c r="A398" s="55" t="s">
        <v>950</v>
      </c>
      <c r="B398" s="139">
        <v>30</v>
      </c>
      <c r="C398" s="139"/>
      <c r="D398" s="139">
        <v>70</v>
      </c>
      <c r="E398" s="81">
        <f t="shared" ref="E398:L400" si="113">1 - (E399)</f>
        <v>5.8000000000000052E-2</v>
      </c>
      <c r="F398" s="81">
        <f t="shared" si="113"/>
        <v>5.4000000000000048E-2</v>
      </c>
      <c r="G398" s="81">
        <f t="shared" si="113"/>
        <v>5.0000000000000044E-2</v>
      </c>
      <c r="H398" s="81">
        <f t="shared" si="113"/>
        <v>5.2000000000000046E-2</v>
      </c>
      <c r="I398" s="82">
        <f t="shared" si="113"/>
        <v>6.9999999999999951E-2</v>
      </c>
      <c r="J398" s="82">
        <f t="shared" si="113"/>
        <v>6.9999999999999951E-2</v>
      </c>
      <c r="K398" s="82">
        <f t="shared" si="113"/>
        <v>9.9999999999999978E-2</v>
      </c>
      <c r="L398" s="82">
        <f t="shared" si="113"/>
        <v>6.9999999999999951E-2</v>
      </c>
    </row>
    <row r="399" spans="1:14">
      <c r="A399" s="79" t="s">
        <v>646</v>
      </c>
      <c r="B399" s="138">
        <f>B398*0.15</f>
        <v>4.5</v>
      </c>
      <c r="C399" s="138">
        <f>(100-D399)/100</f>
        <v>0.89500000000000002</v>
      </c>
      <c r="D399" s="138">
        <f>D398*0.15</f>
        <v>10.5</v>
      </c>
      <c r="E399" s="77">
        <v>0.94199999999999995</v>
      </c>
      <c r="F399" s="77">
        <v>0.94599999999999995</v>
      </c>
      <c r="G399" s="77">
        <v>0.95</v>
      </c>
      <c r="H399" s="77">
        <v>0.94799999999999995</v>
      </c>
      <c r="I399" s="77">
        <v>0.93</v>
      </c>
      <c r="J399" s="77">
        <v>0.93</v>
      </c>
      <c r="K399" s="77">
        <v>0.9</v>
      </c>
      <c r="L399" s="77">
        <v>0.93</v>
      </c>
    </row>
    <row r="400" spans="1:14">
      <c r="A400" s="55" t="s">
        <v>951</v>
      </c>
      <c r="B400" s="139">
        <v>30</v>
      </c>
      <c r="C400" s="139"/>
      <c r="D400" s="139">
        <v>70</v>
      </c>
      <c r="E400" s="81">
        <f t="shared" si="113"/>
        <v>5.8000000000000052E-2</v>
      </c>
      <c r="F400" s="81">
        <f t="shared" si="113"/>
        <v>5.4000000000000048E-2</v>
      </c>
      <c r="G400" s="81">
        <f t="shared" si="113"/>
        <v>5.0000000000000044E-2</v>
      </c>
      <c r="H400" s="81">
        <f t="shared" si="113"/>
        <v>5.2000000000000046E-2</v>
      </c>
      <c r="I400" s="82">
        <f t="shared" si="113"/>
        <v>6.9999999999999951E-2</v>
      </c>
      <c r="J400" s="82">
        <f t="shared" si="113"/>
        <v>6.9999999999999951E-2</v>
      </c>
      <c r="K400" s="82">
        <f t="shared" si="113"/>
        <v>9.9999999999999978E-2</v>
      </c>
      <c r="L400" s="82">
        <f t="shared" si="113"/>
        <v>6.9999999999999951E-2</v>
      </c>
    </row>
    <row r="401" spans="1:12">
      <c r="A401" s="79" t="s">
        <v>646</v>
      </c>
      <c r="B401" s="138">
        <f>B400*0.15</f>
        <v>4.5</v>
      </c>
      <c r="C401" s="138">
        <f>(100-D401)/100</f>
        <v>0.89500000000000002</v>
      </c>
      <c r="D401" s="138">
        <f>D400*0.15</f>
        <v>10.5</v>
      </c>
      <c r="E401" s="77">
        <v>0.94199999999999995</v>
      </c>
      <c r="F401" s="77">
        <v>0.94599999999999995</v>
      </c>
      <c r="G401" s="77">
        <v>0.95</v>
      </c>
      <c r="H401" s="77">
        <v>0.94799999999999995</v>
      </c>
      <c r="I401" s="77">
        <v>0.93</v>
      </c>
      <c r="J401" s="77">
        <v>0.93</v>
      </c>
      <c r="K401" s="77">
        <v>0.9</v>
      </c>
      <c r="L401" s="77">
        <v>0.93</v>
      </c>
    </row>
    <row r="402" spans="1:12">
      <c r="A402" s="157" t="s">
        <v>659</v>
      </c>
      <c r="B402" s="157"/>
      <c r="C402" s="157"/>
      <c r="D402" s="157"/>
      <c r="E402" s="157"/>
      <c r="F402" s="157"/>
      <c r="G402" s="157"/>
      <c r="H402" s="157"/>
      <c r="I402" s="157"/>
      <c r="J402" s="157"/>
      <c r="K402" s="157"/>
      <c r="L402" s="157"/>
    </row>
    <row r="403" spans="1:12">
      <c r="A403" s="22" t="s">
        <v>651</v>
      </c>
      <c r="B403" s="22" t="s">
        <v>645</v>
      </c>
      <c r="C403" s="22"/>
      <c r="D403" s="22" t="s">
        <v>650</v>
      </c>
      <c r="E403" s="22" t="s">
        <v>652</v>
      </c>
      <c r="F403" s="22" t="s">
        <v>653</v>
      </c>
      <c r="G403" s="22" t="s">
        <v>654</v>
      </c>
      <c r="H403" s="22" t="s">
        <v>655</v>
      </c>
      <c r="I403" s="22" t="s">
        <v>1</v>
      </c>
      <c r="J403" s="22" t="s">
        <v>2</v>
      </c>
      <c r="K403" s="22" t="s">
        <v>3</v>
      </c>
      <c r="L403" s="22" t="s">
        <v>4</v>
      </c>
    </row>
    <row r="404" spans="1:12">
      <c r="A404" s="55" t="s">
        <v>696</v>
      </c>
      <c r="B404" s="139">
        <v>28</v>
      </c>
      <c r="C404" s="139"/>
      <c r="D404" s="139">
        <v>68</v>
      </c>
      <c r="E404" s="81">
        <f t="shared" ref="E404:L404" si="114">1 - (E405) * (E406) * (E407) * (E408)</f>
        <v>0.30936446464000011</v>
      </c>
      <c r="F404" s="81">
        <f t="shared" si="114"/>
        <v>0.28983545344000006</v>
      </c>
      <c r="G404" s="81">
        <f>1 - (G405) * (G406) * (G407) * (G408)</f>
        <v>0.26992902144000008</v>
      </c>
      <c r="H404" s="81">
        <f t="shared" si="114"/>
        <v>0.27992968750000002</v>
      </c>
      <c r="I404" s="82">
        <f t="shared" si="114"/>
        <v>0.30936446464000011</v>
      </c>
      <c r="J404" s="82">
        <f t="shared" si="114"/>
        <v>0.37480633750000003</v>
      </c>
      <c r="K404" s="82">
        <f t="shared" si="114"/>
        <v>0.27992968750000002</v>
      </c>
      <c r="L404" s="82">
        <f t="shared" si="114"/>
        <v>0.30936446464000011</v>
      </c>
    </row>
    <row r="405" spans="1:12">
      <c r="A405" s="79" t="s">
        <v>646</v>
      </c>
      <c r="B405" s="138">
        <f>B404*0.15</f>
        <v>4.2</v>
      </c>
      <c r="C405" s="138">
        <f>(100-D405)/100</f>
        <v>0.89800000000000002</v>
      </c>
      <c r="D405" s="138">
        <f>D404*0.15</f>
        <v>10.199999999999999</v>
      </c>
      <c r="E405" s="77">
        <v>0.94399999999999995</v>
      </c>
      <c r="F405" s="77">
        <v>0.94799999999999995</v>
      </c>
      <c r="G405" s="77">
        <v>0.95199999999999996</v>
      </c>
      <c r="H405" s="77">
        <v>0.95</v>
      </c>
      <c r="I405" s="77">
        <v>0.94399999999999995</v>
      </c>
      <c r="J405" s="77">
        <v>0.93</v>
      </c>
      <c r="K405" s="77">
        <v>0.95</v>
      </c>
      <c r="L405" s="77">
        <v>0.94399999999999995</v>
      </c>
    </row>
    <row r="406" spans="1:12">
      <c r="A406" s="79" t="s">
        <v>647</v>
      </c>
      <c r="B406" s="138">
        <f>B404*0.4</f>
        <v>11.200000000000001</v>
      </c>
      <c r="C406" s="138">
        <f>(100-D406)/100</f>
        <v>0.72799999999999998</v>
      </c>
      <c r="D406" s="138">
        <f>D404*0.4</f>
        <v>27.200000000000003</v>
      </c>
      <c r="E406" s="77">
        <v>0.86</v>
      </c>
      <c r="F406" s="77">
        <v>0.87</v>
      </c>
      <c r="G406" s="77">
        <v>0.88</v>
      </c>
      <c r="H406" s="77">
        <v>0.875</v>
      </c>
      <c r="I406" s="77">
        <v>0.86</v>
      </c>
      <c r="J406" s="77">
        <v>0.82499999999999996</v>
      </c>
      <c r="K406" s="77">
        <v>0.875</v>
      </c>
      <c r="L406" s="77">
        <v>0.86</v>
      </c>
    </row>
    <row r="407" spans="1:12">
      <c r="A407" s="79" t="s">
        <v>787</v>
      </c>
      <c r="B407" s="138">
        <f>B404*0.15</f>
        <v>4.2</v>
      </c>
      <c r="C407" s="138">
        <f>(100-D407)/100</f>
        <v>0.89800000000000002</v>
      </c>
      <c r="D407" s="138">
        <f>D404*0.15</f>
        <v>10.199999999999999</v>
      </c>
      <c r="E407" s="77">
        <v>0.95799999999999996</v>
      </c>
      <c r="F407" s="77">
        <v>0.96099999999999997</v>
      </c>
      <c r="G407" s="77">
        <v>0.96399999999999997</v>
      </c>
      <c r="H407" s="77">
        <v>0.96250000000000002</v>
      </c>
      <c r="I407" s="77">
        <v>0.95799999999999996</v>
      </c>
      <c r="J407" s="77">
        <v>0.94750000000000001</v>
      </c>
      <c r="K407" s="77">
        <v>0.96250000000000002</v>
      </c>
      <c r="L407" s="77">
        <v>0.95799999999999996</v>
      </c>
    </row>
    <row r="408" spans="1:12">
      <c r="A408" s="79" t="s">
        <v>649</v>
      </c>
      <c r="B408" s="138">
        <f>B404*0.3</f>
        <v>8.4</v>
      </c>
      <c r="C408" s="138">
        <f>(100-D408)/100</f>
        <v>0.79599999999999993</v>
      </c>
      <c r="D408" s="138">
        <f>D404*0.3</f>
        <v>20.399999999999999</v>
      </c>
      <c r="E408" s="77">
        <v>0.88800000000000001</v>
      </c>
      <c r="F408" s="77">
        <v>0.89600000000000002</v>
      </c>
      <c r="G408" s="77">
        <v>0.90400000000000003</v>
      </c>
      <c r="H408" s="77">
        <v>0.9</v>
      </c>
      <c r="I408" s="77">
        <v>0.88800000000000001</v>
      </c>
      <c r="J408" s="77">
        <v>0.86</v>
      </c>
      <c r="K408" s="77">
        <v>0.9</v>
      </c>
      <c r="L408" s="77">
        <v>0.88800000000000001</v>
      </c>
    </row>
    <row r="409" spans="1:12">
      <c r="A409" s="55" t="s">
        <v>1065</v>
      </c>
      <c r="B409" s="139">
        <v>28</v>
      </c>
      <c r="C409" s="139"/>
      <c r="D409" s="139">
        <v>68</v>
      </c>
      <c r="E409" s="81">
        <f t="shared" ref="E409:F409" si="115">1 - (E410) * (E411) * (E412) * (E413)</f>
        <v>0.30936446464000011</v>
      </c>
      <c r="F409" s="81">
        <f t="shared" si="115"/>
        <v>0.28983545344000006</v>
      </c>
      <c r="G409" s="81">
        <f>1 - (G410) * (G411) * (G412) * (G413)</f>
        <v>0.26992902144000008</v>
      </c>
      <c r="H409" s="81">
        <f t="shared" ref="H409:L409" si="116">1 - (H410) * (H411) * (H412) * (H413)</f>
        <v>0.27992968750000002</v>
      </c>
      <c r="I409" s="82">
        <f t="shared" si="116"/>
        <v>0.30936446464000011</v>
      </c>
      <c r="J409" s="82">
        <f t="shared" si="116"/>
        <v>0.37480633750000003</v>
      </c>
      <c r="K409" s="82">
        <f t="shared" si="116"/>
        <v>0.30936446464000011</v>
      </c>
      <c r="L409" s="82">
        <f t="shared" si="116"/>
        <v>0.27992968750000002</v>
      </c>
    </row>
    <row r="410" spans="1:12">
      <c r="A410" s="79" t="s">
        <v>646</v>
      </c>
      <c r="B410" s="138">
        <f>B409*0.15</f>
        <v>4.2</v>
      </c>
      <c r="C410" s="138">
        <f>(100-D410)/100</f>
        <v>0.89800000000000002</v>
      </c>
      <c r="D410" s="138">
        <f>D409*0.15</f>
        <v>10.199999999999999</v>
      </c>
      <c r="E410" s="77">
        <v>0.94399999999999995</v>
      </c>
      <c r="F410" s="77">
        <v>0.94799999999999995</v>
      </c>
      <c r="G410" s="77">
        <v>0.95199999999999996</v>
      </c>
      <c r="H410" s="77">
        <v>0.95</v>
      </c>
      <c r="I410" s="77">
        <v>0.94399999999999995</v>
      </c>
      <c r="J410" s="77">
        <v>0.93</v>
      </c>
      <c r="K410" s="77">
        <v>0.94399999999999995</v>
      </c>
      <c r="L410" s="77">
        <v>0.95</v>
      </c>
    </row>
    <row r="411" spans="1:12">
      <c r="A411" s="79" t="s">
        <v>647</v>
      </c>
      <c r="B411" s="138">
        <f>B409*0.4</f>
        <v>11.200000000000001</v>
      </c>
      <c r="C411" s="138">
        <f>(100-D411)/100</f>
        <v>0.72799999999999998</v>
      </c>
      <c r="D411" s="138">
        <f>D409*0.4</f>
        <v>27.200000000000003</v>
      </c>
      <c r="E411" s="77">
        <v>0.86</v>
      </c>
      <c r="F411" s="77">
        <v>0.87</v>
      </c>
      <c r="G411" s="77">
        <v>0.88</v>
      </c>
      <c r="H411" s="77">
        <v>0.875</v>
      </c>
      <c r="I411" s="77">
        <v>0.86</v>
      </c>
      <c r="J411" s="77">
        <v>0.82499999999999996</v>
      </c>
      <c r="K411" s="77">
        <v>0.86</v>
      </c>
      <c r="L411" s="77">
        <v>0.875</v>
      </c>
    </row>
    <row r="412" spans="1:12">
      <c r="A412" s="79" t="s">
        <v>787</v>
      </c>
      <c r="B412" s="138">
        <f>B409*0.15</f>
        <v>4.2</v>
      </c>
      <c r="C412" s="138">
        <f>(100-D412)/100</f>
        <v>0.89800000000000002</v>
      </c>
      <c r="D412" s="138">
        <f>D409*0.15</f>
        <v>10.199999999999999</v>
      </c>
      <c r="E412" s="77">
        <v>0.95799999999999996</v>
      </c>
      <c r="F412" s="77">
        <v>0.96099999999999997</v>
      </c>
      <c r="G412" s="77">
        <v>0.96399999999999997</v>
      </c>
      <c r="H412" s="77">
        <v>0.96250000000000002</v>
      </c>
      <c r="I412" s="77">
        <v>0.95799999999999996</v>
      </c>
      <c r="J412" s="77">
        <v>0.94750000000000001</v>
      </c>
      <c r="K412" s="77">
        <v>0.95799999999999996</v>
      </c>
      <c r="L412" s="77">
        <v>0.96250000000000002</v>
      </c>
    </row>
    <row r="413" spans="1:12">
      <c r="A413" s="79" t="s">
        <v>649</v>
      </c>
      <c r="B413" s="138">
        <f>B409*0.3</f>
        <v>8.4</v>
      </c>
      <c r="C413" s="138">
        <f>(100-D413)/100</f>
        <v>0.79599999999999993</v>
      </c>
      <c r="D413" s="138">
        <f>D409*0.3</f>
        <v>20.399999999999999</v>
      </c>
      <c r="E413" s="77">
        <v>0.88800000000000001</v>
      </c>
      <c r="F413" s="77">
        <v>0.89600000000000002</v>
      </c>
      <c r="G413" s="77">
        <v>0.90400000000000003</v>
      </c>
      <c r="H413" s="77">
        <v>0.9</v>
      </c>
      <c r="I413" s="77">
        <v>0.88800000000000001</v>
      </c>
      <c r="J413" s="77">
        <v>0.86</v>
      </c>
      <c r="K413" s="77">
        <v>0.88800000000000001</v>
      </c>
      <c r="L413" s="77">
        <v>0.9</v>
      </c>
    </row>
    <row r="414" spans="1:12">
      <c r="A414" s="141" t="s">
        <v>1038</v>
      </c>
      <c r="B414" s="139">
        <v>28</v>
      </c>
      <c r="C414" s="139"/>
      <c r="D414" s="139">
        <v>68</v>
      </c>
      <c r="E414" s="81">
        <f t="shared" ref="E414:L414" si="117">1 - (E415)</f>
        <v>5.600000000000005E-2</v>
      </c>
      <c r="F414" s="81">
        <f t="shared" si="117"/>
        <v>5.2000000000000046E-2</v>
      </c>
      <c r="G414" s="81">
        <f t="shared" si="117"/>
        <v>4.8000000000000043E-2</v>
      </c>
      <c r="H414" s="81">
        <f t="shared" si="117"/>
        <v>5.0000000000000044E-2</v>
      </c>
      <c r="I414" s="82">
        <f t="shared" si="117"/>
        <v>5.0000000000000044E-2</v>
      </c>
      <c r="J414" s="82">
        <f t="shared" si="117"/>
        <v>5.0000000000000044E-2</v>
      </c>
      <c r="K414" s="82">
        <f t="shared" si="117"/>
        <v>6.9999999999999951E-2</v>
      </c>
      <c r="L414" s="82">
        <f t="shared" si="117"/>
        <v>5.0000000000000044E-2</v>
      </c>
    </row>
    <row r="415" spans="1:12">
      <c r="A415" s="79" t="s">
        <v>646</v>
      </c>
      <c r="B415" s="138">
        <f>B414*0.15</f>
        <v>4.2</v>
      </c>
      <c r="C415" s="138">
        <f>(100-D415)/100</f>
        <v>0.89800000000000002</v>
      </c>
      <c r="D415" s="138">
        <f>D414*0.15</f>
        <v>10.199999999999999</v>
      </c>
      <c r="E415" s="77">
        <v>0.94399999999999995</v>
      </c>
      <c r="F415" s="77">
        <v>0.94799999999999995</v>
      </c>
      <c r="G415" s="77">
        <v>0.95199999999999996</v>
      </c>
      <c r="H415" s="77">
        <v>0.95</v>
      </c>
      <c r="I415" s="77">
        <v>0.95</v>
      </c>
      <c r="J415" s="77">
        <v>0.95</v>
      </c>
      <c r="K415" s="77">
        <v>0.93</v>
      </c>
      <c r="L415" s="77">
        <v>0.95</v>
      </c>
    </row>
    <row r="416" spans="1:12">
      <c r="A416" s="141" t="s">
        <v>697</v>
      </c>
      <c r="B416" s="139">
        <v>28</v>
      </c>
      <c r="C416" s="139"/>
      <c r="D416" s="139">
        <v>68</v>
      </c>
      <c r="E416" s="81">
        <f t="shared" ref="E416:L416" si="118">1 - (E417) * (E418) * (E419) * (E420)</f>
        <v>0.30936446464000011</v>
      </c>
      <c r="F416" s="81">
        <f t="shared" si="118"/>
        <v>0.28983545344000006</v>
      </c>
      <c r="G416" s="81">
        <f t="shared" si="118"/>
        <v>0.26992902144000008</v>
      </c>
      <c r="H416" s="81">
        <f t="shared" si="118"/>
        <v>0.27992968750000002</v>
      </c>
      <c r="I416" s="82">
        <f t="shared" si="118"/>
        <v>0.30936446464000011</v>
      </c>
      <c r="J416" s="82">
        <f t="shared" si="118"/>
        <v>0.37480633750000003</v>
      </c>
      <c r="K416" s="82">
        <f t="shared" si="118"/>
        <v>0.27992968750000002</v>
      </c>
      <c r="L416" s="82">
        <f t="shared" si="118"/>
        <v>0.37480633750000003</v>
      </c>
    </row>
    <row r="417" spans="1:14">
      <c r="A417" s="79" t="s">
        <v>646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0.95</v>
      </c>
      <c r="L417" s="77">
        <v>0.93</v>
      </c>
    </row>
    <row r="418" spans="1:14">
      <c r="A418" s="79" t="s">
        <v>647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0.875</v>
      </c>
      <c r="L418" s="77">
        <v>0.82499999999999996</v>
      </c>
    </row>
    <row r="419" spans="1:14">
      <c r="A419" s="79" t="s">
        <v>787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0.96250000000000002</v>
      </c>
      <c r="L419" s="77">
        <v>0.94750000000000001</v>
      </c>
      <c r="N419">
        <v>12</v>
      </c>
    </row>
    <row r="420" spans="1:14">
      <c r="A420" s="79" t="s">
        <v>649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0.9</v>
      </c>
      <c r="L420" s="77">
        <v>0.86</v>
      </c>
      <c r="N420" s="62">
        <f>1-(N419*0.2)/100</f>
        <v>0.97599999999999998</v>
      </c>
    </row>
    <row r="421" spans="1:14">
      <c r="A421" s="141" t="s">
        <v>972</v>
      </c>
      <c r="B421" s="139">
        <v>28</v>
      </c>
      <c r="C421" s="139"/>
      <c r="D421" s="139">
        <v>68</v>
      </c>
      <c r="E421" s="81">
        <f t="shared" ref="E421:F421" si="119">1 - (E422) * (E423) * (E424) * (E425)</f>
        <v>0.30936446464000011</v>
      </c>
      <c r="F421" s="81">
        <f t="shared" si="119"/>
        <v>0.28983545344000006</v>
      </c>
      <c r="G421" s="81">
        <f>1 - (G422) * (G423) * (G424) * (G425)</f>
        <v>0.26992902144000008</v>
      </c>
      <c r="H421" s="81">
        <f t="shared" ref="H421:L421" si="120">1 - (H422) * (H423) * (H424) * (H425)</f>
        <v>0.27992968750000002</v>
      </c>
      <c r="I421" s="82">
        <f t="shared" si="120"/>
        <v>0.30936446464000011</v>
      </c>
      <c r="J421" s="82">
        <f t="shared" si="120"/>
        <v>0.30936446464000011</v>
      </c>
      <c r="K421" s="82">
        <f t="shared" si="120"/>
        <v>0.37480633750000003</v>
      </c>
      <c r="L421" s="82">
        <f t="shared" si="120"/>
        <v>0.30936446464000011</v>
      </c>
      <c r="N421" s="62">
        <f>1-(N419*0.5)/100</f>
        <v>0.94</v>
      </c>
    </row>
    <row r="422" spans="1:14">
      <c r="A422" s="79" t="s">
        <v>646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0.94399999999999995</v>
      </c>
      <c r="K422" s="77">
        <v>0.93</v>
      </c>
      <c r="L422" s="77">
        <v>0.94399999999999995</v>
      </c>
      <c r="N422" s="62">
        <f>1-(N419*0.15)/100</f>
        <v>0.98199999999999998</v>
      </c>
    </row>
    <row r="423" spans="1:14">
      <c r="A423" s="79" t="s">
        <v>647</v>
      </c>
      <c r="B423" s="138">
        <f>B421*0.4</f>
        <v>11.200000000000001</v>
      </c>
      <c r="C423" s="138">
        <f>(100-D423)/100</f>
        <v>0.72799999999999998</v>
      </c>
      <c r="D423" s="138">
        <f>D421*0.4</f>
        <v>27.200000000000003</v>
      </c>
      <c r="E423" s="77">
        <v>0.86</v>
      </c>
      <c r="F423" s="77">
        <v>0.87</v>
      </c>
      <c r="G423" s="77">
        <v>0.88</v>
      </c>
      <c r="H423" s="77">
        <v>0.875</v>
      </c>
      <c r="I423" s="77">
        <v>0.86</v>
      </c>
      <c r="J423" s="77">
        <v>0.86</v>
      </c>
      <c r="K423" s="77">
        <v>0.82499999999999996</v>
      </c>
      <c r="L423" s="77">
        <v>0.86</v>
      </c>
      <c r="N423" s="62">
        <f>1-(N419*0.4)/100</f>
        <v>0.95199999999999996</v>
      </c>
    </row>
    <row r="424" spans="1:14">
      <c r="A424" s="79" t="s">
        <v>787</v>
      </c>
      <c r="B424" s="138">
        <f>B421*0.15</f>
        <v>4.2</v>
      </c>
      <c r="C424" s="138">
        <f>(100-D424)/100</f>
        <v>0.89800000000000002</v>
      </c>
      <c r="D424" s="138">
        <f>D421*0.15</f>
        <v>10.199999999999999</v>
      </c>
      <c r="E424" s="77">
        <v>0.95799999999999996</v>
      </c>
      <c r="F424" s="77">
        <v>0.96099999999999997</v>
      </c>
      <c r="G424" s="77">
        <v>0.96399999999999997</v>
      </c>
      <c r="H424" s="77">
        <v>0.96250000000000002</v>
      </c>
      <c r="I424" s="77">
        <v>0.95799999999999996</v>
      </c>
      <c r="J424" s="77">
        <v>0.95799999999999996</v>
      </c>
      <c r="K424" s="77">
        <v>0.94750000000000001</v>
      </c>
      <c r="L424" s="77">
        <v>0.95799999999999996</v>
      </c>
    </row>
    <row r="425" spans="1:14">
      <c r="A425" s="79" t="s">
        <v>649</v>
      </c>
      <c r="B425" s="138">
        <f>B421*0.3</f>
        <v>8.4</v>
      </c>
      <c r="C425" s="138">
        <f>(100-D425)/100</f>
        <v>0.79599999999999993</v>
      </c>
      <c r="D425" s="138">
        <f>D421*0.3</f>
        <v>20.399999999999999</v>
      </c>
      <c r="E425" s="77">
        <v>0.88800000000000001</v>
      </c>
      <c r="F425" s="77">
        <v>0.89600000000000002</v>
      </c>
      <c r="G425" s="77">
        <v>0.90400000000000003</v>
      </c>
      <c r="H425" s="77">
        <v>0.9</v>
      </c>
      <c r="I425" s="77">
        <v>0.88800000000000001</v>
      </c>
      <c r="J425" s="77">
        <v>0.88800000000000001</v>
      </c>
      <c r="K425" s="77">
        <v>0.86</v>
      </c>
      <c r="L425" s="77">
        <v>0.88800000000000001</v>
      </c>
    </row>
    <row r="426" spans="1:14">
      <c r="A426" s="55" t="s">
        <v>699</v>
      </c>
      <c r="B426" s="139">
        <v>28</v>
      </c>
      <c r="C426" s="139"/>
      <c r="D426" s="139">
        <v>68</v>
      </c>
      <c r="E426" s="81">
        <f t="shared" ref="E426:L426" si="121">1 - (E427) * (E428) * (E429) * (E430)</f>
        <v>0.30936446464000011</v>
      </c>
      <c r="F426" s="81">
        <f t="shared" si="121"/>
        <v>0.28983545344000006</v>
      </c>
      <c r="G426" s="81">
        <f>1 - (G427) * (G428) * (G429) * (G430)</f>
        <v>0.26992902144000008</v>
      </c>
      <c r="H426" s="81">
        <f t="shared" si="121"/>
        <v>0.27992968750000002</v>
      </c>
      <c r="I426" s="82">
        <f t="shared" si="121"/>
        <v>0.30936446464000011</v>
      </c>
      <c r="J426" s="82">
        <f t="shared" si="121"/>
        <v>0.37480633750000003</v>
      </c>
      <c r="K426" s="82">
        <f t="shared" si="121"/>
        <v>0.27992968750000002</v>
      </c>
      <c r="L426" s="82">
        <f t="shared" si="121"/>
        <v>0.30936446464000011</v>
      </c>
    </row>
    <row r="427" spans="1:14">
      <c r="A427" s="79" t="s">
        <v>646</v>
      </c>
      <c r="B427" s="138">
        <f>B426*0.15</f>
        <v>4.2</v>
      </c>
      <c r="C427" s="138">
        <f>(100-D427)/100</f>
        <v>0.89800000000000002</v>
      </c>
      <c r="D427" s="138">
        <f>D426*0.15</f>
        <v>10.199999999999999</v>
      </c>
      <c r="E427" s="77">
        <v>0.94399999999999995</v>
      </c>
      <c r="F427" s="77">
        <v>0.94799999999999995</v>
      </c>
      <c r="G427" s="77">
        <v>0.95199999999999996</v>
      </c>
      <c r="H427" s="77">
        <v>0.95</v>
      </c>
      <c r="I427" s="77">
        <v>0.94399999999999995</v>
      </c>
      <c r="J427" s="77">
        <v>0.93</v>
      </c>
      <c r="K427" s="77">
        <v>0.95</v>
      </c>
      <c r="L427" s="77">
        <v>0.94399999999999995</v>
      </c>
    </row>
    <row r="428" spans="1:14">
      <c r="A428" s="79" t="s">
        <v>647</v>
      </c>
      <c r="B428" s="138">
        <f>B426*0.4</f>
        <v>11.200000000000001</v>
      </c>
      <c r="C428" s="138">
        <f>(100-D428)/100</f>
        <v>0.72799999999999998</v>
      </c>
      <c r="D428" s="138">
        <f>D426*0.4</f>
        <v>27.200000000000003</v>
      </c>
      <c r="E428" s="77">
        <v>0.86</v>
      </c>
      <c r="F428" s="77">
        <v>0.87</v>
      </c>
      <c r="G428" s="77">
        <v>0.88</v>
      </c>
      <c r="H428" s="77">
        <v>0.875</v>
      </c>
      <c r="I428" s="77">
        <v>0.86</v>
      </c>
      <c r="J428" s="77">
        <v>0.82499999999999996</v>
      </c>
      <c r="K428" s="77">
        <v>0.875</v>
      </c>
      <c r="L428" s="77">
        <v>0.86</v>
      </c>
    </row>
    <row r="429" spans="1:14">
      <c r="A429" s="79" t="s">
        <v>647</v>
      </c>
      <c r="B429" s="138">
        <f>B426*0.15</f>
        <v>4.2</v>
      </c>
      <c r="C429" s="138">
        <f>(100-D429)/100</f>
        <v>0.89800000000000002</v>
      </c>
      <c r="D429" s="138">
        <f>D426*0.15</f>
        <v>10.199999999999999</v>
      </c>
      <c r="E429" s="77">
        <v>0.95799999999999996</v>
      </c>
      <c r="F429" s="77">
        <v>0.96099999999999997</v>
      </c>
      <c r="G429" s="77">
        <v>0.96399999999999997</v>
      </c>
      <c r="H429" s="77">
        <v>0.96250000000000002</v>
      </c>
      <c r="I429" s="77">
        <v>0.95799999999999996</v>
      </c>
      <c r="J429" s="77">
        <v>0.94750000000000001</v>
      </c>
      <c r="K429" s="77">
        <v>0.96250000000000002</v>
      </c>
      <c r="L429" s="77">
        <v>0.95799999999999996</v>
      </c>
    </row>
    <row r="430" spans="1:14">
      <c r="A430" s="79" t="s">
        <v>649</v>
      </c>
      <c r="B430" s="138">
        <f>B426*0.3</f>
        <v>8.4</v>
      </c>
      <c r="C430" s="138">
        <f>(100-D430)/100</f>
        <v>0.79599999999999993</v>
      </c>
      <c r="D430" s="138">
        <f>D426*0.3</f>
        <v>20.399999999999999</v>
      </c>
      <c r="E430" s="77">
        <v>0.88800000000000001</v>
      </c>
      <c r="F430" s="77">
        <v>0.89600000000000002</v>
      </c>
      <c r="G430" s="77">
        <v>0.90400000000000003</v>
      </c>
      <c r="H430" s="77">
        <v>0.9</v>
      </c>
      <c r="I430" s="77">
        <v>0.88800000000000001</v>
      </c>
      <c r="J430" s="77">
        <v>0.86</v>
      </c>
      <c r="K430" s="77">
        <v>0.9</v>
      </c>
      <c r="L430" s="77">
        <v>0.88800000000000001</v>
      </c>
    </row>
    <row r="431" spans="1:14">
      <c r="A431" s="55" t="s">
        <v>700</v>
      </c>
      <c r="B431" s="139">
        <v>28</v>
      </c>
      <c r="C431" s="139"/>
      <c r="D431" s="139">
        <v>68</v>
      </c>
      <c r="E431" s="81">
        <f t="shared" ref="E431:L431" si="122">1 - (E432) * (E433) * (E434) * (E435)</f>
        <v>0.30936446464000011</v>
      </c>
      <c r="F431" s="81">
        <f t="shared" si="122"/>
        <v>0.28983545344000006</v>
      </c>
      <c r="G431" s="81">
        <f>1 - (G432) * (G433) * (G434) * (G435)</f>
        <v>0.26992902144000008</v>
      </c>
      <c r="H431" s="81">
        <f t="shared" si="122"/>
        <v>0.27992968750000002</v>
      </c>
      <c r="I431" s="82">
        <f t="shared" si="122"/>
        <v>0.27992968750000002</v>
      </c>
      <c r="J431" s="82">
        <f t="shared" si="122"/>
        <v>0.27992968750000002</v>
      </c>
      <c r="K431" s="82">
        <f t="shared" si="122"/>
        <v>0.27992968750000002</v>
      </c>
      <c r="L431" s="82">
        <f t="shared" si="122"/>
        <v>0.27992968750000002</v>
      </c>
    </row>
    <row r="432" spans="1:14">
      <c r="A432" s="79" t="s">
        <v>646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0.95</v>
      </c>
      <c r="J432" s="77">
        <v>0.95</v>
      </c>
      <c r="K432" s="77">
        <v>0.95</v>
      </c>
      <c r="L432" s="77">
        <v>0.95</v>
      </c>
    </row>
    <row r="433" spans="1:14">
      <c r="A433" s="79" t="s">
        <v>647</v>
      </c>
      <c r="B433" s="138">
        <f>B431*0.4</f>
        <v>11.200000000000001</v>
      </c>
      <c r="C433" s="138">
        <f>(100-D433)/100</f>
        <v>0.72799999999999998</v>
      </c>
      <c r="D433" s="138">
        <f>D431*0.4</f>
        <v>27.200000000000003</v>
      </c>
      <c r="E433" s="77">
        <v>0.86</v>
      </c>
      <c r="F433" s="77">
        <v>0.87</v>
      </c>
      <c r="G433" s="77">
        <v>0.88</v>
      </c>
      <c r="H433" s="77">
        <v>0.875</v>
      </c>
      <c r="I433" s="77">
        <v>0.875</v>
      </c>
      <c r="J433" s="77">
        <v>0.875</v>
      </c>
      <c r="K433" s="77">
        <v>0.875</v>
      </c>
      <c r="L433" s="77">
        <v>0.875</v>
      </c>
    </row>
    <row r="434" spans="1:14">
      <c r="A434" s="79" t="s">
        <v>787</v>
      </c>
      <c r="B434" s="138">
        <f>B431*0.15</f>
        <v>4.2</v>
      </c>
      <c r="C434" s="138">
        <f>(100-D434)/100</f>
        <v>0.89800000000000002</v>
      </c>
      <c r="D434" s="138">
        <f>D431*0.15</f>
        <v>10.199999999999999</v>
      </c>
      <c r="E434" s="77">
        <v>0.95799999999999996</v>
      </c>
      <c r="F434" s="77">
        <v>0.96099999999999997</v>
      </c>
      <c r="G434" s="77">
        <v>0.96399999999999997</v>
      </c>
      <c r="H434" s="77">
        <v>0.96250000000000002</v>
      </c>
      <c r="I434" s="77">
        <v>0.96250000000000002</v>
      </c>
      <c r="J434" s="77">
        <v>0.96250000000000002</v>
      </c>
      <c r="K434" s="77">
        <v>0.96250000000000002</v>
      </c>
      <c r="L434" s="77">
        <v>0.96250000000000002</v>
      </c>
    </row>
    <row r="435" spans="1:14">
      <c r="A435" s="79" t="s">
        <v>649</v>
      </c>
      <c r="B435" s="138">
        <f>B431*0.3</f>
        <v>8.4</v>
      </c>
      <c r="C435" s="138">
        <f>(100-D435)/100</f>
        <v>0.79599999999999993</v>
      </c>
      <c r="D435" s="138">
        <f>D431*0.3</f>
        <v>20.399999999999999</v>
      </c>
      <c r="E435" s="77">
        <v>0.88800000000000001</v>
      </c>
      <c r="F435" s="77">
        <v>0.89600000000000002</v>
      </c>
      <c r="G435" s="77">
        <v>0.90400000000000003</v>
      </c>
      <c r="H435" s="77">
        <v>0.9</v>
      </c>
      <c r="I435" s="77">
        <v>0.9</v>
      </c>
      <c r="J435" s="77">
        <v>0.9</v>
      </c>
      <c r="K435" s="77">
        <v>0.9</v>
      </c>
      <c r="L435" s="77">
        <v>0.9</v>
      </c>
    </row>
    <row r="436" spans="1:14">
      <c r="A436" s="141" t="s">
        <v>701</v>
      </c>
      <c r="B436" s="139">
        <v>28</v>
      </c>
      <c r="C436" s="139"/>
      <c r="D436" s="139">
        <v>68</v>
      </c>
      <c r="E436" s="81">
        <f t="shared" ref="E436:L436" si="123">1 - (E437) * (E438) * (E439) * (E440)</f>
        <v>0.30936446464000011</v>
      </c>
      <c r="F436" s="81">
        <f t="shared" si="123"/>
        <v>0.28983545344000006</v>
      </c>
      <c r="G436" s="81">
        <f>1 - (G437) * (G438) * (G439) * (G440)</f>
        <v>0.26992902144000008</v>
      </c>
      <c r="H436" s="81">
        <f t="shared" si="123"/>
        <v>0.27992968750000002</v>
      </c>
      <c r="I436" s="82">
        <f t="shared" si="123"/>
        <v>0.30936446464000011</v>
      </c>
      <c r="J436" s="82">
        <f t="shared" si="123"/>
        <v>0.37480633750000003</v>
      </c>
      <c r="K436" s="82">
        <f t="shared" si="123"/>
        <v>0.30936446464000011</v>
      </c>
      <c r="L436" s="82">
        <f t="shared" si="123"/>
        <v>0.27992968750000002</v>
      </c>
    </row>
    <row r="437" spans="1:14">
      <c r="A437" s="79" t="s">
        <v>646</v>
      </c>
      <c r="B437" s="138">
        <f>B436*0.15</f>
        <v>4.2</v>
      </c>
      <c r="C437" s="138">
        <f>(100-D437)/100</f>
        <v>0.89800000000000002</v>
      </c>
      <c r="D437" s="138">
        <f>D436*0.15</f>
        <v>10.199999999999999</v>
      </c>
      <c r="E437" s="77">
        <v>0.94399999999999995</v>
      </c>
      <c r="F437" s="77">
        <v>0.94799999999999995</v>
      </c>
      <c r="G437" s="77">
        <v>0.95199999999999996</v>
      </c>
      <c r="H437" s="77">
        <v>0.95</v>
      </c>
      <c r="I437" s="77">
        <v>0.94399999999999995</v>
      </c>
      <c r="J437" s="77">
        <v>0.93</v>
      </c>
      <c r="K437" s="77">
        <v>0.94399999999999995</v>
      </c>
      <c r="L437" s="77">
        <v>0.95</v>
      </c>
    </row>
    <row r="438" spans="1:14">
      <c r="A438" s="79" t="s">
        <v>647</v>
      </c>
      <c r="B438" s="138">
        <f>B436*0.4</f>
        <v>11.200000000000001</v>
      </c>
      <c r="C438" s="138">
        <f>(100-D438)/100</f>
        <v>0.72799999999999998</v>
      </c>
      <c r="D438" s="138">
        <f>D436*0.4</f>
        <v>27.200000000000003</v>
      </c>
      <c r="E438" s="77">
        <v>0.86</v>
      </c>
      <c r="F438" s="77">
        <v>0.87</v>
      </c>
      <c r="G438" s="77">
        <v>0.88</v>
      </c>
      <c r="H438" s="77">
        <v>0.875</v>
      </c>
      <c r="I438" s="77">
        <v>0.86</v>
      </c>
      <c r="J438" s="77">
        <v>0.82499999999999996</v>
      </c>
      <c r="K438" s="77">
        <v>0.86</v>
      </c>
      <c r="L438" s="77">
        <v>0.875</v>
      </c>
    </row>
    <row r="439" spans="1:14">
      <c r="A439" s="79" t="s">
        <v>787</v>
      </c>
      <c r="B439" s="138">
        <f>B436*0.15</f>
        <v>4.2</v>
      </c>
      <c r="C439" s="138">
        <f>(100-D439)/100</f>
        <v>0.89800000000000002</v>
      </c>
      <c r="D439" s="138">
        <f>D436*0.15</f>
        <v>10.199999999999999</v>
      </c>
      <c r="E439" s="77">
        <v>0.95799999999999996</v>
      </c>
      <c r="F439" s="77">
        <v>0.96099999999999997</v>
      </c>
      <c r="G439" s="77">
        <v>0.96399999999999997</v>
      </c>
      <c r="H439" s="77">
        <v>0.96250000000000002</v>
      </c>
      <c r="I439" s="77">
        <v>0.95799999999999996</v>
      </c>
      <c r="J439" s="77">
        <v>0.94750000000000001</v>
      </c>
      <c r="K439" s="77">
        <v>0.95799999999999996</v>
      </c>
      <c r="L439" s="77">
        <v>0.96250000000000002</v>
      </c>
    </row>
    <row r="440" spans="1:14">
      <c r="A440" s="79" t="s">
        <v>649</v>
      </c>
      <c r="B440" s="138">
        <f>B436*0.3</f>
        <v>8.4</v>
      </c>
      <c r="C440" s="138">
        <f>(100-D440)/100</f>
        <v>0.79599999999999993</v>
      </c>
      <c r="D440" s="138">
        <f>D436*0.3</f>
        <v>20.399999999999999</v>
      </c>
      <c r="E440" s="77">
        <v>0.88800000000000001</v>
      </c>
      <c r="F440" s="77">
        <v>0.89600000000000002</v>
      </c>
      <c r="G440" s="77">
        <v>0.90400000000000003</v>
      </c>
      <c r="H440" s="77">
        <v>0.9</v>
      </c>
      <c r="I440" s="77">
        <v>0.88800000000000001</v>
      </c>
      <c r="J440" s="77">
        <v>0.86</v>
      </c>
      <c r="K440" s="77">
        <v>0.88800000000000001</v>
      </c>
      <c r="L440" s="77">
        <v>0.9</v>
      </c>
    </row>
    <row r="441" spans="1:14">
      <c r="A441" s="141" t="s">
        <v>783</v>
      </c>
      <c r="B441" s="139">
        <v>28</v>
      </c>
      <c r="C441" s="139"/>
      <c r="D441" s="139">
        <v>68</v>
      </c>
      <c r="E441" s="81">
        <f t="shared" ref="E441:L441" si="124">1 - (E442)</f>
        <v>5.600000000000005E-2</v>
      </c>
      <c r="F441" s="81">
        <f t="shared" si="124"/>
        <v>5.2000000000000046E-2</v>
      </c>
      <c r="G441" s="81">
        <f t="shared" si="124"/>
        <v>4.8000000000000043E-2</v>
      </c>
      <c r="H441" s="81">
        <f t="shared" si="124"/>
        <v>5.0000000000000044E-2</v>
      </c>
      <c r="I441" s="82">
        <f t="shared" si="124"/>
        <v>5.600000000000005E-2</v>
      </c>
      <c r="J441" s="82">
        <f t="shared" si="124"/>
        <v>6.9999999999999951E-2</v>
      </c>
      <c r="K441" s="82">
        <f t="shared" si="124"/>
        <v>5.600000000000005E-2</v>
      </c>
      <c r="L441" s="82">
        <f t="shared" si="124"/>
        <v>6.9999999999999951E-2</v>
      </c>
    </row>
    <row r="442" spans="1:14">
      <c r="A442" s="79" t="s">
        <v>646</v>
      </c>
      <c r="B442" s="138">
        <f>B441*0.15</f>
        <v>4.2</v>
      </c>
      <c r="C442" s="138">
        <f>(100-D442)/100</f>
        <v>0.89800000000000002</v>
      </c>
      <c r="D442" s="138">
        <f>D441*0.15</f>
        <v>10.199999999999999</v>
      </c>
      <c r="E442" s="77">
        <v>0.94399999999999995</v>
      </c>
      <c r="F442" s="77">
        <v>0.94799999999999995</v>
      </c>
      <c r="G442" s="77">
        <v>0.95199999999999996</v>
      </c>
      <c r="H442" s="77">
        <v>0.95</v>
      </c>
      <c r="I442" s="77">
        <v>0.94399999999999995</v>
      </c>
      <c r="J442" s="77">
        <v>0.93</v>
      </c>
      <c r="K442" s="77">
        <v>0.94399999999999995</v>
      </c>
      <c r="L442" s="77">
        <v>0.93</v>
      </c>
    </row>
    <row r="443" spans="1:14">
      <c r="A443" s="141" t="s">
        <v>784</v>
      </c>
      <c r="B443" s="139">
        <v>28</v>
      </c>
      <c r="C443" s="139"/>
      <c r="D443" s="139">
        <v>68</v>
      </c>
      <c r="E443" s="81">
        <f t="shared" ref="E443:L443" si="125">1 - (E444)</f>
        <v>5.600000000000005E-2</v>
      </c>
      <c r="F443" s="81">
        <f t="shared" si="125"/>
        <v>5.2000000000000046E-2</v>
      </c>
      <c r="G443" s="81">
        <f t="shared" si="125"/>
        <v>4.8000000000000043E-2</v>
      </c>
      <c r="H443" s="81">
        <f t="shared" si="125"/>
        <v>5.0000000000000044E-2</v>
      </c>
      <c r="I443" s="82">
        <f t="shared" si="125"/>
        <v>5.600000000000005E-2</v>
      </c>
      <c r="J443" s="82">
        <f t="shared" si="125"/>
        <v>6.9999999999999951E-2</v>
      </c>
      <c r="K443" s="82">
        <f t="shared" si="125"/>
        <v>5.600000000000005E-2</v>
      </c>
      <c r="L443" s="82">
        <f t="shared" si="125"/>
        <v>6.9999999999999951E-2</v>
      </c>
    </row>
    <row r="444" spans="1:14">
      <c r="A444" s="79" t="s">
        <v>646</v>
      </c>
      <c r="B444" s="138">
        <f>B443*0.15</f>
        <v>4.2</v>
      </c>
      <c r="C444" s="138">
        <f>(100-D444)/100</f>
        <v>0.89800000000000002</v>
      </c>
      <c r="D444" s="138">
        <f>D443*0.15</f>
        <v>10.199999999999999</v>
      </c>
      <c r="E444" s="77">
        <v>0.94399999999999995</v>
      </c>
      <c r="F444" s="77">
        <v>0.94799999999999995</v>
      </c>
      <c r="G444" s="77">
        <v>0.95199999999999996</v>
      </c>
      <c r="H444" s="77">
        <v>0.95</v>
      </c>
      <c r="I444" s="77">
        <v>0.94399999999999995</v>
      </c>
      <c r="J444" s="77">
        <v>0.93</v>
      </c>
      <c r="K444" s="77">
        <v>0.94399999999999995</v>
      </c>
      <c r="L444" s="77">
        <v>0.93</v>
      </c>
    </row>
    <row r="445" spans="1:14">
      <c r="A445" s="141" t="s">
        <v>785</v>
      </c>
      <c r="B445" s="139">
        <v>28</v>
      </c>
      <c r="C445" s="139"/>
      <c r="D445" s="139">
        <v>68</v>
      </c>
      <c r="E445" s="81">
        <f t="shared" ref="E445:L445" si="126">1 - (E446)</f>
        <v>5.600000000000005E-2</v>
      </c>
      <c r="F445" s="81">
        <f t="shared" si="126"/>
        <v>5.2000000000000046E-2</v>
      </c>
      <c r="G445" s="81">
        <f t="shared" si="126"/>
        <v>4.8000000000000043E-2</v>
      </c>
      <c r="H445" s="81">
        <f t="shared" si="126"/>
        <v>5.0000000000000044E-2</v>
      </c>
      <c r="I445" s="82">
        <f t="shared" si="126"/>
        <v>5.600000000000005E-2</v>
      </c>
      <c r="J445" s="82">
        <f t="shared" si="126"/>
        <v>6.9999999999999951E-2</v>
      </c>
      <c r="K445" s="82">
        <f t="shared" si="126"/>
        <v>5.600000000000005E-2</v>
      </c>
      <c r="L445" s="82">
        <f t="shared" si="126"/>
        <v>6.9999999999999951E-2</v>
      </c>
      <c r="N445">
        <v>8</v>
      </c>
    </row>
    <row r="446" spans="1:14">
      <c r="A446" s="79" t="s">
        <v>646</v>
      </c>
      <c r="B446" s="138">
        <f>B445*0.15</f>
        <v>4.2</v>
      </c>
      <c r="C446" s="138">
        <f>(100-D446)/100</f>
        <v>0.89800000000000002</v>
      </c>
      <c r="D446" s="138">
        <f>D445*0.15</f>
        <v>10.199999999999999</v>
      </c>
      <c r="E446" s="77">
        <v>0.94399999999999995</v>
      </c>
      <c r="F446" s="77">
        <v>0.94799999999999995</v>
      </c>
      <c r="G446" s="77">
        <v>0.95199999999999996</v>
      </c>
      <c r="H446" s="77">
        <v>0.95</v>
      </c>
      <c r="I446" s="77">
        <v>0.94399999999999995</v>
      </c>
      <c r="J446" s="77">
        <v>0.93</v>
      </c>
      <c r="K446" s="77">
        <v>0.94399999999999995</v>
      </c>
      <c r="L446" s="77">
        <v>0.93</v>
      </c>
      <c r="N446" s="62">
        <f>1-(N445*0.2)/100</f>
        <v>0.98399999999999999</v>
      </c>
    </row>
    <row r="447" spans="1:14">
      <c r="A447" s="141" t="s">
        <v>849</v>
      </c>
      <c r="B447" s="139">
        <v>28</v>
      </c>
      <c r="C447" s="139"/>
      <c r="D447" s="139">
        <v>68</v>
      </c>
      <c r="E447" s="81">
        <f t="shared" ref="E447:L447" si="127">1 - (E448)</f>
        <v>5.600000000000005E-2</v>
      </c>
      <c r="F447" s="81">
        <f t="shared" si="127"/>
        <v>5.2000000000000046E-2</v>
      </c>
      <c r="G447" s="81">
        <f t="shared" si="127"/>
        <v>4.8000000000000043E-2</v>
      </c>
      <c r="H447" s="81">
        <f t="shared" si="127"/>
        <v>5.0000000000000044E-2</v>
      </c>
      <c r="I447" s="82">
        <f t="shared" si="127"/>
        <v>5.600000000000005E-2</v>
      </c>
      <c r="J447" s="82">
        <f t="shared" si="127"/>
        <v>6.9999999999999951E-2</v>
      </c>
      <c r="K447" s="82">
        <f t="shared" si="127"/>
        <v>5.600000000000005E-2</v>
      </c>
      <c r="L447" s="82">
        <f t="shared" si="127"/>
        <v>5.600000000000005E-2</v>
      </c>
      <c r="N447" s="62">
        <f>1-(N445*0.5)/100</f>
        <v>0.96</v>
      </c>
    </row>
    <row r="448" spans="1:14">
      <c r="A448" s="79" t="s">
        <v>646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0.94399999999999995</v>
      </c>
      <c r="F448" s="77">
        <v>0.94799999999999995</v>
      </c>
      <c r="G448" s="77">
        <v>0.95199999999999996</v>
      </c>
      <c r="H448" s="77">
        <v>0.95</v>
      </c>
      <c r="I448" s="77">
        <v>0.94399999999999995</v>
      </c>
      <c r="J448" s="77">
        <v>0.93</v>
      </c>
      <c r="K448" s="77">
        <v>0.94399999999999995</v>
      </c>
      <c r="L448" s="77">
        <v>0.94399999999999995</v>
      </c>
      <c r="N448" s="62">
        <f>1-(N445*0.15)/100</f>
        <v>0.98799999999999999</v>
      </c>
    </row>
    <row r="449" spans="1:14">
      <c r="A449" s="141" t="s">
        <v>942</v>
      </c>
      <c r="B449" s="139">
        <v>28</v>
      </c>
      <c r="C449" s="139"/>
      <c r="D449" s="139">
        <v>68</v>
      </c>
      <c r="E449" s="81">
        <f t="shared" ref="E449:L455" si="128">1 - (E450)</f>
        <v>5.600000000000005E-2</v>
      </c>
      <c r="F449" s="81">
        <f t="shared" si="128"/>
        <v>5.2000000000000046E-2</v>
      </c>
      <c r="G449" s="81">
        <f t="shared" si="128"/>
        <v>4.8000000000000043E-2</v>
      </c>
      <c r="H449" s="81">
        <f t="shared" si="128"/>
        <v>5.0000000000000044E-2</v>
      </c>
      <c r="I449" s="82">
        <f t="shared" si="128"/>
        <v>5.600000000000005E-2</v>
      </c>
      <c r="J449" s="82">
        <f t="shared" si="128"/>
        <v>5.600000000000005E-2</v>
      </c>
      <c r="K449" s="82">
        <f t="shared" si="128"/>
        <v>5.600000000000005E-2</v>
      </c>
      <c r="L449" s="82">
        <f t="shared" si="128"/>
        <v>5.600000000000005E-2</v>
      </c>
      <c r="N449" s="62">
        <f>1-(N445*0.4)/100</f>
        <v>0.96799999999999997</v>
      </c>
    </row>
    <row r="450" spans="1:14">
      <c r="A450" s="79" t="s">
        <v>646</v>
      </c>
      <c r="B450" s="138">
        <f>B449*0.15</f>
        <v>4.2</v>
      </c>
      <c r="C450" s="138">
        <f>(100-D450)/100</f>
        <v>0.89800000000000002</v>
      </c>
      <c r="D450" s="138">
        <f>D449*0.15</f>
        <v>10.199999999999999</v>
      </c>
      <c r="E450" s="77">
        <v>0.94399999999999995</v>
      </c>
      <c r="F450" s="77">
        <v>0.94799999999999995</v>
      </c>
      <c r="G450" s="77">
        <v>0.95199999999999996</v>
      </c>
      <c r="H450" s="77">
        <v>0.95</v>
      </c>
      <c r="I450" s="77">
        <v>0.94399999999999995</v>
      </c>
      <c r="J450" s="77">
        <v>0.94399999999999995</v>
      </c>
      <c r="K450" s="77">
        <v>0.94399999999999995</v>
      </c>
      <c r="L450" s="77">
        <v>0.94399999999999995</v>
      </c>
    </row>
    <row r="451" spans="1:14">
      <c r="A451" s="141" t="s">
        <v>943</v>
      </c>
      <c r="B451" s="139">
        <v>28</v>
      </c>
      <c r="C451" s="139"/>
      <c r="D451" s="139">
        <v>68</v>
      </c>
      <c r="E451" s="81">
        <f t="shared" si="128"/>
        <v>5.600000000000005E-2</v>
      </c>
      <c r="F451" s="81">
        <f t="shared" si="128"/>
        <v>5.2000000000000046E-2</v>
      </c>
      <c r="G451" s="81">
        <f t="shared" si="128"/>
        <v>4.8000000000000043E-2</v>
      </c>
      <c r="H451" s="81">
        <f t="shared" si="128"/>
        <v>5.0000000000000044E-2</v>
      </c>
      <c r="I451" s="82">
        <f t="shared" si="128"/>
        <v>5.600000000000005E-2</v>
      </c>
      <c r="J451" s="82">
        <f t="shared" si="128"/>
        <v>5.600000000000005E-2</v>
      </c>
      <c r="K451" s="82">
        <f t="shared" si="128"/>
        <v>5.600000000000005E-2</v>
      </c>
      <c r="L451" s="82">
        <f t="shared" si="128"/>
        <v>5.600000000000005E-2</v>
      </c>
    </row>
    <row r="452" spans="1:14">
      <c r="A452" s="79" t="s">
        <v>646</v>
      </c>
      <c r="B452" s="138">
        <f>B451*0.15</f>
        <v>4.2</v>
      </c>
      <c r="C452" s="138">
        <f>(100-D452)/100</f>
        <v>0.89800000000000002</v>
      </c>
      <c r="D452" s="138">
        <f>D451*0.15</f>
        <v>10.199999999999999</v>
      </c>
      <c r="E452" s="77">
        <v>0.94399999999999995</v>
      </c>
      <c r="F452" s="77">
        <v>0.94799999999999995</v>
      </c>
      <c r="G452" s="77">
        <v>0.95199999999999996</v>
      </c>
      <c r="H452" s="77">
        <v>0.95</v>
      </c>
      <c r="I452" s="77">
        <v>0.94399999999999995</v>
      </c>
      <c r="J452" s="77">
        <v>0.94399999999999995</v>
      </c>
      <c r="K452" s="77">
        <v>0.94399999999999995</v>
      </c>
      <c r="L452" s="77">
        <v>0.94399999999999995</v>
      </c>
    </row>
    <row r="453" spans="1:14">
      <c r="A453" s="141" t="s">
        <v>944</v>
      </c>
      <c r="B453" s="139">
        <v>28</v>
      </c>
      <c r="C453" s="139"/>
      <c r="D453" s="139">
        <v>68</v>
      </c>
      <c r="E453" s="81">
        <f t="shared" si="128"/>
        <v>5.600000000000005E-2</v>
      </c>
      <c r="F453" s="81">
        <f t="shared" si="128"/>
        <v>5.2000000000000046E-2</v>
      </c>
      <c r="G453" s="81">
        <f t="shared" si="128"/>
        <v>4.8000000000000043E-2</v>
      </c>
      <c r="H453" s="81">
        <f t="shared" si="128"/>
        <v>5.0000000000000044E-2</v>
      </c>
      <c r="I453" s="82">
        <f t="shared" si="128"/>
        <v>5.600000000000005E-2</v>
      </c>
      <c r="J453" s="82">
        <f t="shared" si="128"/>
        <v>5.600000000000005E-2</v>
      </c>
      <c r="K453" s="82">
        <f t="shared" si="128"/>
        <v>5.600000000000005E-2</v>
      </c>
      <c r="L453" s="82">
        <f t="shared" si="128"/>
        <v>5.600000000000005E-2</v>
      </c>
    </row>
    <row r="454" spans="1:14">
      <c r="A454" s="79" t="s">
        <v>646</v>
      </c>
      <c r="B454" s="138">
        <f>B453*0.15</f>
        <v>4.2</v>
      </c>
      <c r="C454" s="138">
        <f>(100-D454)/100</f>
        <v>0.89800000000000002</v>
      </c>
      <c r="D454" s="138">
        <f>D453*0.15</f>
        <v>10.199999999999999</v>
      </c>
      <c r="E454" s="77">
        <v>0.94399999999999995</v>
      </c>
      <c r="F454" s="77">
        <v>0.94799999999999995</v>
      </c>
      <c r="G454" s="77">
        <v>0.95199999999999996</v>
      </c>
      <c r="H454" s="77">
        <v>0.95</v>
      </c>
      <c r="I454" s="77">
        <v>0.94399999999999995</v>
      </c>
      <c r="J454" s="77">
        <v>0.94399999999999995</v>
      </c>
      <c r="K454" s="77">
        <v>0.94399999999999995</v>
      </c>
      <c r="L454" s="77">
        <v>0.94399999999999995</v>
      </c>
    </row>
    <row r="455" spans="1:14">
      <c r="A455" s="141" t="s">
        <v>945</v>
      </c>
      <c r="B455" s="139">
        <v>28</v>
      </c>
      <c r="C455" s="139"/>
      <c r="D455" s="139">
        <v>68</v>
      </c>
      <c r="E455" s="81">
        <f t="shared" si="128"/>
        <v>5.600000000000005E-2</v>
      </c>
      <c r="F455" s="81">
        <f t="shared" si="128"/>
        <v>5.2000000000000046E-2</v>
      </c>
      <c r="G455" s="81">
        <f t="shared" si="128"/>
        <v>4.8000000000000043E-2</v>
      </c>
      <c r="H455" s="81">
        <f t="shared" si="128"/>
        <v>5.0000000000000044E-2</v>
      </c>
      <c r="I455" s="82">
        <f t="shared" si="128"/>
        <v>5.600000000000005E-2</v>
      </c>
      <c r="J455" s="82">
        <f t="shared" si="128"/>
        <v>5.600000000000005E-2</v>
      </c>
      <c r="K455" s="82">
        <f t="shared" si="128"/>
        <v>5.600000000000005E-2</v>
      </c>
      <c r="L455" s="82">
        <f t="shared" si="128"/>
        <v>5.600000000000005E-2</v>
      </c>
    </row>
    <row r="456" spans="1:14">
      <c r="A456" s="79" t="s">
        <v>646</v>
      </c>
      <c r="B456" s="138">
        <f>B455*0.15</f>
        <v>4.2</v>
      </c>
      <c r="C456" s="138">
        <f>(100-D456)/100</f>
        <v>0.89800000000000002</v>
      </c>
      <c r="D456" s="138">
        <f>D455*0.15</f>
        <v>10.199999999999999</v>
      </c>
      <c r="E456" s="77">
        <v>0.94399999999999995</v>
      </c>
      <c r="F456" s="77">
        <v>0.94799999999999995</v>
      </c>
      <c r="G456" s="77">
        <v>0.95199999999999996</v>
      </c>
      <c r="H456" s="77">
        <v>0.95</v>
      </c>
      <c r="I456" s="77">
        <v>0.94399999999999995</v>
      </c>
      <c r="J456" s="77">
        <v>0.94399999999999995</v>
      </c>
      <c r="K456" s="77">
        <v>0.94399999999999995</v>
      </c>
      <c r="L456" s="77">
        <v>0.94399999999999995</v>
      </c>
    </row>
    <row r="457" spans="1:14">
      <c r="A457" s="55" t="s">
        <v>698</v>
      </c>
      <c r="B457" s="139">
        <v>27</v>
      </c>
      <c r="C457" s="139"/>
      <c r="D457" s="139">
        <v>67</v>
      </c>
      <c r="E457" s="81">
        <f t="shared" ref="E457:L457" si="129">1 - (E458) * (E459) * (E460) * (E461)</f>
        <v>0.29964686454</v>
      </c>
      <c r="F457" s="81">
        <f t="shared" si="129"/>
        <v>0.27992968750000002</v>
      </c>
      <c r="G457" s="81">
        <f>1 - (G458) * (G459) * (G460) * (G461)</f>
        <v>0.25983290853999996</v>
      </c>
      <c r="H457" s="81">
        <f t="shared" si="129"/>
        <v>0.26992902144000008</v>
      </c>
      <c r="I457" s="82">
        <f t="shared" si="129"/>
        <v>0.34730758143999996</v>
      </c>
      <c r="J457" s="82">
        <f t="shared" si="129"/>
        <v>0.37480633750000003</v>
      </c>
      <c r="K457" s="82">
        <f t="shared" si="129"/>
        <v>0.30936446464000011</v>
      </c>
      <c r="L457" s="82">
        <f t="shared" si="129"/>
        <v>0.34730758143999996</v>
      </c>
    </row>
    <row r="458" spans="1:14">
      <c r="A458" s="79" t="s">
        <v>646</v>
      </c>
      <c r="B458" s="138">
        <f>B457*0.15</f>
        <v>4.05</v>
      </c>
      <c r="C458" s="138">
        <f>(100-D458)/100</f>
        <v>0.89950000000000008</v>
      </c>
      <c r="D458" s="138">
        <f>D457*0.15</f>
        <v>10.049999999999999</v>
      </c>
      <c r="E458" s="77">
        <v>0.94599999999999995</v>
      </c>
      <c r="F458" s="77">
        <v>0.95</v>
      </c>
      <c r="G458" s="77">
        <v>0.95399999999999996</v>
      </c>
      <c r="H458" s="77">
        <v>0.95199999999999996</v>
      </c>
      <c r="I458" s="77">
        <v>0.93600000000000005</v>
      </c>
      <c r="J458" s="77">
        <v>0.93</v>
      </c>
      <c r="K458" s="77">
        <v>0.94399999999999995</v>
      </c>
      <c r="L458" s="77">
        <v>0.93600000000000005</v>
      </c>
    </row>
    <row r="459" spans="1:14">
      <c r="A459" s="79" t="s">
        <v>647</v>
      </c>
      <c r="B459" s="138">
        <f>B457*0.4</f>
        <v>10.8</v>
      </c>
      <c r="C459" s="138">
        <f>(100-D459)/100</f>
        <v>0.73199999999999998</v>
      </c>
      <c r="D459" s="138">
        <f>D457*0.4</f>
        <v>26.8</v>
      </c>
      <c r="E459" s="77">
        <v>0.86499999999999999</v>
      </c>
      <c r="F459" s="77">
        <v>0.875</v>
      </c>
      <c r="G459" s="77">
        <v>0.88500000000000001</v>
      </c>
      <c r="H459" s="77">
        <v>0.88</v>
      </c>
      <c r="I459" s="77">
        <v>0.84</v>
      </c>
      <c r="J459" s="77">
        <v>0.82499999999999996</v>
      </c>
      <c r="K459" s="77">
        <v>0.86</v>
      </c>
      <c r="L459" s="77">
        <v>0.84</v>
      </c>
    </row>
    <row r="460" spans="1:14">
      <c r="A460" s="79" t="s">
        <v>787</v>
      </c>
      <c r="B460" s="138">
        <f>B457*0.15</f>
        <v>4.05</v>
      </c>
      <c r="C460" s="138">
        <f>(100-D460)/100</f>
        <v>0.89950000000000008</v>
      </c>
      <c r="D460" s="138">
        <f>D457*0.15</f>
        <v>10.049999999999999</v>
      </c>
      <c r="E460" s="77">
        <v>0.95950000000000002</v>
      </c>
      <c r="F460" s="77">
        <v>0.96250000000000002</v>
      </c>
      <c r="G460" s="77">
        <v>0.96550000000000002</v>
      </c>
      <c r="H460" s="77">
        <v>0.96399999999999997</v>
      </c>
      <c r="I460" s="77">
        <v>0.95199999999999996</v>
      </c>
      <c r="J460" s="77">
        <v>0.94750000000000001</v>
      </c>
      <c r="K460" s="77">
        <v>0.95799999999999996</v>
      </c>
      <c r="L460" s="77">
        <v>0.95199999999999996</v>
      </c>
    </row>
    <row r="461" spans="1:14">
      <c r="A461" s="79" t="s">
        <v>649</v>
      </c>
      <c r="B461" s="138">
        <f>B457*0.3</f>
        <v>8.1</v>
      </c>
      <c r="C461" s="138">
        <f>(100-D461)/100</f>
        <v>0.79900000000000004</v>
      </c>
      <c r="D461" s="138">
        <f>D457*0.3</f>
        <v>20.099999999999998</v>
      </c>
      <c r="E461" s="77">
        <v>0.89200000000000002</v>
      </c>
      <c r="F461" s="77">
        <v>0.9</v>
      </c>
      <c r="G461" s="77">
        <v>0.90800000000000003</v>
      </c>
      <c r="H461" s="77">
        <v>0.90400000000000003</v>
      </c>
      <c r="I461" s="77">
        <v>0.872</v>
      </c>
      <c r="J461" s="77">
        <v>0.86</v>
      </c>
      <c r="K461" s="77">
        <v>0.88800000000000001</v>
      </c>
      <c r="L461" s="77">
        <v>0.872</v>
      </c>
    </row>
    <row r="462" spans="1:14">
      <c r="A462" s="55" t="s">
        <v>703</v>
      </c>
      <c r="B462" s="139">
        <v>28</v>
      </c>
      <c r="C462" s="139"/>
      <c r="D462" s="139">
        <v>68</v>
      </c>
      <c r="E462" s="81">
        <f t="shared" ref="E462:L462" si="130">1 - (E463) * (E464) * (E465) * (E466)</f>
        <v>0.29964686454</v>
      </c>
      <c r="F462" s="81">
        <f t="shared" si="130"/>
        <v>0.27992968750000002</v>
      </c>
      <c r="G462" s="81">
        <f>1 - (G463) * (G464) * (G465) * (G466)</f>
        <v>0.25983290853999996</v>
      </c>
      <c r="H462" s="81">
        <f t="shared" si="130"/>
        <v>0.26992902144000008</v>
      </c>
      <c r="I462" s="82">
        <f t="shared" si="130"/>
        <v>0.30936446464000011</v>
      </c>
      <c r="J462" s="82">
        <f t="shared" si="130"/>
        <v>0.37480633750000003</v>
      </c>
      <c r="K462" s="82">
        <f t="shared" si="130"/>
        <v>0.30936446464000011</v>
      </c>
      <c r="L462" s="82">
        <f t="shared" si="130"/>
        <v>0.37480633750000003</v>
      </c>
    </row>
    <row r="463" spans="1:14">
      <c r="A463" s="79" t="s">
        <v>646</v>
      </c>
      <c r="B463" s="138">
        <f>B462*0.15</f>
        <v>4.2</v>
      </c>
      <c r="C463" s="138">
        <f>(100-D463)/100</f>
        <v>0.89800000000000002</v>
      </c>
      <c r="D463" s="138">
        <f>D462*0.15</f>
        <v>10.199999999999999</v>
      </c>
      <c r="E463" s="77">
        <v>0.94599999999999995</v>
      </c>
      <c r="F463" s="77">
        <v>0.95</v>
      </c>
      <c r="G463" s="77">
        <v>0.95399999999999996</v>
      </c>
      <c r="H463" s="77">
        <v>0.95199999999999996</v>
      </c>
      <c r="I463" s="77">
        <v>0.94399999999999995</v>
      </c>
      <c r="J463" s="77">
        <v>0.93</v>
      </c>
      <c r="K463" s="77">
        <v>0.94399999999999995</v>
      </c>
      <c r="L463" s="77">
        <v>0.93</v>
      </c>
    </row>
    <row r="464" spans="1:14">
      <c r="A464" s="79" t="s">
        <v>647</v>
      </c>
      <c r="B464" s="138">
        <f>B462*0.4</f>
        <v>11.200000000000001</v>
      </c>
      <c r="C464" s="138">
        <f>(100-D464)/100</f>
        <v>0.72799999999999998</v>
      </c>
      <c r="D464" s="138">
        <f>D462*0.4</f>
        <v>27.200000000000003</v>
      </c>
      <c r="E464" s="77">
        <v>0.86499999999999999</v>
      </c>
      <c r="F464" s="77">
        <v>0.875</v>
      </c>
      <c r="G464" s="77">
        <v>0.88500000000000001</v>
      </c>
      <c r="H464" s="77">
        <v>0.88</v>
      </c>
      <c r="I464" s="77">
        <v>0.86</v>
      </c>
      <c r="J464" s="77">
        <v>0.82499999999999996</v>
      </c>
      <c r="K464" s="77">
        <v>0.86</v>
      </c>
      <c r="L464" s="77">
        <v>0.82499999999999996</v>
      </c>
    </row>
    <row r="465" spans="1:12">
      <c r="A465" s="79" t="s">
        <v>787</v>
      </c>
      <c r="B465" s="138">
        <f>B462*0.15</f>
        <v>4.2</v>
      </c>
      <c r="C465" s="138">
        <f>(100-D465)/100</f>
        <v>0.89800000000000002</v>
      </c>
      <c r="D465" s="138">
        <f>D462*0.15</f>
        <v>10.199999999999999</v>
      </c>
      <c r="E465" s="77">
        <v>0.95950000000000002</v>
      </c>
      <c r="F465" s="77">
        <v>0.96250000000000002</v>
      </c>
      <c r="G465" s="77">
        <v>0.96550000000000002</v>
      </c>
      <c r="H465" s="77">
        <v>0.96399999999999997</v>
      </c>
      <c r="I465" s="77">
        <v>0.95799999999999996</v>
      </c>
      <c r="J465" s="77">
        <v>0.94750000000000001</v>
      </c>
      <c r="K465" s="77">
        <v>0.95799999999999996</v>
      </c>
      <c r="L465" s="77">
        <v>0.94750000000000001</v>
      </c>
    </row>
    <row r="466" spans="1:12">
      <c r="A466" s="79" t="s">
        <v>649</v>
      </c>
      <c r="B466" s="138">
        <f>B462*0.3</f>
        <v>8.4</v>
      </c>
      <c r="C466" s="138">
        <f>(100-D466)/100</f>
        <v>0.79599999999999993</v>
      </c>
      <c r="D466" s="138">
        <f>D462*0.3</f>
        <v>20.399999999999999</v>
      </c>
      <c r="E466" s="77">
        <v>0.89200000000000002</v>
      </c>
      <c r="F466" s="77">
        <v>0.9</v>
      </c>
      <c r="G466" s="77">
        <v>0.90800000000000003</v>
      </c>
      <c r="H466" s="77">
        <v>0.90400000000000003</v>
      </c>
      <c r="I466" s="77">
        <v>0.88800000000000001</v>
      </c>
      <c r="J466" s="77">
        <v>0.86</v>
      </c>
      <c r="K466" s="77">
        <v>0.88800000000000001</v>
      </c>
      <c r="L466" s="77">
        <v>0.86</v>
      </c>
    </row>
    <row r="467" spans="1:12">
      <c r="A467" s="55" t="s">
        <v>1030</v>
      </c>
      <c r="B467" s="139">
        <v>28</v>
      </c>
      <c r="C467" s="139"/>
      <c r="D467" s="139">
        <v>68</v>
      </c>
      <c r="E467" s="81">
        <f>1 - (E468) * (E469)</f>
        <v>0.18171000000000004</v>
      </c>
      <c r="F467" s="81">
        <f>1 - (F468) * (F469)</f>
        <v>0.16875000000000007</v>
      </c>
      <c r="G467" s="81">
        <f>1 - (G468) * (G469)</f>
        <v>0.15571000000000002</v>
      </c>
      <c r="H467" s="81">
        <f>1 - (H468) * (H469)</f>
        <v>0.16224000000000005</v>
      </c>
      <c r="I467" s="82">
        <f>1 - (I468) *(I469)</f>
        <v>0.23275000000000001</v>
      </c>
      <c r="J467" s="82">
        <f>1 - (J468) *(J469)</f>
        <v>0.1881600000000001</v>
      </c>
      <c r="K467" s="82">
        <f>1 - (K468) *(K469)</f>
        <v>0.1881600000000001</v>
      </c>
      <c r="L467" s="82">
        <f>1 - (L468) *(L469)</f>
        <v>0.21375999999999995</v>
      </c>
    </row>
    <row r="468" spans="1:12">
      <c r="A468" s="79" t="s">
        <v>646</v>
      </c>
      <c r="B468" s="138">
        <f>B467*0.15</f>
        <v>4.2</v>
      </c>
      <c r="C468" s="138">
        <f>(100-D468)/100</f>
        <v>0.89800000000000002</v>
      </c>
      <c r="D468" s="138">
        <f>D467*0.15</f>
        <v>10.199999999999999</v>
      </c>
      <c r="E468" s="77">
        <v>0.94599999999999995</v>
      </c>
      <c r="F468" s="77">
        <v>0.95</v>
      </c>
      <c r="G468" s="77">
        <v>0.95399999999999996</v>
      </c>
      <c r="H468" s="77">
        <v>0.95199999999999996</v>
      </c>
      <c r="I468" s="77">
        <v>0.93</v>
      </c>
      <c r="J468" s="77">
        <v>0.94399999999999995</v>
      </c>
      <c r="K468" s="77">
        <v>0.94399999999999995</v>
      </c>
      <c r="L468" s="77">
        <v>0.93600000000000005</v>
      </c>
    </row>
    <row r="469" spans="1:12">
      <c r="A469" s="79" t="s">
        <v>647</v>
      </c>
      <c r="B469" s="138">
        <f>B467*0.4</f>
        <v>11.200000000000001</v>
      </c>
      <c r="C469" s="138">
        <f>(100-D469)/100</f>
        <v>0.72799999999999998</v>
      </c>
      <c r="D469" s="138">
        <f>D467*0.4</f>
        <v>27.200000000000003</v>
      </c>
      <c r="E469" s="77">
        <v>0.86499999999999999</v>
      </c>
      <c r="F469" s="77">
        <v>0.875</v>
      </c>
      <c r="G469" s="77">
        <v>0.88500000000000001</v>
      </c>
      <c r="H469" s="77">
        <v>0.88</v>
      </c>
      <c r="I469" s="77">
        <v>0.82499999999999996</v>
      </c>
      <c r="J469" s="77">
        <v>0.86</v>
      </c>
      <c r="K469" s="77">
        <v>0.86</v>
      </c>
      <c r="L469" s="77">
        <v>0.84</v>
      </c>
    </row>
    <row r="470" spans="1:12">
      <c r="A470" s="141" t="s">
        <v>702</v>
      </c>
      <c r="B470" s="139">
        <v>26</v>
      </c>
      <c r="C470" s="139"/>
      <c r="D470" s="139">
        <v>66</v>
      </c>
      <c r="E470" s="81">
        <f t="shared" ref="E470:L470" si="131">1 - (E471) * (E472) * (E473) * (E474)</f>
        <v>0.28983545344000006</v>
      </c>
      <c r="F470" s="81">
        <f t="shared" si="131"/>
        <v>0.26992902144000008</v>
      </c>
      <c r="G470" s="81">
        <f>1 - (G471) * (G472) * (G473) * (G474)</f>
        <v>0.24964080064000005</v>
      </c>
      <c r="H470" s="81">
        <f t="shared" si="131"/>
        <v>0.25983290853999996</v>
      </c>
      <c r="I470" s="82">
        <f t="shared" si="131"/>
        <v>0.27992968750000002</v>
      </c>
      <c r="J470" s="82">
        <f t="shared" si="131"/>
        <v>0.22896640000000001</v>
      </c>
      <c r="K470" s="82">
        <f t="shared" si="131"/>
        <v>0.27992968750000002</v>
      </c>
      <c r="L470" s="82">
        <f t="shared" si="131"/>
        <v>0.37480633750000003</v>
      </c>
    </row>
    <row r="471" spans="1:12">
      <c r="A471" s="79" t="s">
        <v>646</v>
      </c>
      <c r="B471" s="138">
        <f>B470*0.15</f>
        <v>3.9</v>
      </c>
      <c r="C471" s="138">
        <f>(100-D471)/100</f>
        <v>0.90099999999999991</v>
      </c>
      <c r="D471" s="138">
        <f>D470*0.15</f>
        <v>9.9</v>
      </c>
      <c r="E471" s="77">
        <v>0.94799999999999995</v>
      </c>
      <c r="F471" s="77">
        <v>0.95199999999999996</v>
      </c>
      <c r="G471" s="77">
        <v>0.95599999999999996</v>
      </c>
      <c r="H471" s="77">
        <v>0.95399999999999996</v>
      </c>
      <c r="I471" s="77">
        <v>0.95</v>
      </c>
      <c r="J471" s="77">
        <v>0.96</v>
      </c>
      <c r="K471" s="77">
        <v>0.95</v>
      </c>
      <c r="L471" s="77">
        <v>0.93</v>
      </c>
    </row>
    <row r="472" spans="1:12">
      <c r="A472" s="79" t="s">
        <v>647</v>
      </c>
      <c r="B472" s="138">
        <f>B470*0.4</f>
        <v>10.4</v>
      </c>
      <c r="C472" s="138">
        <f>(100-D472)/100</f>
        <v>0.73599999999999999</v>
      </c>
      <c r="D472" s="138">
        <f>D470*0.4</f>
        <v>26.400000000000002</v>
      </c>
      <c r="E472" s="77">
        <v>0.87</v>
      </c>
      <c r="F472" s="77">
        <v>0.88</v>
      </c>
      <c r="G472" s="77">
        <v>0.89</v>
      </c>
      <c r="H472" s="77">
        <v>0.88500000000000001</v>
      </c>
      <c r="I472" s="77">
        <v>0.875</v>
      </c>
      <c r="J472" s="77">
        <v>0.9</v>
      </c>
      <c r="K472" s="77">
        <v>0.875</v>
      </c>
      <c r="L472" s="77">
        <v>0.82499999999999996</v>
      </c>
    </row>
    <row r="473" spans="1:12">
      <c r="A473" s="79" t="s">
        <v>787</v>
      </c>
      <c r="B473" s="138">
        <f>B470*0.15</f>
        <v>3.9</v>
      </c>
      <c r="C473" s="138">
        <f>(100-D473)/100</f>
        <v>0.90099999999999991</v>
      </c>
      <c r="D473" s="138">
        <f>D470*0.15</f>
        <v>9.9</v>
      </c>
      <c r="E473" s="77">
        <v>0.96099999999999997</v>
      </c>
      <c r="F473" s="77">
        <v>0.96399999999999997</v>
      </c>
      <c r="G473" s="77">
        <v>0.96699999999999997</v>
      </c>
      <c r="H473" s="77">
        <v>0.96550000000000002</v>
      </c>
      <c r="I473" s="77">
        <v>0.96250000000000002</v>
      </c>
      <c r="J473" s="77">
        <v>0.97</v>
      </c>
      <c r="K473" s="77">
        <v>0.96250000000000002</v>
      </c>
      <c r="L473" s="77">
        <v>0.94750000000000001</v>
      </c>
    </row>
    <row r="474" spans="1:12">
      <c r="A474" s="79" t="s">
        <v>649</v>
      </c>
      <c r="B474" s="138">
        <f>B470*0.3</f>
        <v>7.8</v>
      </c>
      <c r="C474" s="138">
        <f>(100-D474)/100</f>
        <v>0.80200000000000005</v>
      </c>
      <c r="D474" s="138">
        <f>D470*0.3</f>
        <v>19.8</v>
      </c>
      <c r="E474" s="77">
        <v>0.89600000000000002</v>
      </c>
      <c r="F474" s="77">
        <v>0.90400000000000003</v>
      </c>
      <c r="G474" s="77">
        <v>0.91200000000000003</v>
      </c>
      <c r="H474" s="77">
        <v>0.90800000000000003</v>
      </c>
      <c r="I474" s="77">
        <v>0.9</v>
      </c>
      <c r="J474" s="77">
        <v>0.92</v>
      </c>
      <c r="K474" s="77">
        <v>0.9</v>
      </c>
      <c r="L474" s="77">
        <v>0.86</v>
      </c>
    </row>
    <row r="475" spans="1:12">
      <c r="A475" s="55" t="s">
        <v>704</v>
      </c>
      <c r="B475" s="139">
        <v>26</v>
      </c>
      <c r="C475" s="139"/>
      <c r="D475" s="139">
        <v>66</v>
      </c>
      <c r="E475" s="81">
        <f t="shared" ref="E475:L475" si="132">1 - (E476) * (E477) * (E478) * (E479)</f>
        <v>0.28983545344000006</v>
      </c>
      <c r="F475" s="81">
        <f t="shared" si="132"/>
        <v>0.26992902144000008</v>
      </c>
      <c r="G475" s="81">
        <f>1 - (G476) * (G477) * (G478) * (G479)</f>
        <v>0.24964080064000005</v>
      </c>
      <c r="H475" s="81">
        <f t="shared" si="132"/>
        <v>0.25983290853999996</v>
      </c>
      <c r="I475" s="82">
        <f t="shared" si="132"/>
        <v>0.27992968750000002</v>
      </c>
      <c r="J475" s="82">
        <f t="shared" si="132"/>
        <v>0.37480633750000003</v>
      </c>
      <c r="K475" s="82">
        <f t="shared" si="132"/>
        <v>0.30936446464000011</v>
      </c>
      <c r="L475" s="82">
        <f t="shared" si="132"/>
        <v>0.27992968750000002</v>
      </c>
    </row>
    <row r="476" spans="1:12">
      <c r="A476" s="79" t="s">
        <v>646</v>
      </c>
      <c r="B476" s="138">
        <f>B475*0.15</f>
        <v>3.9</v>
      </c>
      <c r="C476" s="138">
        <f>(100-D476)/100</f>
        <v>0.90099999999999991</v>
      </c>
      <c r="D476" s="138">
        <f>D475*0.15</f>
        <v>9.9</v>
      </c>
      <c r="E476" s="77">
        <v>0.94799999999999995</v>
      </c>
      <c r="F476" s="77">
        <v>0.95199999999999996</v>
      </c>
      <c r="G476" s="77">
        <v>0.95599999999999996</v>
      </c>
      <c r="H476" s="77">
        <v>0.95399999999999996</v>
      </c>
      <c r="I476" s="77">
        <v>0.95</v>
      </c>
      <c r="J476" s="77">
        <v>0.93</v>
      </c>
      <c r="K476" s="77">
        <v>0.94399999999999995</v>
      </c>
      <c r="L476" s="77">
        <v>0.95</v>
      </c>
    </row>
    <row r="477" spans="1:12">
      <c r="A477" s="79" t="s">
        <v>647</v>
      </c>
      <c r="B477" s="138">
        <f>B475*0.4</f>
        <v>10.4</v>
      </c>
      <c r="C477" s="138">
        <f>(100-D477)/100</f>
        <v>0.73599999999999999</v>
      </c>
      <c r="D477" s="138">
        <f>D475*0.4</f>
        <v>26.400000000000002</v>
      </c>
      <c r="E477" s="77">
        <v>0.87</v>
      </c>
      <c r="F477" s="77">
        <v>0.88</v>
      </c>
      <c r="G477" s="77">
        <v>0.89</v>
      </c>
      <c r="H477" s="77">
        <v>0.88500000000000001</v>
      </c>
      <c r="I477" s="77">
        <v>0.875</v>
      </c>
      <c r="J477" s="77">
        <v>0.82499999999999996</v>
      </c>
      <c r="K477" s="77">
        <v>0.86</v>
      </c>
      <c r="L477" s="77">
        <v>0.875</v>
      </c>
    </row>
    <row r="478" spans="1:12">
      <c r="A478" s="79" t="s">
        <v>787</v>
      </c>
      <c r="B478" s="138">
        <f>B475*0.15</f>
        <v>3.9</v>
      </c>
      <c r="C478" s="138">
        <f>(100-D478)/100</f>
        <v>0.90099999999999991</v>
      </c>
      <c r="D478" s="138">
        <f>D475*0.15</f>
        <v>9.9</v>
      </c>
      <c r="E478" s="77">
        <v>0.96099999999999997</v>
      </c>
      <c r="F478" s="77">
        <v>0.96399999999999997</v>
      </c>
      <c r="G478" s="77">
        <v>0.96699999999999997</v>
      </c>
      <c r="H478" s="77">
        <v>0.96550000000000002</v>
      </c>
      <c r="I478" s="77">
        <v>0.96250000000000002</v>
      </c>
      <c r="J478" s="77">
        <v>0.94750000000000001</v>
      </c>
      <c r="K478" s="77">
        <v>0.95799999999999996</v>
      </c>
      <c r="L478" s="77">
        <v>0.96250000000000002</v>
      </c>
    </row>
    <row r="479" spans="1:12">
      <c r="A479" s="79" t="s">
        <v>649</v>
      </c>
      <c r="B479" s="138">
        <f>B475*0.3</f>
        <v>7.8</v>
      </c>
      <c r="C479" s="138">
        <f>(100-D479)/100</f>
        <v>0.80200000000000005</v>
      </c>
      <c r="D479" s="138">
        <f>D475*0.3</f>
        <v>19.8</v>
      </c>
      <c r="E479" s="77">
        <v>0.89600000000000002</v>
      </c>
      <c r="F479" s="77">
        <v>0.90400000000000003</v>
      </c>
      <c r="G479" s="77">
        <v>0.91200000000000003</v>
      </c>
      <c r="H479" s="77">
        <v>0.90800000000000003</v>
      </c>
      <c r="I479" s="77">
        <v>0.9</v>
      </c>
      <c r="J479" s="77">
        <v>0.86</v>
      </c>
      <c r="K479" s="77">
        <v>0.88800000000000001</v>
      </c>
      <c r="L479" s="77">
        <v>0.9</v>
      </c>
    </row>
    <row r="480" spans="1:12">
      <c r="A480" s="55" t="s">
        <v>4</v>
      </c>
      <c r="B480" s="139">
        <v>25</v>
      </c>
      <c r="C480" s="139"/>
      <c r="D480" s="139">
        <v>65</v>
      </c>
      <c r="E480" s="81">
        <f t="shared" ref="E480:L480" si="133">1 - (E481) * (E482) * (E483) * (E484)</f>
        <v>0.27992968750000002</v>
      </c>
      <c r="F480" s="81">
        <f t="shared" si="133"/>
        <v>0.25983290853999996</v>
      </c>
      <c r="G480" s="81">
        <f>1 - (G481) * (G482) * (G483) * (G484)</f>
        <v>0.23935214813999994</v>
      </c>
      <c r="H480" s="81">
        <f t="shared" si="133"/>
        <v>0.24964080064000005</v>
      </c>
      <c r="I480" s="82">
        <f t="shared" si="133"/>
        <v>0.30936446464000011</v>
      </c>
      <c r="J480" s="82">
        <f t="shared" si="133"/>
        <v>0.27992968750000002</v>
      </c>
      <c r="K480" s="82">
        <f t="shared" si="133"/>
        <v>0.1755618375000001</v>
      </c>
      <c r="L480" s="82">
        <f t="shared" si="133"/>
        <v>0.37480633750000003</v>
      </c>
    </row>
    <row r="481" spans="1:12">
      <c r="A481" s="79" t="s">
        <v>646</v>
      </c>
      <c r="B481" s="138">
        <f>B480*0.15</f>
        <v>3.75</v>
      </c>
      <c r="C481" s="138">
        <f>(100-D481)/100</f>
        <v>0.90249999999999997</v>
      </c>
      <c r="D481" s="138">
        <f>D480*0.15</f>
        <v>9.75</v>
      </c>
      <c r="E481" s="77">
        <v>0.95</v>
      </c>
      <c r="F481" s="77">
        <v>0.95399999999999996</v>
      </c>
      <c r="G481" s="77">
        <v>0.95799999999999996</v>
      </c>
      <c r="H481" s="77">
        <v>0.95599999999999996</v>
      </c>
      <c r="I481" s="77">
        <v>0.94399999999999995</v>
      </c>
      <c r="J481" s="77">
        <v>0.95</v>
      </c>
      <c r="K481" s="77">
        <v>0.97</v>
      </c>
      <c r="L481" s="77">
        <v>0.93</v>
      </c>
    </row>
    <row r="482" spans="1:12">
      <c r="A482" s="79" t="s">
        <v>647</v>
      </c>
      <c r="B482" s="138">
        <f>B480*0.4</f>
        <v>10</v>
      </c>
      <c r="C482" s="138">
        <f>(100-D482)/100</f>
        <v>0.74</v>
      </c>
      <c r="D482" s="138">
        <f>D480*0.4</f>
        <v>26</v>
      </c>
      <c r="E482" s="77">
        <v>0.875</v>
      </c>
      <c r="F482" s="77">
        <v>0.88500000000000001</v>
      </c>
      <c r="G482" s="77">
        <v>0.89500000000000002</v>
      </c>
      <c r="H482" s="77">
        <v>0.89</v>
      </c>
      <c r="I482" s="77">
        <v>0.86</v>
      </c>
      <c r="J482" s="77">
        <v>0.875</v>
      </c>
      <c r="K482" s="77">
        <v>0.92500000000000004</v>
      </c>
      <c r="L482" s="77">
        <v>0.82499999999999996</v>
      </c>
    </row>
    <row r="483" spans="1:12">
      <c r="A483" s="79" t="s">
        <v>787</v>
      </c>
      <c r="B483" s="138">
        <f>B480*0.15</f>
        <v>3.75</v>
      </c>
      <c r="C483" s="138">
        <f>(100-D483)/100</f>
        <v>0.90249999999999997</v>
      </c>
      <c r="D483" s="138">
        <f>D480*0.15</f>
        <v>9.75</v>
      </c>
      <c r="E483" s="77">
        <v>0.96250000000000002</v>
      </c>
      <c r="F483" s="77">
        <v>0.96550000000000002</v>
      </c>
      <c r="G483" s="77">
        <v>0.96850000000000003</v>
      </c>
      <c r="H483" s="77">
        <v>0.96699999999999997</v>
      </c>
      <c r="I483" s="77">
        <v>0.95799999999999996</v>
      </c>
      <c r="J483" s="77">
        <v>0.96250000000000002</v>
      </c>
      <c r="K483" s="77">
        <v>0.97750000000000004</v>
      </c>
      <c r="L483" s="77">
        <v>0.94750000000000001</v>
      </c>
    </row>
    <row r="484" spans="1:12">
      <c r="A484" s="79" t="s">
        <v>649</v>
      </c>
      <c r="B484" s="138">
        <f>B480*0.3</f>
        <v>7.5</v>
      </c>
      <c r="C484" s="138">
        <f>(100-D484)/100</f>
        <v>0.80500000000000005</v>
      </c>
      <c r="D484" s="138">
        <f>D480*0.3</f>
        <v>19.5</v>
      </c>
      <c r="E484" s="77">
        <v>0.9</v>
      </c>
      <c r="F484" s="77">
        <v>0.90800000000000003</v>
      </c>
      <c r="G484" s="77">
        <v>0.91600000000000004</v>
      </c>
      <c r="H484" s="77">
        <v>0.91200000000000003</v>
      </c>
      <c r="I484" s="77">
        <v>0.88800000000000001</v>
      </c>
      <c r="J484" s="77">
        <v>0.9</v>
      </c>
      <c r="K484" s="77">
        <v>0.94</v>
      </c>
      <c r="L484" s="77">
        <v>0.86</v>
      </c>
    </row>
    <row r="485" spans="1:12">
      <c r="A485" s="55" t="s">
        <v>781</v>
      </c>
      <c r="B485" s="139">
        <v>25</v>
      </c>
      <c r="C485" s="139"/>
      <c r="D485" s="139">
        <v>65</v>
      </c>
      <c r="E485" s="81">
        <f t="shared" ref="E485:L487" si="134">1 - (E486)</f>
        <v>5.0000000000000044E-2</v>
      </c>
      <c r="F485" s="81">
        <f t="shared" si="134"/>
        <v>4.6000000000000041E-2</v>
      </c>
      <c r="G485" s="81">
        <f t="shared" si="134"/>
        <v>4.2000000000000037E-2</v>
      </c>
      <c r="H485" s="81">
        <f t="shared" si="134"/>
        <v>4.4000000000000039E-2</v>
      </c>
      <c r="I485" s="82">
        <f t="shared" si="134"/>
        <v>5.600000000000005E-2</v>
      </c>
      <c r="J485" s="82">
        <f t="shared" si="134"/>
        <v>5.0000000000000044E-2</v>
      </c>
      <c r="K485" s="82">
        <f t="shared" si="134"/>
        <v>3.0000000000000027E-2</v>
      </c>
      <c r="L485" s="82">
        <f t="shared" si="134"/>
        <v>6.9999999999999951E-2</v>
      </c>
    </row>
    <row r="486" spans="1:12">
      <c r="A486" s="79" t="s">
        <v>646</v>
      </c>
      <c r="B486" s="138">
        <f>B485*0.15</f>
        <v>3.75</v>
      </c>
      <c r="C486" s="138">
        <f>(100-D486)/100</f>
        <v>0.90249999999999997</v>
      </c>
      <c r="D486" s="138">
        <f>D485*0.15</f>
        <v>9.75</v>
      </c>
      <c r="E486" s="77">
        <v>0.95</v>
      </c>
      <c r="F486" s="77">
        <v>0.95399999999999996</v>
      </c>
      <c r="G486" s="77">
        <v>0.95799999999999996</v>
      </c>
      <c r="H486" s="77">
        <v>0.95599999999999996</v>
      </c>
      <c r="I486" s="77">
        <v>0.94399999999999995</v>
      </c>
      <c r="J486" s="77">
        <v>0.95</v>
      </c>
      <c r="K486" s="77">
        <v>0.97</v>
      </c>
      <c r="L486" s="77">
        <v>0.93</v>
      </c>
    </row>
    <row r="487" spans="1:12">
      <c r="A487" s="55" t="s">
        <v>1035</v>
      </c>
      <c r="B487" s="139">
        <v>25</v>
      </c>
      <c r="C487" s="139"/>
      <c r="D487" s="139">
        <v>65</v>
      </c>
      <c r="E487" s="81">
        <f t="shared" si="134"/>
        <v>5.0000000000000044E-2</v>
      </c>
      <c r="F487" s="81">
        <f t="shared" si="134"/>
        <v>4.6000000000000041E-2</v>
      </c>
      <c r="G487" s="81">
        <f t="shared" si="134"/>
        <v>4.2000000000000037E-2</v>
      </c>
      <c r="H487" s="81">
        <f t="shared" si="134"/>
        <v>4.4000000000000039E-2</v>
      </c>
      <c r="I487" s="82">
        <f t="shared" si="134"/>
        <v>5.0000000000000044E-2</v>
      </c>
      <c r="J487" s="82">
        <f t="shared" si="134"/>
        <v>5.0000000000000044E-2</v>
      </c>
      <c r="K487" s="82">
        <f t="shared" si="134"/>
        <v>5.0000000000000044E-2</v>
      </c>
      <c r="L487" s="82">
        <f t="shared" si="134"/>
        <v>6.9999999999999951E-2</v>
      </c>
    </row>
    <row r="488" spans="1:12">
      <c r="A488" s="79" t="s">
        <v>646</v>
      </c>
      <c r="B488" s="138">
        <f>B487*0.15</f>
        <v>3.75</v>
      </c>
      <c r="C488" s="138">
        <f>(100-D488)/100</f>
        <v>0.90249999999999997</v>
      </c>
      <c r="D488" s="138">
        <f>D487*0.15</f>
        <v>9.75</v>
      </c>
      <c r="E488" s="77">
        <v>0.95</v>
      </c>
      <c r="F488" s="77">
        <v>0.95399999999999996</v>
      </c>
      <c r="G488" s="77">
        <v>0.95799999999999996</v>
      </c>
      <c r="H488" s="77">
        <v>0.95599999999999996</v>
      </c>
      <c r="I488" s="77">
        <v>0.95</v>
      </c>
      <c r="J488" s="77">
        <v>0.95</v>
      </c>
      <c r="K488" s="77">
        <v>0.95</v>
      </c>
      <c r="L488" s="77">
        <v>0.93</v>
      </c>
    </row>
    <row r="489" spans="1:12">
      <c r="A489" s="141" t="s">
        <v>705</v>
      </c>
      <c r="B489" s="139">
        <v>25</v>
      </c>
      <c r="C489" s="139"/>
      <c r="D489" s="139">
        <v>65</v>
      </c>
      <c r="E489" s="81">
        <f t="shared" ref="E489:L489" si="135">1 - (E490) * (E491) * (E492) * (E493)</f>
        <v>0.27992968750000002</v>
      </c>
      <c r="F489" s="81">
        <f t="shared" si="135"/>
        <v>0.25983290853999996</v>
      </c>
      <c r="G489" s="81">
        <f>1 - (G490) * (G491) * (G492) * (G493)</f>
        <v>0.23935214813999994</v>
      </c>
      <c r="H489" s="81">
        <f t="shared" si="135"/>
        <v>0.24964080064000005</v>
      </c>
      <c r="I489" s="82">
        <f t="shared" si="135"/>
        <v>0.37480633750000003</v>
      </c>
      <c r="J489" s="82">
        <f t="shared" si="135"/>
        <v>0.37480633750000003</v>
      </c>
      <c r="K489" s="82">
        <f t="shared" si="135"/>
        <v>0.37480633750000003</v>
      </c>
      <c r="L489" s="82">
        <f t="shared" si="135"/>
        <v>0.30936446464000011</v>
      </c>
    </row>
    <row r="490" spans="1:12">
      <c r="A490" s="79" t="s">
        <v>646</v>
      </c>
      <c r="B490" s="138">
        <f>B489*0.15</f>
        <v>3.75</v>
      </c>
      <c r="C490" s="138">
        <f>(100-D490)/100</f>
        <v>0.90249999999999997</v>
      </c>
      <c r="D490" s="138">
        <f>D489*0.15</f>
        <v>9.75</v>
      </c>
      <c r="E490" s="77">
        <v>0.95</v>
      </c>
      <c r="F490" s="77">
        <v>0.95399999999999996</v>
      </c>
      <c r="G490" s="77">
        <v>0.95799999999999996</v>
      </c>
      <c r="H490" s="77">
        <v>0.95599999999999996</v>
      </c>
      <c r="I490" s="77">
        <v>0.93</v>
      </c>
      <c r="J490" s="77">
        <v>0.93</v>
      </c>
      <c r="K490" s="77">
        <v>0.93</v>
      </c>
      <c r="L490" s="77">
        <v>0.94399999999999995</v>
      </c>
    </row>
    <row r="491" spans="1:12">
      <c r="A491" s="79" t="s">
        <v>647</v>
      </c>
      <c r="B491" s="138">
        <f>B489*0.4</f>
        <v>10</v>
      </c>
      <c r="C491" s="138">
        <f>(100-D491)/100</f>
        <v>0.74</v>
      </c>
      <c r="D491" s="138">
        <f>D489*0.4</f>
        <v>26</v>
      </c>
      <c r="E491" s="77">
        <v>0.875</v>
      </c>
      <c r="F491" s="77">
        <v>0.88500000000000001</v>
      </c>
      <c r="G491" s="77">
        <v>0.89500000000000002</v>
      </c>
      <c r="H491" s="77">
        <v>0.89</v>
      </c>
      <c r="I491" s="77">
        <v>0.82499999999999996</v>
      </c>
      <c r="J491" s="77">
        <v>0.82499999999999996</v>
      </c>
      <c r="K491" s="77">
        <v>0.82499999999999996</v>
      </c>
      <c r="L491" s="77">
        <v>0.86</v>
      </c>
    </row>
    <row r="492" spans="1:12">
      <c r="A492" s="79" t="s">
        <v>787</v>
      </c>
      <c r="B492" s="138">
        <f>B489*0.15</f>
        <v>3.75</v>
      </c>
      <c r="C492" s="138">
        <f>(100-D492)/100</f>
        <v>0.90249999999999997</v>
      </c>
      <c r="D492" s="138">
        <f>D489*0.15</f>
        <v>9.75</v>
      </c>
      <c r="E492" s="77">
        <v>0.96250000000000002</v>
      </c>
      <c r="F492" s="77">
        <v>0.96550000000000002</v>
      </c>
      <c r="G492" s="77">
        <v>0.96850000000000003</v>
      </c>
      <c r="H492" s="77">
        <v>0.96699999999999997</v>
      </c>
      <c r="I492" s="77">
        <v>0.94750000000000001</v>
      </c>
      <c r="J492" s="77">
        <v>0.94750000000000001</v>
      </c>
      <c r="K492" s="77">
        <v>0.94750000000000001</v>
      </c>
      <c r="L492" s="77">
        <v>0.95799999999999996</v>
      </c>
    </row>
    <row r="493" spans="1:12">
      <c r="A493" s="79" t="s">
        <v>649</v>
      </c>
      <c r="B493" s="138">
        <f>B489*0.3</f>
        <v>7.5</v>
      </c>
      <c r="C493" s="138">
        <f>(100-D493)/100</f>
        <v>0.80500000000000005</v>
      </c>
      <c r="D493" s="138">
        <f>D489*0.3</f>
        <v>19.5</v>
      </c>
      <c r="E493" s="77">
        <v>0.9</v>
      </c>
      <c r="F493" s="77">
        <v>0.90800000000000003</v>
      </c>
      <c r="G493" s="77">
        <v>0.91600000000000004</v>
      </c>
      <c r="H493" s="77">
        <v>0.91200000000000003</v>
      </c>
      <c r="I493" s="77">
        <v>0.86</v>
      </c>
      <c r="J493" s="77">
        <v>0.86</v>
      </c>
      <c r="K493" s="77">
        <v>0.86</v>
      </c>
      <c r="L493" s="77">
        <v>0.88800000000000001</v>
      </c>
    </row>
    <row r="494" spans="1:12">
      <c r="A494" s="141" t="s">
        <v>1062</v>
      </c>
      <c r="B494" s="139">
        <v>25</v>
      </c>
      <c r="C494" s="139"/>
      <c r="D494" s="139">
        <v>65</v>
      </c>
      <c r="E494" s="81">
        <f t="shared" ref="E494:F494" si="136">1 - (E495) * (E496) * (E497) * (E498)</f>
        <v>0.27992968750000002</v>
      </c>
      <c r="F494" s="81">
        <f t="shared" si="136"/>
        <v>0.25983290853999996</v>
      </c>
      <c r="G494" s="81">
        <f>1 - (G495) * (G496) * (G497) * (G498)</f>
        <v>0.23935214813999994</v>
      </c>
      <c r="H494" s="81">
        <f t="shared" ref="H494:L494" si="137">1 - (H495) * (H496) * (H497) * (H498)</f>
        <v>0.24964080064000005</v>
      </c>
      <c r="I494" s="82">
        <f t="shared" si="137"/>
        <v>0.30936446464000011</v>
      </c>
      <c r="J494" s="82">
        <f t="shared" si="137"/>
        <v>0.30936446464000011</v>
      </c>
      <c r="K494" s="82">
        <f t="shared" si="137"/>
        <v>0.37480633750000003</v>
      </c>
      <c r="L494" s="82">
        <f t="shared" si="137"/>
        <v>0.30936446464000011</v>
      </c>
    </row>
    <row r="495" spans="1:12">
      <c r="A495" s="79" t="s">
        <v>646</v>
      </c>
      <c r="B495" s="138">
        <f>B494*0.15</f>
        <v>3.75</v>
      </c>
      <c r="C495" s="138">
        <f>(100-D495)/100</f>
        <v>0.90249999999999997</v>
      </c>
      <c r="D495" s="138">
        <f>D494*0.15</f>
        <v>9.75</v>
      </c>
      <c r="E495" s="77">
        <v>0.95</v>
      </c>
      <c r="F495" s="77">
        <v>0.95399999999999996</v>
      </c>
      <c r="G495" s="77">
        <v>0.95799999999999996</v>
      </c>
      <c r="H495" s="77">
        <v>0.95599999999999996</v>
      </c>
      <c r="I495" s="77">
        <v>0.94399999999999995</v>
      </c>
      <c r="J495" s="77">
        <v>0.94399999999999995</v>
      </c>
      <c r="K495" s="77">
        <v>0.93</v>
      </c>
      <c r="L495" s="77">
        <v>0.94399999999999995</v>
      </c>
    </row>
    <row r="496" spans="1:12">
      <c r="A496" s="79" t="s">
        <v>647</v>
      </c>
      <c r="B496" s="138">
        <f>B494*0.4</f>
        <v>10</v>
      </c>
      <c r="C496" s="138">
        <f>(100-D496)/100</f>
        <v>0.74</v>
      </c>
      <c r="D496" s="138">
        <f>D494*0.4</f>
        <v>26</v>
      </c>
      <c r="E496" s="77">
        <v>0.875</v>
      </c>
      <c r="F496" s="77">
        <v>0.88500000000000001</v>
      </c>
      <c r="G496" s="77">
        <v>0.89500000000000002</v>
      </c>
      <c r="H496" s="77">
        <v>0.89</v>
      </c>
      <c r="I496" s="77">
        <v>0.86</v>
      </c>
      <c r="J496" s="77">
        <v>0.86</v>
      </c>
      <c r="K496" s="77">
        <v>0.82499999999999996</v>
      </c>
      <c r="L496" s="77">
        <v>0.86</v>
      </c>
    </row>
    <row r="497" spans="1:14">
      <c r="A497" s="79" t="s">
        <v>787</v>
      </c>
      <c r="B497" s="138">
        <f>B494*0.15</f>
        <v>3.75</v>
      </c>
      <c r="C497" s="138">
        <f>(100-D497)/100</f>
        <v>0.90249999999999997</v>
      </c>
      <c r="D497" s="138">
        <f>D494*0.15</f>
        <v>9.75</v>
      </c>
      <c r="E497" s="77">
        <v>0.96250000000000002</v>
      </c>
      <c r="F497" s="77">
        <v>0.96550000000000002</v>
      </c>
      <c r="G497" s="77">
        <v>0.96850000000000003</v>
      </c>
      <c r="H497" s="77">
        <v>0.96699999999999997</v>
      </c>
      <c r="I497" s="77">
        <v>0.95799999999999996</v>
      </c>
      <c r="J497" s="77">
        <v>0.95799999999999996</v>
      </c>
      <c r="K497" s="77">
        <v>0.94750000000000001</v>
      </c>
      <c r="L497" s="77">
        <v>0.95799999999999996</v>
      </c>
    </row>
    <row r="498" spans="1:14">
      <c r="A498" s="79" t="s">
        <v>649</v>
      </c>
      <c r="B498" s="138">
        <f>B494*0.3</f>
        <v>7.5</v>
      </c>
      <c r="C498" s="138">
        <f>(100-D498)/100</f>
        <v>0.80500000000000005</v>
      </c>
      <c r="D498" s="138">
        <f>D494*0.3</f>
        <v>19.5</v>
      </c>
      <c r="E498" s="77">
        <v>0.9</v>
      </c>
      <c r="F498" s="77">
        <v>0.90800000000000003</v>
      </c>
      <c r="G498" s="77">
        <v>0.91600000000000004</v>
      </c>
      <c r="H498" s="77">
        <v>0.91200000000000003</v>
      </c>
      <c r="I498" s="77">
        <v>0.88800000000000001</v>
      </c>
      <c r="J498" s="77">
        <v>0.88800000000000001</v>
      </c>
      <c r="K498" s="77">
        <v>0.86</v>
      </c>
      <c r="L498" s="77">
        <v>0.88800000000000001</v>
      </c>
    </row>
    <row r="499" spans="1:14">
      <c r="A499" s="55" t="s">
        <v>706</v>
      </c>
      <c r="B499" s="139">
        <v>24</v>
      </c>
      <c r="C499" s="139"/>
      <c r="D499" s="139">
        <v>64</v>
      </c>
      <c r="E499" s="81">
        <f t="shared" ref="E499:L499" si="138">1 - (E500) * (E501) * (E502) * (E503)</f>
        <v>0.26992902144000008</v>
      </c>
      <c r="F499" s="81">
        <f t="shared" si="138"/>
        <v>0.24964080064000005</v>
      </c>
      <c r="G499" s="81">
        <f>1 - (G500) * (G501) * (G502) * (G503)</f>
        <v>0.22896640000000001</v>
      </c>
      <c r="H499" s="81">
        <f t="shared" si="138"/>
        <v>0.23935214813999994</v>
      </c>
      <c r="I499" s="82">
        <f t="shared" si="138"/>
        <v>0.37480633750000003</v>
      </c>
      <c r="J499" s="82">
        <f t="shared" si="138"/>
        <v>0.37480633750000003</v>
      </c>
      <c r="K499" s="82">
        <f t="shared" si="138"/>
        <v>0.27992968750000002</v>
      </c>
      <c r="L499" s="82">
        <f t="shared" si="138"/>
        <v>0.30936446464000011</v>
      </c>
      <c r="N499">
        <v>5</v>
      </c>
    </row>
    <row r="500" spans="1:14">
      <c r="A500" s="79" t="s">
        <v>646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0.93</v>
      </c>
      <c r="J500" s="77">
        <v>0.93</v>
      </c>
      <c r="K500" s="77">
        <v>0.95</v>
      </c>
      <c r="L500" s="77">
        <v>0.94399999999999995</v>
      </c>
      <c r="N500" s="62">
        <f>1-(N499*0.2)/100</f>
        <v>0.99</v>
      </c>
    </row>
    <row r="501" spans="1:14">
      <c r="A501" s="79" t="s">
        <v>647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0.82499999999999996</v>
      </c>
      <c r="J501" s="77">
        <v>0.82499999999999996</v>
      </c>
      <c r="K501" s="77">
        <v>0.875</v>
      </c>
      <c r="L501" s="77">
        <v>0.86</v>
      </c>
      <c r="N501" s="62">
        <f>1-(N499*0.5)/100</f>
        <v>0.97499999999999998</v>
      </c>
    </row>
    <row r="502" spans="1:14">
      <c r="A502" s="79" t="s">
        <v>787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0.94750000000000001</v>
      </c>
      <c r="J502" s="77">
        <v>0.94750000000000001</v>
      </c>
      <c r="K502" s="77">
        <v>0.96250000000000002</v>
      </c>
      <c r="L502" s="77">
        <v>0.95799999999999996</v>
      </c>
      <c r="N502" s="62">
        <f>1-(N499*0.15)/100</f>
        <v>0.99250000000000005</v>
      </c>
    </row>
    <row r="503" spans="1:14">
      <c r="A503" s="79" t="s">
        <v>649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0.86</v>
      </c>
      <c r="J503" s="77">
        <v>0.86</v>
      </c>
      <c r="K503" s="77">
        <v>0.9</v>
      </c>
      <c r="L503" s="77">
        <v>0.88800000000000001</v>
      </c>
      <c r="N503" s="62">
        <f>1-(N499*0.4)/100</f>
        <v>0.98</v>
      </c>
    </row>
    <row r="504" spans="1:14">
      <c r="A504" s="55" t="s">
        <v>1063</v>
      </c>
      <c r="B504" s="139">
        <v>24</v>
      </c>
      <c r="C504" s="139"/>
      <c r="D504" s="139">
        <v>64</v>
      </c>
      <c r="E504" s="81">
        <f t="shared" ref="E504:F504" si="139">1 - (E505) * (E506) * (E507) * (E508)</f>
        <v>0.26992902144000008</v>
      </c>
      <c r="F504" s="81">
        <f t="shared" si="139"/>
        <v>0.24964080064000005</v>
      </c>
      <c r="G504" s="81">
        <f>1 - (G505) * (G506) * (G507) * (G508)</f>
        <v>0.22896640000000001</v>
      </c>
      <c r="H504" s="81">
        <f t="shared" ref="H504:L504" si="140">1 - (H505) * (H506) * (H507) * (H508)</f>
        <v>0.23935214813999994</v>
      </c>
      <c r="I504" s="82">
        <f t="shared" si="140"/>
        <v>0.30936446464000011</v>
      </c>
      <c r="J504" s="82">
        <f t="shared" si="140"/>
        <v>0.27992968750000002</v>
      </c>
      <c r="K504" s="82">
        <f t="shared" si="140"/>
        <v>0.30936446464000011</v>
      </c>
      <c r="L504" s="82">
        <f t="shared" si="140"/>
        <v>0.30936446464000011</v>
      </c>
    </row>
    <row r="505" spans="1:14">
      <c r="A505" s="79" t="s">
        <v>646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79" t="s">
        <v>647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0.875</v>
      </c>
      <c r="K506" s="77">
        <v>0.86</v>
      </c>
      <c r="L506" s="77">
        <v>0.86</v>
      </c>
    </row>
    <row r="507" spans="1:14">
      <c r="A507" s="79" t="s">
        <v>787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79" t="s">
        <v>649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707</v>
      </c>
      <c r="B509" s="139">
        <v>24</v>
      </c>
      <c r="C509" s="139"/>
      <c r="D509" s="139">
        <v>64</v>
      </c>
      <c r="E509" s="81">
        <f t="shared" ref="E509:L509" si="141">1 - (E510) * (E511) * (E512) * (E513)</f>
        <v>0.26992902144000008</v>
      </c>
      <c r="F509" s="81">
        <f t="shared" si="141"/>
        <v>0.24964080064000005</v>
      </c>
      <c r="G509" s="81">
        <f>1 - (G510) * (G511) * (G512) * (G513)</f>
        <v>0.22896640000000001</v>
      </c>
      <c r="H509" s="81">
        <f t="shared" si="141"/>
        <v>0.23935214813999994</v>
      </c>
      <c r="I509" s="82">
        <f t="shared" si="141"/>
        <v>0.30936446464000011</v>
      </c>
      <c r="J509" s="82">
        <f t="shared" si="141"/>
        <v>0.30936446464000011</v>
      </c>
      <c r="K509" s="82">
        <f t="shared" si="141"/>
        <v>0.22896640000000001</v>
      </c>
      <c r="L509" s="82">
        <f t="shared" si="141"/>
        <v>0.30936446464000011</v>
      </c>
    </row>
    <row r="510" spans="1:14">
      <c r="A510" s="79" t="s">
        <v>646</v>
      </c>
      <c r="B510" s="138">
        <f>B509*0.15</f>
        <v>3.5999999999999996</v>
      </c>
      <c r="C510" s="138">
        <f>(100-D510)/100</f>
        <v>0.90400000000000003</v>
      </c>
      <c r="D510" s="138">
        <f>D509*0.15</f>
        <v>9.6</v>
      </c>
      <c r="E510" s="77">
        <v>0.95199999999999996</v>
      </c>
      <c r="F510" s="77">
        <v>0.95599999999999996</v>
      </c>
      <c r="G510" s="77">
        <v>0.96</v>
      </c>
      <c r="H510" s="77">
        <v>0.95799999999999996</v>
      </c>
      <c r="I510" s="77">
        <v>0.94399999999999995</v>
      </c>
      <c r="J510" s="77">
        <v>0.94399999999999995</v>
      </c>
      <c r="K510" s="77">
        <v>0.96</v>
      </c>
      <c r="L510" s="77">
        <v>0.94399999999999995</v>
      </c>
    </row>
    <row r="511" spans="1:14">
      <c r="A511" s="79" t="s">
        <v>647</v>
      </c>
      <c r="B511" s="138">
        <f>B509*0.4</f>
        <v>9.6000000000000014</v>
      </c>
      <c r="C511" s="138">
        <f>(100-D511)/100</f>
        <v>0.74400000000000011</v>
      </c>
      <c r="D511" s="138">
        <f>D509*0.4</f>
        <v>25.6</v>
      </c>
      <c r="E511" s="77">
        <v>0.88</v>
      </c>
      <c r="F511" s="77">
        <v>0.89</v>
      </c>
      <c r="G511" s="77">
        <v>0.9</v>
      </c>
      <c r="H511" s="77">
        <v>0.89500000000000002</v>
      </c>
      <c r="I511" s="77">
        <v>0.86</v>
      </c>
      <c r="J511" s="77">
        <v>0.86</v>
      </c>
      <c r="K511" s="77">
        <v>0.9</v>
      </c>
      <c r="L511" s="77">
        <v>0.86</v>
      </c>
    </row>
    <row r="512" spans="1:14">
      <c r="A512" s="79" t="s">
        <v>787</v>
      </c>
      <c r="B512" s="138">
        <f>B509*0.15</f>
        <v>3.5999999999999996</v>
      </c>
      <c r="C512" s="138">
        <f>(100-D512)/100</f>
        <v>0.90400000000000003</v>
      </c>
      <c r="D512" s="138">
        <f>D509*0.15</f>
        <v>9.6</v>
      </c>
      <c r="E512" s="77">
        <v>0.96399999999999997</v>
      </c>
      <c r="F512" s="77">
        <v>0.96699999999999997</v>
      </c>
      <c r="G512" s="77">
        <v>0.97</v>
      </c>
      <c r="H512" s="77">
        <v>0.96850000000000003</v>
      </c>
      <c r="I512" s="77">
        <v>0.95799999999999996</v>
      </c>
      <c r="J512" s="77">
        <v>0.95799999999999996</v>
      </c>
      <c r="K512" s="77">
        <v>0.97</v>
      </c>
      <c r="L512" s="77">
        <v>0.95799999999999996</v>
      </c>
    </row>
    <row r="513" spans="1:14">
      <c r="A513" s="79" t="s">
        <v>649</v>
      </c>
      <c r="B513" s="138">
        <f>B509*0.3</f>
        <v>7.1999999999999993</v>
      </c>
      <c r="C513" s="138">
        <f>(100-D513)/100</f>
        <v>0.80799999999999994</v>
      </c>
      <c r="D513" s="138">
        <f>D509*0.3</f>
        <v>19.2</v>
      </c>
      <c r="E513" s="77">
        <v>0.90400000000000003</v>
      </c>
      <c r="F513" s="77">
        <v>0.91200000000000003</v>
      </c>
      <c r="G513" s="77">
        <v>0.92</v>
      </c>
      <c r="H513" s="77">
        <v>0.91600000000000004</v>
      </c>
      <c r="I513" s="77">
        <v>0.88800000000000001</v>
      </c>
      <c r="J513" s="77">
        <v>0.88800000000000001</v>
      </c>
      <c r="K513" s="77">
        <v>0.92</v>
      </c>
      <c r="L513" s="77">
        <v>0.88800000000000001</v>
      </c>
    </row>
    <row r="514" spans="1:14">
      <c r="A514" s="141" t="s">
        <v>708</v>
      </c>
      <c r="B514" s="139">
        <v>24</v>
      </c>
      <c r="C514" s="139"/>
      <c r="D514" s="139">
        <v>64</v>
      </c>
      <c r="E514" s="81">
        <f t="shared" ref="E514:L514" si="142">1 - (E515) * (E516) * (E517) * (E518)</f>
        <v>0.26992902144000008</v>
      </c>
      <c r="F514" s="81">
        <f t="shared" si="142"/>
        <v>0.24964080064000005</v>
      </c>
      <c r="G514" s="81">
        <f>1 - (G515) * (G516) * (G517) * (G518)</f>
        <v>0.22896640000000001</v>
      </c>
      <c r="H514" s="81">
        <f t="shared" si="142"/>
        <v>0.23935214813999994</v>
      </c>
      <c r="I514" s="82">
        <f t="shared" si="142"/>
        <v>0.27992968750000002</v>
      </c>
      <c r="J514" s="82">
        <f t="shared" si="142"/>
        <v>0.37480633750000003</v>
      </c>
      <c r="K514" s="82">
        <f t="shared" si="142"/>
        <v>0.30936446464000011</v>
      </c>
      <c r="L514" s="82">
        <f t="shared" si="142"/>
        <v>0.27992968750000002</v>
      </c>
    </row>
    <row r="515" spans="1:14">
      <c r="A515" s="79" t="s">
        <v>646</v>
      </c>
      <c r="B515" s="138">
        <f>B514*0.15</f>
        <v>3.5999999999999996</v>
      </c>
      <c r="C515" s="138">
        <f>(100-D515)/100</f>
        <v>0.90400000000000003</v>
      </c>
      <c r="D515" s="138">
        <f>D514*0.15</f>
        <v>9.6</v>
      </c>
      <c r="E515" s="77">
        <v>0.95199999999999996</v>
      </c>
      <c r="F515" s="77">
        <v>0.95599999999999996</v>
      </c>
      <c r="G515" s="77">
        <v>0.96</v>
      </c>
      <c r="H515" s="77">
        <v>0.95799999999999996</v>
      </c>
      <c r="I515" s="77">
        <v>0.95</v>
      </c>
      <c r="J515" s="77">
        <v>0.93</v>
      </c>
      <c r="K515" s="77">
        <v>0.94399999999999995</v>
      </c>
      <c r="L515" s="77">
        <v>0.95</v>
      </c>
    </row>
    <row r="516" spans="1:14">
      <c r="A516" s="79" t="s">
        <v>647</v>
      </c>
      <c r="B516" s="138">
        <f>B514*0.4</f>
        <v>9.6000000000000014</v>
      </c>
      <c r="C516" s="138">
        <f>(100-D516)/100</f>
        <v>0.74400000000000011</v>
      </c>
      <c r="D516" s="138">
        <f>D514*0.4</f>
        <v>25.6</v>
      </c>
      <c r="E516" s="77">
        <v>0.88</v>
      </c>
      <c r="F516" s="77">
        <v>0.89</v>
      </c>
      <c r="G516" s="77">
        <v>0.9</v>
      </c>
      <c r="H516" s="77">
        <v>0.89500000000000002</v>
      </c>
      <c r="I516" s="77">
        <v>0.875</v>
      </c>
      <c r="J516" s="77">
        <v>0.82499999999999996</v>
      </c>
      <c r="K516" s="77">
        <v>0.86</v>
      </c>
      <c r="L516" s="77">
        <v>0.875</v>
      </c>
    </row>
    <row r="517" spans="1:14">
      <c r="A517" s="79" t="s">
        <v>787</v>
      </c>
      <c r="B517" s="138">
        <f>B514*0.15</f>
        <v>3.5999999999999996</v>
      </c>
      <c r="C517" s="138">
        <f>(100-D517)/100</f>
        <v>0.90400000000000003</v>
      </c>
      <c r="D517" s="138">
        <f>D514*0.15</f>
        <v>9.6</v>
      </c>
      <c r="E517" s="77">
        <v>0.96399999999999997</v>
      </c>
      <c r="F517" s="77">
        <v>0.96699999999999997</v>
      </c>
      <c r="G517" s="77">
        <v>0.97</v>
      </c>
      <c r="H517" s="77">
        <v>0.96850000000000003</v>
      </c>
      <c r="I517" s="77">
        <v>0.96250000000000002</v>
      </c>
      <c r="J517" s="77">
        <v>0.94750000000000001</v>
      </c>
      <c r="K517" s="77">
        <v>0.95799999999999996</v>
      </c>
      <c r="L517" s="77">
        <v>0.96250000000000002</v>
      </c>
      <c r="N517">
        <v>7</v>
      </c>
    </row>
    <row r="518" spans="1:14">
      <c r="A518" s="79" t="s">
        <v>649</v>
      </c>
      <c r="B518" s="138">
        <f>B514*0.3</f>
        <v>7.1999999999999993</v>
      </c>
      <c r="C518" s="138">
        <f>(100-D518)/100</f>
        <v>0.80799999999999994</v>
      </c>
      <c r="D518" s="138">
        <f>D514*0.3</f>
        <v>19.2</v>
      </c>
      <c r="E518" s="77">
        <v>0.90400000000000003</v>
      </c>
      <c r="F518" s="77">
        <v>0.91200000000000003</v>
      </c>
      <c r="G518" s="77">
        <v>0.92</v>
      </c>
      <c r="H518" s="77">
        <v>0.91600000000000004</v>
      </c>
      <c r="I518" s="77">
        <v>0.9</v>
      </c>
      <c r="J518" s="77">
        <v>0.86</v>
      </c>
      <c r="K518" s="77">
        <v>0.88800000000000001</v>
      </c>
      <c r="L518" s="77">
        <v>0.9</v>
      </c>
      <c r="N518" s="62">
        <f>1-(N517*0.2)/100</f>
        <v>0.98599999999999999</v>
      </c>
    </row>
    <row r="519" spans="1:14">
      <c r="A519" s="141" t="s">
        <v>965</v>
      </c>
      <c r="B519" s="139">
        <v>24</v>
      </c>
      <c r="C519" s="139"/>
      <c r="D519" s="139">
        <v>64</v>
      </c>
      <c r="E519" s="81">
        <f t="shared" ref="E519:F519" si="143">1 - (E520) * (E521) * (E522) * (E523)</f>
        <v>0.26992902144000008</v>
      </c>
      <c r="F519" s="81">
        <f t="shared" si="143"/>
        <v>0.24964080064000005</v>
      </c>
      <c r="G519" s="81">
        <f>1 - (G520) * (G521) * (G522) * (G523)</f>
        <v>0.22896640000000001</v>
      </c>
      <c r="H519" s="81">
        <f t="shared" ref="H519:L519" si="144">1 - (H520) * (H521) * (H522) * (H523)</f>
        <v>0.23935214813999994</v>
      </c>
      <c r="I519" s="82">
        <f t="shared" si="144"/>
        <v>0.27992968750000002</v>
      </c>
      <c r="J519" s="82">
        <f t="shared" si="144"/>
        <v>0.37480633750000003</v>
      </c>
      <c r="K519" s="82">
        <f t="shared" si="144"/>
        <v>0.30936446464000011</v>
      </c>
      <c r="L519" s="82">
        <f t="shared" si="144"/>
        <v>0.27992968750000002</v>
      </c>
      <c r="N519" s="62">
        <f>1-(N517*0.5)/100</f>
        <v>0.96499999999999997</v>
      </c>
    </row>
    <row r="520" spans="1:14">
      <c r="A520" s="79" t="s">
        <v>646</v>
      </c>
      <c r="B520" s="138">
        <f>B519*0.15</f>
        <v>3.5999999999999996</v>
      </c>
      <c r="C520" s="138">
        <f>(100-D520)/100</f>
        <v>0.90400000000000003</v>
      </c>
      <c r="D520" s="138">
        <f>D519*0.15</f>
        <v>9.6</v>
      </c>
      <c r="E520" s="77">
        <v>0.95199999999999996</v>
      </c>
      <c r="F520" s="77">
        <v>0.95599999999999996</v>
      </c>
      <c r="G520" s="77">
        <v>0.96</v>
      </c>
      <c r="H520" s="77">
        <v>0.95799999999999996</v>
      </c>
      <c r="I520" s="77">
        <v>0.95</v>
      </c>
      <c r="J520" s="77">
        <v>0.93</v>
      </c>
      <c r="K520" s="77">
        <v>0.94399999999999995</v>
      </c>
      <c r="L520" s="77">
        <v>0.95</v>
      </c>
      <c r="N520" s="62">
        <f>1-(N517*0.15)/100</f>
        <v>0.98950000000000005</v>
      </c>
    </row>
    <row r="521" spans="1:14">
      <c r="A521" s="79" t="s">
        <v>647</v>
      </c>
      <c r="B521" s="138">
        <f>B519*0.4</f>
        <v>9.6000000000000014</v>
      </c>
      <c r="C521" s="138">
        <f>(100-D521)/100</f>
        <v>0.74400000000000011</v>
      </c>
      <c r="D521" s="138">
        <f>D519*0.4</f>
        <v>25.6</v>
      </c>
      <c r="E521" s="77">
        <v>0.88</v>
      </c>
      <c r="F521" s="77">
        <v>0.89</v>
      </c>
      <c r="G521" s="77">
        <v>0.9</v>
      </c>
      <c r="H521" s="77">
        <v>0.89500000000000002</v>
      </c>
      <c r="I521" s="77">
        <v>0.875</v>
      </c>
      <c r="J521" s="77">
        <v>0.82499999999999996</v>
      </c>
      <c r="K521" s="77">
        <v>0.86</v>
      </c>
      <c r="L521" s="77">
        <v>0.875</v>
      </c>
      <c r="N521" s="62">
        <f>1-(N517*0.4)/100</f>
        <v>0.97199999999999998</v>
      </c>
    </row>
    <row r="522" spans="1:14">
      <c r="A522" s="79" t="s">
        <v>787</v>
      </c>
      <c r="B522" s="138">
        <f>B519*0.15</f>
        <v>3.5999999999999996</v>
      </c>
      <c r="C522" s="138">
        <f>(100-D522)/100</f>
        <v>0.90400000000000003</v>
      </c>
      <c r="D522" s="138">
        <f>D519*0.15</f>
        <v>9.6</v>
      </c>
      <c r="E522" s="77">
        <v>0.96399999999999997</v>
      </c>
      <c r="F522" s="77">
        <v>0.96699999999999997</v>
      </c>
      <c r="G522" s="77">
        <v>0.97</v>
      </c>
      <c r="H522" s="77">
        <v>0.96850000000000003</v>
      </c>
      <c r="I522" s="77">
        <v>0.96250000000000002</v>
      </c>
      <c r="J522" s="77">
        <v>0.94750000000000001</v>
      </c>
      <c r="K522" s="77">
        <v>0.95799999999999996</v>
      </c>
      <c r="L522" s="77">
        <v>0.96250000000000002</v>
      </c>
    </row>
    <row r="523" spans="1:14">
      <c r="A523" s="79" t="s">
        <v>649</v>
      </c>
      <c r="B523" s="138">
        <f>B519*0.3</f>
        <v>7.1999999999999993</v>
      </c>
      <c r="C523" s="138">
        <f>(100-D523)/100</f>
        <v>0.80799999999999994</v>
      </c>
      <c r="D523" s="138">
        <f>D519*0.3</f>
        <v>19.2</v>
      </c>
      <c r="E523" s="77">
        <v>0.90400000000000003</v>
      </c>
      <c r="F523" s="77">
        <v>0.91200000000000003</v>
      </c>
      <c r="G523" s="77">
        <v>0.92</v>
      </c>
      <c r="H523" s="77">
        <v>0.91600000000000004</v>
      </c>
      <c r="I523" s="77">
        <v>0.9</v>
      </c>
      <c r="J523" s="77">
        <v>0.86</v>
      </c>
      <c r="K523" s="77">
        <v>0.88800000000000001</v>
      </c>
      <c r="L523" s="77">
        <v>0.9</v>
      </c>
    </row>
    <row r="524" spans="1:14">
      <c r="A524" s="141" t="s">
        <v>979</v>
      </c>
      <c r="B524" s="139">
        <v>24</v>
      </c>
      <c r="C524" s="139"/>
      <c r="D524" s="139">
        <v>64</v>
      </c>
      <c r="E524" s="81">
        <f t="shared" ref="E524:F524" si="145">1 - (E525) * (E526) * (E527) * (E528)</f>
        <v>0.26992902144000008</v>
      </c>
      <c r="F524" s="81">
        <f t="shared" si="145"/>
        <v>0.24964080064000005</v>
      </c>
      <c r="G524" s="81">
        <f>1 - (G525) * (G526) * (G527) * (G528)</f>
        <v>0.22896640000000001</v>
      </c>
      <c r="H524" s="81">
        <f t="shared" ref="H524:L524" si="146">1 - (H525) * (H526) * (H527) * (H528)</f>
        <v>0.23935214813999994</v>
      </c>
      <c r="I524" s="82">
        <f t="shared" si="146"/>
        <v>0.30936446464000011</v>
      </c>
      <c r="J524" s="82">
        <f t="shared" si="146"/>
        <v>0.30936446464000011</v>
      </c>
      <c r="K524" s="82">
        <f t="shared" si="146"/>
        <v>0.30936446464000011</v>
      </c>
      <c r="L524" s="82">
        <f t="shared" si="146"/>
        <v>0.37480633750000003</v>
      </c>
    </row>
    <row r="525" spans="1:14">
      <c r="A525" s="79" t="s">
        <v>646</v>
      </c>
      <c r="B525" s="138">
        <f>B524*0.15</f>
        <v>3.5999999999999996</v>
      </c>
      <c r="C525" s="138">
        <f>(100-D525)/100</f>
        <v>0.90400000000000003</v>
      </c>
      <c r="D525" s="138">
        <f>D524*0.15</f>
        <v>9.6</v>
      </c>
      <c r="E525" s="77">
        <v>0.95199999999999996</v>
      </c>
      <c r="F525" s="77">
        <v>0.95599999999999996</v>
      </c>
      <c r="G525" s="77">
        <v>0.96</v>
      </c>
      <c r="H525" s="77">
        <v>0.95799999999999996</v>
      </c>
      <c r="I525" s="77">
        <v>0.94399999999999995</v>
      </c>
      <c r="J525" s="77">
        <v>0.94399999999999995</v>
      </c>
      <c r="K525" s="77">
        <v>0.94399999999999995</v>
      </c>
      <c r="L525" s="77">
        <v>0.93</v>
      </c>
    </row>
    <row r="526" spans="1:14">
      <c r="A526" s="79" t="s">
        <v>647</v>
      </c>
      <c r="B526" s="138">
        <f>B524*0.4</f>
        <v>9.6000000000000014</v>
      </c>
      <c r="C526" s="138">
        <f>(100-D526)/100</f>
        <v>0.74400000000000011</v>
      </c>
      <c r="D526" s="138">
        <f>D524*0.4</f>
        <v>25.6</v>
      </c>
      <c r="E526" s="77">
        <v>0.88</v>
      </c>
      <c r="F526" s="77">
        <v>0.89</v>
      </c>
      <c r="G526" s="77">
        <v>0.9</v>
      </c>
      <c r="H526" s="77">
        <v>0.89500000000000002</v>
      </c>
      <c r="I526" s="77">
        <v>0.86</v>
      </c>
      <c r="J526" s="77">
        <v>0.86</v>
      </c>
      <c r="K526" s="77">
        <v>0.86</v>
      </c>
      <c r="L526" s="77">
        <v>0.82499999999999996</v>
      </c>
    </row>
    <row r="527" spans="1:14">
      <c r="A527" s="79" t="s">
        <v>787</v>
      </c>
      <c r="B527" s="138">
        <f>B524*0.15</f>
        <v>3.5999999999999996</v>
      </c>
      <c r="C527" s="138">
        <f>(100-D527)/100</f>
        <v>0.90400000000000003</v>
      </c>
      <c r="D527" s="138">
        <f>D524*0.15</f>
        <v>9.6</v>
      </c>
      <c r="E527" s="77">
        <v>0.96399999999999997</v>
      </c>
      <c r="F527" s="77">
        <v>0.96699999999999997</v>
      </c>
      <c r="G527" s="77">
        <v>0.97</v>
      </c>
      <c r="H527" s="77">
        <v>0.96850000000000003</v>
      </c>
      <c r="I527" s="77">
        <v>0.95799999999999996</v>
      </c>
      <c r="J527" s="77">
        <v>0.95799999999999996</v>
      </c>
      <c r="K527" s="77">
        <v>0.95799999999999996</v>
      </c>
      <c r="L527" s="77">
        <v>0.94750000000000001</v>
      </c>
    </row>
    <row r="528" spans="1:14">
      <c r="A528" s="79" t="s">
        <v>649</v>
      </c>
      <c r="B528" s="138">
        <f>B524*0.3</f>
        <v>7.1999999999999993</v>
      </c>
      <c r="C528" s="138">
        <f>(100-D528)/100</f>
        <v>0.80799999999999994</v>
      </c>
      <c r="D528" s="138">
        <f>D524*0.3</f>
        <v>19.2</v>
      </c>
      <c r="E528" s="77">
        <v>0.90400000000000003</v>
      </c>
      <c r="F528" s="77">
        <v>0.91200000000000003</v>
      </c>
      <c r="G528" s="77">
        <v>0.92</v>
      </c>
      <c r="H528" s="77">
        <v>0.91600000000000004</v>
      </c>
      <c r="I528" s="77">
        <v>0.88800000000000001</v>
      </c>
      <c r="J528" s="77">
        <v>0.88800000000000001</v>
      </c>
      <c r="K528" s="77">
        <v>0.88800000000000001</v>
      </c>
      <c r="L528" s="77">
        <v>0.86</v>
      </c>
    </row>
    <row r="529" spans="1:12">
      <c r="A529" s="141" t="s">
        <v>991</v>
      </c>
      <c r="B529" s="139">
        <v>24</v>
      </c>
      <c r="C529" s="139"/>
      <c r="D529" s="139">
        <v>64</v>
      </c>
      <c r="E529" s="81">
        <f t="shared" ref="E529:F529" si="147">1 - (E530) * (E531) * (E532) * (E533)</f>
        <v>0.26992902144000008</v>
      </c>
      <c r="F529" s="81">
        <f t="shared" si="147"/>
        <v>0.24964080064000005</v>
      </c>
      <c r="G529" s="81">
        <f>1 - (G530) * (G531) * (G532) * (G533)</f>
        <v>0.22896640000000001</v>
      </c>
      <c r="H529" s="81">
        <f t="shared" ref="H529:L529" si="148">1 - (H530) * (H531) * (H532) * (H533)</f>
        <v>0.23935214813999994</v>
      </c>
      <c r="I529" s="82">
        <f t="shared" si="148"/>
        <v>0.30936446464000011</v>
      </c>
      <c r="J529" s="82">
        <f t="shared" si="148"/>
        <v>0.30936446464000011</v>
      </c>
      <c r="K529" s="82">
        <f t="shared" si="148"/>
        <v>0.30936446464000011</v>
      </c>
      <c r="L529" s="82">
        <f t="shared" si="148"/>
        <v>0.30936446464000011</v>
      </c>
    </row>
    <row r="530" spans="1:12">
      <c r="A530" s="79" t="s">
        <v>646</v>
      </c>
      <c r="B530" s="138">
        <f>B529*0.15</f>
        <v>3.5999999999999996</v>
      </c>
      <c r="C530" s="138">
        <f>(100-D530)/100</f>
        <v>0.90400000000000003</v>
      </c>
      <c r="D530" s="138">
        <f>D529*0.15</f>
        <v>9.6</v>
      </c>
      <c r="E530" s="77">
        <v>0.95199999999999996</v>
      </c>
      <c r="F530" s="77">
        <v>0.95599999999999996</v>
      </c>
      <c r="G530" s="77">
        <v>0.96</v>
      </c>
      <c r="H530" s="77">
        <v>0.95799999999999996</v>
      </c>
      <c r="I530" s="77">
        <v>0.94399999999999995</v>
      </c>
      <c r="J530" s="77">
        <v>0.94399999999999995</v>
      </c>
      <c r="K530" s="77">
        <v>0.94399999999999995</v>
      </c>
      <c r="L530" s="77">
        <v>0.94399999999999995</v>
      </c>
    </row>
    <row r="531" spans="1:12">
      <c r="A531" s="79" t="s">
        <v>647</v>
      </c>
      <c r="B531" s="138">
        <f>B529*0.4</f>
        <v>9.6000000000000014</v>
      </c>
      <c r="C531" s="138">
        <f>(100-D531)/100</f>
        <v>0.74400000000000011</v>
      </c>
      <c r="D531" s="138">
        <f>D529*0.4</f>
        <v>25.6</v>
      </c>
      <c r="E531" s="77">
        <v>0.88</v>
      </c>
      <c r="F531" s="77">
        <v>0.89</v>
      </c>
      <c r="G531" s="77">
        <v>0.9</v>
      </c>
      <c r="H531" s="77">
        <v>0.89500000000000002</v>
      </c>
      <c r="I531" s="77">
        <v>0.86</v>
      </c>
      <c r="J531" s="77">
        <v>0.86</v>
      </c>
      <c r="K531" s="77">
        <v>0.86</v>
      </c>
      <c r="L531" s="77">
        <v>0.86</v>
      </c>
    </row>
    <row r="532" spans="1:12">
      <c r="A532" s="79" t="s">
        <v>787</v>
      </c>
      <c r="B532" s="138">
        <f>B529*0.15</f>
        <v>3.5999999999999996</v>
      </c>
      <c r="C532" s="138">
        <f>(100-D532)/100</f>
        <v>0.90400000000000003</v>
      </c>
      <c r="D532" s="138">
        <f>D529*0.15</f>
        <v>9.6</v>
      </c>
      <c r="E532" s="77">
        <v>0.96399999999999997</v>
      </c>
      <c r="F532" s="77">
        <v>0.96699999999999997</v>
      </c>
      <c r="G532" s="77">
        <v>0.97</v>
      </c>
      <c r="H532" s="77">
        <v>0.96850000000000003</v>
      </c>
      <c r="I532" s="77">
        <v>0.95799999999999996</v>
      </c>
      <c r="J532" s="77">
        <v>0.95799999999999996</v>
      </c>
      <c r="K532" s="77">
        <v>0.95799999999999996</v>
      </c>
      <c r="L532" s="77">
        <v>0.95799999999999996</v>
      </c>
    </row>
    <row r="533" spans="1:12">
      <c r="A533" s="79" t="s">
        <v>649</v>
      </c>
      <c r="B533" s="138">
        <f>B529*0.3</f>
        <v>7.1999999999999993</v>
      </c>
      <c r="C533" s="138">
        <f>(100-D533)/100</f>
        <v>0.80799999999999994</v>
      </c>
      <c r="D533" s="138">
        <f>D529*0.3</f>
        <v>19.2</v>
      </c>
      <c r="E533" s="77">
        <v>0.90400000000000003</v>
      </c>
      <c r="F533" s="77">
        <v>0.91200000000000003</v>
      </c>
      <c r="G533" s="77">
        <v>0.92</v>
      </c>
      <c r="H533" s="77">
        <v>0.91600000000000004</v>
      </c>
      <c r="I533" s="77">
        <v>0.88800000000000001</v>
      </c>
      <c r="J533" s="77">
        <v>0.88800000000000001</v>
      </c>
      <c r="K533" s="77">
        <v>0.88800000000000001</v>
      </c>
      <c r="L533" s="77">
        <v>0.88800000000000001</v>
      </c>
    </row>
    <row r="534" spans="1:12">
      <c r="A534" s="55" t="s">
        <v>709</v>
      </c>
      <c r="B534" s="139">
        <v>24</v>
      </c>
      <c r="C534" s="139"/>
      <c r="D534" s="139">
        <v>64</v>
      </c>
      <c r="E534" s="81">
        <f t="shared" ref="E534:L534" si="149">1 - (E535) * (E536) * (E537) * (E538)</f>
        <v>0.26992902144000008</v>
      </c>
      <c r="F534" s="81">
        <f t="shared" si="149"/>
        <v>0.24964080064000005</v>
      </c>
      <c r="G534" s="81">
        <f>1 - (G535) * (G536) * (G537) * (G538)</f>
        <v>0.22896640000000001</v>
      </c>
      <c r="H534" s="81">
        <f t="shared" si="149"/>
        <v>0.23935214813999994</v>
      </c>
      <c r="I534" s="82">
        <f t="shared" si="149"/>
        <v>0.30936446464000011</v>
      </c>
      <c r="J534" s="82">
        <f t="shared" si="149"/>
        <v>0.30936446464000011</v>
      </c>
      <c r="K534" s="82">
        <f t="shared" si="149"/>
        <v>0.27992968750000002</v>
      </c>
      <c r="L534" s="82">
        <f t="shared" si="149"/>
        <v>0.30936446464000011</v>
      </c>
    </row>
    <row r="535" spans="1:12">
      <c r="A535" s="79" t="s">
        <v>646</v>
      </c>
      <c r="B535" s="138">
        <f>B534*0.15</f>
        <v>3.5999999999999996</v>
      </c>
      <c r="C535" s="138">
        <f>(100-D535)/100</f>
        <v>0.90400000000000003</v>
      </c>
      <c r="D535" s="138">
        <f>D534*0.15</f>
        <v>9.6</v>
      </c>
      <c r="E535" s="77">
        <v>0.95199999999999996</v>
      </c>
      <c r="F535" s="77">
        <v>0.95599999999999996</v>
      </c>
      <c r="G535" s="77">
        <v>0.96</v>
      </c>
      <c r="H535" s="77">
        <v>0.95799999999999996</v>
      </c>
      <c r="I535" s="77">
        <v>0.94399999999999995</v>
      </c>
      <c r="J535" s="77">
        <v>0.94399999999999995</v>
      </c>
      <c r="K535" s="77">
        <v>0.95</v>
      </c>
      <c r="L535" s="77">
        <v>0.94399999999999995</v>
      </c>
    </row>
    <row r="536" spans="1:12">
      <c r="A536" s="79" t="s">
        <v>647</v>
      </c>
      <c r="B536" s="138">
        <f>B534*0.4</f>
        <v>9.6000000000000014</v>
      </c>
      <c r="C536" s="138">
        <f>(100-D536)/100</f>
        <v>0.74400000000000011</v>
      </c>
      <c r="D536" s="138">
        <f>D534*0.4</f>
        <v>25.6</v>
      </c>
      <c r="E536" s="77">
        <v>0.88</v>
      </c>
      <c r="F536" s="77">
        <v>0.89</v>
      </c>
      <c r="G536" s="77">
        <v>0.9</v>
      </c>
      <c r="H536" s="77">
        <v>0.89500000000000002</v>
      </c>
      <c r="I536" s="77">
        <v>0.86</v>
      </c>
      <c r="J536" s="77">
        <v>0.86</v>
      </c>
      <c r="K536" s="77">
        <v>0.875</v>
      </c>
      <c r="L536" s="77">
        <v>0.86</v>
      </c>
    </row>
    <row r="537" spans="1:12">
      <c r="A537" s="79" t="s">
        <v>787</v>
      </c>
      <c r="B537" s="138">
        <f>B534*0.15</f>
        <v>3.5999999999999996</v>
      </c>
      <c r="C537" s="138">
        <f>(100-D537)/100</f>
        <v>0.90400000000000003</v>
      </c>
      <c r="D537" s="138">
        <f>D534*0.15</f>
        <v>9.6</v>
      </c>
      <c r="E537" s="77">
        <v>0.96399999999999997</v>
      </c>
      <c r="F537" s="77">
        <v>0.96699999999999997</v>
      </c>
      <c r="G537" s="77">
        <v>0.97</v>
      </c>
      <c r="H537" s="77">
        <v>0.96850000000000003</v>
      </c>
      <c r="I537" s="77">
        <v>0.95799999999999996</v>
      </c>
      <c r="J537" s="77">
        <v>0.95799999999999996</v>
      </c>
      <c r="K537" s="77">
        <v>0.96250000000000002</v>
      </c>
      <c r="L537" s="77">
        <v>0.95799999999999996</v>
      </c>
    </row>
    <row r="538" spans="1:12">
      <c r="A538" s="79" t="s">
        <v>649</v>
      </c>
      <c r="B538" s="138">
        <f>B534*0.3</f>
        <v>7.1999999999999993</v>
      </c>
      <c r="C538" s="138">
        <f>(100-D538)/100</f>
        <v>0.80799999999999994</v>
      </c>
      <c r="D538" s="138">
        <f>D534*0.3</f>
        <v>19.2</v>
      </c>
      <c r="E538" s="77">
        <v>0.90400000000000003</v>
      </c>
      <c r="F538" s="77">
        <v>0.91200000000000003</v>
      </c>
      <c r="G538" s="77">
        <v>0.92</v>
      </c>
      <c r="H538" s="77">
        <v>0.91600000000000004</v>
      </c>
      <c r="I538" s="77">
        <v>0.88800000000000001</v>
      </c>
      <c r="J538" s="77">
        <v>0.88800000000000001</v>
      </c>
      <c r="K538" s="77">
        <v>0.9</v>
      </c>
      <c r="L538" s="77">
        <v>0.88800000000000001</v>
      </c>
    </row>
    <row r="539" spans="1:12">
      <c r="A539" s="55" t="s">
        <v>710</v>
      </c>
      <c r="B539" s="139">
        <v>23</v>
      </c>
      <c r="C539" s="139"/>
      <c r="D539" s="139">
        <v>63</v>
      </c>
      <c r="E539" s="81">
        <f t="shared" ref="E539:L539" si="150">1 - (E540) * (E541) * (E542) * (E543)</f>
        <v>0.25983290853999996</v>
      </c>
      <c r="F539" s="81">
        <f t="shared" si="150"/>
        <v>0.23935214813999994</v>
      </c>
      <c r="G539" s="81">
        <f>1 - (G540) * (G541) * (G542) * (G543)</f>
        <v>0.21848300373999996</v>
      </c>
      <c r="H539" s="81">
        <f t="shared" si="150"/>
        <v>0.22896640000000001</v>
      </c>
      <c r="I539" s="82">
        <f t="shared" si="150"/>
        <v>0.37480633750000003</v>
      </c>
      <c r="J539" s="82">
        <f t="shared" si="150"/>
        <v>0.41885439999999996</v>
      </c>
      <c r="K539" s="82">
        <f t="shared" si="150"/>
        <v>0.30936446464000011</v>
      </c>
      <c r="L539" s="82">
        <f t="shared" si="150"/>
        <v>0.35656423374000001</v>
      </c>
    </row>
    <row r="540" spans="1:12">
      <c r="A540" s="79" t="s">
        <v>646</v>
      </c>
      <c r="B540" s="138">
        <f>B539*0.15</f>
        <v>3.4499999999999997</v>
      </c>
      <c r="C540" s="138">
        <f>(100-D540)/100</f>
        <v>0.90549999999999997</v>
      </c>
      <c r="D540" s="138">
        <f>D539*0.15</f>
        <v>9.4499999999999993</v>
      </c>
      <c r="E540" s="77">
        <v>0.95399999999999996</v>
      </c>
      <c r="F540" s="77">
        <v>0.95799999999999996</v>
      </c>
      <c r="G540" s="77">
        <v>0.96199999999999997</v>
      </c>
      <c r="H540" s="77">
        <v>0.96</v>
      </c>
      <c r="I540" s="77">
        <v>0.93</v>
      </c>
      <c r="J540" s="77">
        <v>0.92</v>
      </c>
      <c r="K540" s="77">
        <v>0.94399999999999995</v>
      </c>
      <c r="L540" s="77">
        <v>0.93400000000000005</v>
      </c>
    </row>
    <row r="541" spans="1:12">
      <c r="A541" s="79" t="s">
        <v>647</v>
      </c>
      <c r="B541" s="138">
        <f>B539*0.4</f>
        <v>9.2000000000000011</v>
      </c>
      <c r="C541" s="138">
        <f>(100-D541)/100</f>
        <v>0.748</v>
      </c>
      <c r="D541" s="138">
        <f>D539*0.4</f>
        <v>25.200000000000003</v>
      </c>
      <c r="E541" s="77">
        <v>0.88500000000000001</v>
      </c>
      <c r="F541" s="77">
        <v>0.89500000000000002</v>
      </c>
      <c r="G541" s="77">
        <v>0.90500000000000003</v>
      </c>
      <c r="H541" s="77">
        <v>0.9</v>
      </c>
      <c r="I541" s="77">
        <v>0.82499999999999996</v>
      </c>
      <c r="J541" s="77">
        <v>0.8</v>
      </c>
      <c r="K541" s="77">
        <v>0.86</v>
      </c>
      <c r="L541" s="77">
        <v>0.83499999999999996</v>
      </c>
    </row>
    <row r="542" spans="1:12">
      <c r="A542" s="79" t="s">
        <v>787</v>
      </c>
      <c r="B542" s="138">
        <f>B539*0.15</f>
        <v>3.4499999999999997</v>
      </c>
      <c r="C542" s="138">
        <f>(100-D542)/100</f>
        <v>0.90549999999999997</v>
      </c>
      <c r="D542" s="138">
        <f>D539*0.15</f>
        <v>9.4499999999999993</v>
      </c>
      <c r="E542" s="77">
        <v>0.96550000000000002</v>
      </c>
      <c r="F542" s="77">
        <v>0.96850000000000003</v>
      </c>
      <c r="G542" s="77">
        <v>0.97150000000000003</v>
      </c>
      <c r="H542" s="77">
        <v>0.97</v>
      </c>
      <c r="I542" s="77">
        <v>0.94750000000000001</v>
      </c>
      <c r="J542" s="77">
        <v>0.94</v>
      </c>
      <c r="K542" s="77">
        <v>0.95799999999999996</v>
      </c>
      <c r="L542" s="77">
        <v>0.95050000000000001</v>
      </c>
    </row>
    <row r="543" spans="1:12">
      <c r="A543" s="79" t="s">
        <v>649</v>
      </c>
      <c r="B543" s="138">
        <f>B539*0.3</f>
        <v>6.8999999999999995</v>
      </c>
      <c r="C543" s="138">
        <f>(100-D543)/100</f>
        <v>0.81099999999999994</v>
      </c>
      <c r="D543" s="138">
        <f>D539*0.3</f>
        <v>18.899999999999999</v>
      </c>
      <c r="E543" s="77">
        <v>0.90800000000000003</v>
      </c>
      <c r="F543" s="77">
        <v>0.91600000000000004</v>
      </c>
      <c r="G543" s="77">
        <v>0.92399999999999993</v>
      </c>
      <c r="H543" s="77">
        <v>0.92</v>
      </c>
      <c r="I543" s="77">
        <v>0.86</v>
      </c>
      <c r="J543" s="77">
        <v>0.84</v>
      </c>
      <c r="K543" s="77">
        <v>0.88800000000000001</v>
      </c>
      <c r="L543" s="77">
        <v>0.86799999999999999</v>
      </c>
    </row>
    <row r="544" spans="1:12">
      <c r="A544" s="55" t="s">
        <v>989</v>
      </c>
      <c r="B544" s="139">
        <v>23</v>
      </c>
      <c r="C544" s="139"/>
      <c r="D544" s="139">
        <v>63</v>
      </c>
      <c r="E544" s="81">
        <f t="shared" ref="E544:F544" si="151">1 - (E545) * (E546) * (E547) * (E548)</f>
        <v>0.25983290853999996</v>
      </c>
      <c r="F544" s="81">
        <f t="shared" si="151"/>
        <v>0.23935214813999994</v>
      </c>
      <c r="G544" s="81">
        <f>1 - (G545) * (G546) * (G547) * (G548)</f>
        <v>0.21848300373999996</v>
      </c>
      <c r="H544" s="81">
        <f t="shared" ref="H544:L544" si="152">1 - (H545) * (H546) * (H547) * (H548)</f>
        <v>0.22896640000000001</v>
      </c>
      <c r="I544" s="82">
        <f t="shared" si="152"/>
        <v>0.50049999999999994</v>
      </c>
      <c r="J544" s="82">
        <f t="shared" si="152"/>
        <v>0.30936446464000011</v>
      </c>
      <c r="K544" s="82">
        <f t="shared" si="152"/>
        <v>0.30936446464000011</v>
      </c>
      <c r="L544" s="82">
        <f t="shared" si="152"/>
        <v>0.30936446464000011</v>
      </c>
    </row>
    <row r="545" spans="1:12">
      <c r="A545" s="79" t="s">
        <v>646</v>
      </c>
      <c r="B545" s="138">
        <f>B544*0.15</f>
        <v>3.4499999999999997</v>
      </c>
      <c r="C545" s="138">
        <f>(100-D545)/100</f>
        <v>0.90549999999999997</v>
      </c>
      <c r="D545" s="138">
        <f>D544*0.15</f>
        <v>9.4499999999999993</v>
      </c>
      <c r="E545" s="77">
        <v>0.95399999999999996</v>
      </c>
      <c r="F545" s="77">
        <v>0.95799999999999996</v>
      </c>
      <c r="G545" s="77">
        <v>0.96199999999999997</v>
      </c>
      <c r="H545" s="77">
        <v>0.96</v>
      </c>
      <c r="I545" s="77">
        <v>0.9</v>
      </c>
      <c r="J545" s="77">
        <v>0.94399999999999995</v>
      </c>
      <c r="K545" s="77">
        <v>0.94399999999999995</v>
      </c>
      <c r="L545" s="77">
        <v>0.94399999999999995</v>
      </c>
    </row>
    <row r="546" spans="1:12">
      <c r="A546" s="79" t="s">
        <v>647</v>
      </c>
      <c r="B546" s="138">
        <f>B544*0.4</f>
        <v>9.2000000000000011</v>
      </c>
      <c r="C546" s="138">
        <f>(100-D546)/100</f>
        <v>0.748</v>
      </c>
      <c r="D546" s="138">
        <f>D544*0.4</f>
        <v>25.200000000000003</v>
      </c>
      <c r="E546" s="77">
        <v>0.88500000000000001</v>
      </c>
      <c r="F546" s="77">
        <v>0.89500000000000002</v>
      </c>
      <c r="G546" s="77">
        <v>0.90500000000000003</v>
      </c>
      <c r="H546" s="77">
        <v>0.9</v>
      </c>
      <c r="I546" s="77">
        <v>0.75</v>
      </c>
      <c r="J546" s="77">
        <v>0.86</v>
      </c>
      <c r="K546" s="77">
        <v>0.86</v>
      </c>
      <c r="L546" s="77">
        <v>0.86</v>
      </c>
    </row>
    <row r="547" spans="1:12">
      <c r="A547" s="79" t="s">
        <v>787</v>
      </c>
      <c r="B547" s="138">
        <f>B544*0.15</f>
        <v>3.4499999999999997</v>
      </c>
      <c r="C547" s="138">
        <f>(100-D547)/100</f>
        <v>0.90549999999999997</v>
      </c>
      <c r="D547" s="138">
        <f>D544*0.15</f>
        <v>9.4499999999999993</v>
      </c>
      <c r="E547" s="77">
        <v>0.96550000000000002</v>
      </c>
      <c r="F547" s="77">
        <v>0.96850000000000003</v>
      </c>
      <c r="G547" s="77">
        <v>0.97150000000000003</v>
      </c>
      <c r="H547" s="77">
        <v>0.97</v>
      </c>
      <c r="I547" s="77">
        <v>0.92500000000000004</v>
      </c>
      <c r="J547" s="77">
        <v>0.95799999999999996</v>
      </c>
      <c r="K547" s="77">
        <v>0.95799999999999996</v>
      </c>
      <c r="L547" s="77">
        <v>0.95799999999999996</v>
      </c>
    </row>
    <row r="548" spans="1:12">
      <c r="A548" s="79" t="s">
        <v>649</v>
      </c>
      <c r="B548" s="138">
        <f>B544*0.3</f>
        <v>6.8999999999999995</v>
      </c>
      <c r="C548" s="138">
        <f>(100-D548)/100</f>
        <v>0.81099999999999994</v>
      </c>
      <c r="D548" s="138">
        <f>D544*0.3</f>
        <v>18.899999999999999</v>
      </c>
      <c r="E548" s="77">
        <v>0.90800000000000003</v>
      </c>
      <c r="F548" s="77">
        <v>0.91600000000000004</v>
      </c>
      <c r="G548" s="77">
        <v>0.92399999999999993</v>
      </c>
      <c r="H548" s="77">
        <v>0.92</v>
      </c>
      <c r="I548" s="77">
        <v>0.8</v>
      </c>
      <c r="J548" s="77">
        <v>0.88800000000000001</v>
      </c>
      <c r="K548" s="77">
        <v>0.88800000000000001</v>
      </c>
      <c r="L548" s="77">
        <v>0.88800000000000001</v>
      </c>
    </row>
    <row r="549" spans="1:12">
      <c r="A549" s="141" t="s">
        <v>711</v>
      </c>
      <c r="B549" s="139">
        <v>23</v>
      </c>
      <c r="C549" s="139"/>
      <c r="D549" s="139">
        <v>63</v>
      </c>
      <c r="E549" s="81">
        <f t="shared" ref="E549:L549" si="153">1 - (E550) * (E551) * (E552) * (E553)</f>
        <v>0.25293337065999999</v>
      </c>
      <c r="F549" s="81">
        <f t="shared" si="153"/>
        <v>0.2322836600999999</v>
      </c>
      <c r="G549" s="81">
        <f>1 - (G550) * (G551) * (G552) * (G553)</f>
        <v>0.21124301098000009</v>
      </c>
      <c r="H549" s="81">
        <f t="shared" si="153"/>
        <v>0.22181247999999998</v>
      </c>
      <c r="I549" s="82">
        <f t="shared" si="153"/>
        <v>0.30936446464000011</v>
      </c>
      <c r="J549" s="82">
        <f t="shared" si="153"/>
        <v>0.27992968750000002</v>
      </c>
      <c r="K549" s="82">
        <f t="shared" si="153"/>
        <v>0.22896640000000001</v>
      </c>
      <c r="L549" s="82">
        <f t="shared" si="153"/>
        <v>0.30936446464000011</v>
      </c>
    </row>
    <row r="550" spans="1:12">
      <c r="A550" s="79" t="s">
        <v>646</v>
      </c>
      <c r="B550" s="138">
        <f>B549*0.15</f>
        <v>3.4499999999999997</v>
      </c>
      <c r="C550" s="138">
        <f>(100-D550)/100</f>
        <v>0.90549999999999997</v>
      </c>
      <c r="D550" s="138">
        <f>D549*0.15</f>
        <v>9.4499999999999993</v>
      </c>
      <c r="E550" s="77">
        <v>0.95399999999999996</v>
      </c>
      <c r="F550" s="77">
        <v>0.95799999999999996</v>
      </c>
      <c r="G550" s="77">
        <v>0.96199999999999997</v>
      </c>
      <c r="H550" s="77">
        <v>0.96</v>
      </c>
      <c r="I550" s="77">
        <v>0.94399999999999995</v>
      </c>
      <c r="J550" s="77">
        <v>0.95</v>
      </c>
      <c r="K550" s="77">
        <v>0.96</v>
      </c>
      <c r="L550" s="77">
        <v>0.94399999999999995</v>
      </c>
    </row>
    <row r="551" spans="1:12">
      <c r="A551" s="79" t="s">
        <v>647</v>
      </c>
      <c r="B551" s="138">
        <f>B549*0.4</f>
        <v>9.2000000000000011</v>
      </c>
      <c r="C551" s="138">
        <f>(100-D551)/100</f>
        <v>0.748</v>
      </c>
      <c r="D551" s="138">
        <f>D549*0.4</f>
        <v>25.200000000000003</v>
      </c>
      <c r="E551" s="77">
        <v>0.88500000000000001</v>
      </c>
      <c r="F551" s="77">
        <v>0.89500000000000002</v>
      </c>
      <c r="G551" s="77">
        <v>0.90500000000000003</v>
      </c>
      <c r="H551" s="77">
        <v>0.9</v>
      </c>
      <c r="I551" s="77">
        <v>0.86</v>
      </c>
      <c r="J551" s="77">
        <v>0.875</v>
      </c>
      <c r="K551" s="77">
        <v>0.9</v>
      </c>
      <c r="L551" s="77">
        <v>0.86</v>
      </c>
    </row>
    <row r="552" spans="1:12">
      <c r="A552" s="79" t="s">
        <v>787</v>
      </c>
      <c r="B552" s="138">
        <f>B549*0.15</f>
        <v>3.4499999999999997</v>
      </c>
      <c r="C552" s="138">
        <f>(100-D552)/100</f>
        <v>0.90549999999999997</v>
      </c>
      <c r="D552" s="138">
        <f>D549*0.15</f>
        <v>9.4499999999999993</v>
      </c>
      <c r="E552" s="77">
        <v>0.97450000000000003</v>
      </c>
      <c r="F552" s="77">
        <v>0.97750000000000004</v>
      </c>
      <c r="G552" s="77">
        <v>0.98050000000000004</v>
      </c>
      <c r="H552" s="77">
        <v>0.97899999999999998</v>
      </c>
      <c r="I552" s="77">
        <v>0.95799999999999996</v>
      </c>
      <c r="J552" s="77">
        <v>0.96250000000000002</v>
      </c>
      <c r="K552" s="77">
        <v>0.97</v>
      </c>
      <c r="L552" s="77">
        <v>0.95799999999999996</v>
      </c>
    </row>
    <row r="553" spans="1:12">
      <c r="A553" s="79" t="s">
        <v>649</v>
      </c>
      <c r="B553" s="138">
        <f>B549*0.3</f>
        <v>6.8999999999999995</v>
      </c>
      <c r="C553" s="138">
        <f>(100-D553)/100</f>
        <v>0.81099999999999994</v>
      </c>
      <c r="D553" s="138">
        <f>D549*0.3</f>
        <v>18.899999999999999</v>
      </c>
      <c r="E553" s="77">
        <v>0.90800000000000003</v>
      </c>
      <c r="F553" s="77">
        <v>0.91600000000000004</v>
      </c>
      <c r="G553" s="77">
        <v>0.92399999999999993</v>
      </c>
      <c r="H553" s="77">
        <v>0.92</v>
      </c>
      <c r="I553" s="77">
        <v>0.88800000000000001</v>
      </c>
      <c r="J553" s="77">
        <v>0.9</v>
      </c>
      <c r="K553" s="77">
        <v>0.92</v>
      </c>
      <c r="L553" s="77">
        <v>0.88800000000000001</v>
      </c>
    </row>
    <row r="554" spans="1:12">
      <c r="A554" s="55" t="s">
        <v>712</v>
      </c>
      <c r="B554" s="139">
        <v>22</v>
      </c>
      <c r="C554" s="139"/>
      <c r="D554" s="139">
        <v>62</v>
      </c>
      <c r="E554" s="81">
        <f t="shared" ref="E554:L554" si="154">1 - (E555) * (E556) * (E557) * (E558)</f>
        <v>0.24964080064000005</v>
      </c>
      <c r="F554" s="81">
        <f t="shared" si="154"/>
        <v>0.22896640000000001</v>
      </c>
      <c r="G554" s="81">
        <f>1 - (G555) * (G556) * (G557) * (G558)</f>
        <v>0.20790140544000002</v>
      </c>
      <c r="H554" s="81">
        <f t="shared" si="154"/>
        <v>0.21848300373999996</v>
      </c>
      <c r="I554" s="82">
        <f t="shared" si="154"/>
        <v>0.30936446464000011</v>
      </c>
      <c r="J554" s="82">
        <f t="shared" si="154"/>
        <v>0.41885439999999996</v>
      </c>
      <c r="K554" s="82">
        <f t="shared" si="154"/>
        <v>0.22896640000000001</v>
      </c>
      <c r="L554" s="82">
        <f t="shared" si="154"/>
        <v>0.41885439999999996</v>
      </c>
    </row>
    <row r="555" spans="1:12">
      <c r="A555" s="79" t="s">
        <v>646</v>
      </c>
      <c r="B555" s="138">
        <f>B554*0.15</f>
        <v>3.3</v>
      </c>
      <c r="C555" s="138">
        <f>(100-D555)/100</f>
        <v>0.90700000000000003</v>
      </c>
      <c r="D555" s="138">
        <f>D554*0.15</f>
        <v>9.2999999999999989</v>
      </c>
      <c r="E555" s="77">
        <v>0.95599999999999996</v>
      </c>
      <c r="F555" s="77">
        <v>0.96</v>
      </c>
      <c r="G555" s="77">
        <v>0.96399999999999997</v>
      </c>
      <c r="H555" s="77">
        <v>0.96199999999999997</v>
      </c>
      <c r="I555" s="77">
        <v>0.94399999999999995</v>
      </c>
      <c r="J555" s="77">
        <v>0.92</v>
      </c>
      <c r="K555" s="77">
        <v>0.96</v>
      </c>
      <c r="L555" s="77">
        <v>0.92</v>
      </c>
    </row>
    <row r="556" spans="1:12">
      <c r="A556" s="79" t="s">
        <v>647</v>
      </c>
      <c r="B556" s="138">
        <f>B554*0.4</f>
        <v>8.8000000000000007</v>
      </c>
      <c r="C556" s="138">
        <f>(100-D556)/100</f>
        <v>0.752</v>
      </c>
      <c r="D556" s="138">
        <f>D554*0.4</f>
        <v>24.8</v>
      </c>
      <c r="E556" s="77">
        <v>0.89</v>
      </c>
      <c r="F556" s="77">
        <v>0.9</v>
      </c>
      <c r="G556" s="77">
        <v>0.91</v>
      </c>
      <c r="H556" s="77">
        <v>0.90500000000000003</v>
      </c>
      <c r="I556" s="77">
        <v>0.86</v>
      </c>
      <c r="J556" s="77">
        <v>0.8</v>
      </c>
      <c r="K556" s="77">
        <v>0.9</v>
      </c>
      <c r="L556" s="77">
        <v>0.8</v>
      </c>
    </row>
    <row r="557" spans="1:12">
      <c r="A557" s="79" t="s">
        <v>787</v>
      </c>
      <c r="B557" s="138">
        <f>B554*0.15</f>
        <v>3.3</v>
      </c>
      <c r="C557" s="138">
        <f>(100-D557)/100</f>
        <v>0.90700000000000003</v>
      </c>
      <c r="D557" s="138">
        <f>D554*0.15</f>
        <v>9.2999999999999989</v>
      </c>
      <c r="E557" s="77">
        <v>0.96699999999999997</v>
      </c>
      <c r="F557" s="77">
        <v>0.97</v>
      </c>
      <c r="G557" s="77">
        <v>0.97299999999999998</v>
      </c>
      <c r="H557" s="77">
        <v>0.97150000000000003</v>
      </c>
      <c r="I557" s="77">
        <v>0.95799999999999996</v>
      </c>
      <c r="J557" s="77">
        <v>0.94</v>
      </c>
      <c r="K557" s="77">
        <v>0.97</v>
      </c>
      <c r="L557" s="77">
        <v>0.94</v>
      </c>
    </row>
    <row r="558" spans="1:12">
      <c r="A558" s="79" t="s">
        <v>649</v>
      </c>
      <c r="B558" s="138">
        <f>B554*0.3</f>
        <v>6.6</v>
      </c>
      <c r="C558" s="138">
        <f>(100-D558)/100</f>
        <v>0.81400000000000006</v>
      </c>
      <c r="D558" s="138">
        <f>D554*0.3</f>
        <v>18.599999999999998</v>
      </c>
      <c r="E558" s="77">
        <v>0.91200000000000003</v>
      </c>
      <c r="F558" s="77">
        <v>0.92</v>
      </c>
      <c r="G558" s="77">
        <v>0.92799999999999994</v>
      </c>
      <c r="H558" s="77">
        <v>0.92399999999999993</v>
      </c>
      <c r="I558" s="77">
        <v>0.88800000000000001</v>
      </c>
      <c r="J558" s="77">
        <v>0.84</v>
      </c>
      <c r="K558" s="77">
        <v>0.92</v>
      </c>
      <c r="L558" s="77">
        <v>0.84</v>
      </c>
    </row>
    <row r="559" spans="1:12">
      <c r="A559" s="55" t="s">
        <v>938</v>
      </c>
      <c r="B559" s="139">
        <v>22</v>
      </c>
      <c r="C559" s="139"/>
      <c r="D559" s="139">
        <v>62</v>
      </c>
      <c r="E559" s="81">
        <f t="shared" ref="E559:F559" si="155">1 - (E560) * (E561) * (E562) * (E563)</f>
        <v>0.24964080064000005</v>
      </c>
      <c r="F559" s="81">
        <f t="shared" si="155"/>
        <v>0.22896640000000001</v>
      </c>
      <c r="G559" s="81">
        <f>1 - (G560) * (G561) * (G562) * (G563)</f>
        <v>0.20790140544000002</v>
      </c>
      <c r="H559" s="81">
        <f t="shared" ref="H559:L559" si="156">1 - (H560) * (H561) * (H562) * (H563)</f>
        <v>0.21848300373999996</v>
      </c>
      <c r="I559" s="82">
        <f t="shared" si="156"/>
        <v>0.30936446464000011</v>
      </c>
      <c r="J559" s="82">
        <f t="shared" si="156"/>
        <v>0.41885439999999996</v>
      </c>
      <c r="K559" s="82">
        <f t="shared" si="156"/>
        <v>0.30936446464000011</v>
      </c>
      <c r="L559" s="82">
        <f t="shared" si="156"/>
        <v>0.30936446464000011</v>
      </c>
    </row>
    <row r="560" spans="1:12">
      <c r="A560" s="79" t="s">
        <v>646</v>
      </c>
      <c r="B560" s="138">
        <f>B559*0.15</f>
        <v>3.3</v>
      </c>
      <c r="C560" s="138">
        <f>(100-D560)/100</f>
        <v>0.90700000000000003</v>
      </c>
      <c r="D560" s="138">
        <f>D559*0.15</f>
        <v>9.2999999999999989</v>
      </c>
      <c r="E560" s="77">
        <v>0.95599999999999996</v>
      </c>
      <c r="F560" s="77">
        <v>0.96</v>
      </c>
      <c r="G560" s="77">
        <v>0.96399999999999997</v>
      </c>
      <c r="H560" s="77">
        <v>0.96199999999999997</v>
      </c>
      <c r="I560" s="77">
        <v>0.94399999999999995</v>
      </c>
      <c r="J560" s="77">
        <v>0.92</v>
      </c>
      <c r="K560" s="77">
        <v>0.94399999999999995</v>
      </c>
      <c r="L560" s="77">
        <v>0.94399999999999995</v>
      </c>
    </row>
    <row r="561" spans="1:12">
      <c r="A561" s="79" t="s">
        <v>647</v>
      </c>
      <c r="B561" s="138">
        <f>B559*0.4</f>
        <v>8.8000000000000007</v>
      </c>
      <c r="C561" s="138">
        <f>(100-D561)/100</f>
        <v>0.752</v>
      </c>
      <c r="D561" s="138">
        <f>D559*0.4</f>
        <v>24.8</v>
      </c>
      <c r="E561" s="77">
        <v>0.89</v>
      </c>
      <c r="F561" s="77">
        <v>0.9</v>
      </c>
      <c r="G561" s="77">
        <v>0.91</v>
      </c>
      <c r="H561" s="77">
        <v>0.90500000000000003</v>
      </c>
      <c r="I561" s="77">
        <v>0.86</v>
      </c>
      <c r="J561" s="77">
        <v>0.8</v>
      </c>
      <c r="K561" s="77">
        <v>0.86</v>
      </c>
      <c r="L561" s="77">
        <v>0.86</v>
      </c>
    </row>
    <row r="562" spans="1:12">
      <c r="A562" s="79" t="s">
        <v>787</v>
      </c>
      <c r="B562" s="138">
        <f>B559*0.15</f>
        <v>3.3</v>
      </c>
      <c r="C562" s="138">
        <f>(100-D562)/100</f>
        <v>0.90700000000000003</v>
      </c>
      <c r="D562" s="138">
        <f>D559*0.15</f>
        <v>9.2999999999999989</v>
      </c>
      <c r="E562" s="77">
        <v>0.96699999999999997</v>
      </c>
      <c r="F562" s="77">
        <v>0.97</v>
      </c>
      <c r="G562" s="77">
        <v>0.97299999999999998</v>
      </c>
      <c r="H562" s="77">
        <v>0.97150000000000003</v>
      </c>
      <c r="I562" s="77">
        <v>0.95799999999999996</v>
      </c>
      <c r="J562" s="77">
        <v>0.94</v>
      </c>
      <c r="K562" s="77">
        <v>0.95799999999999996</v>
      </c>
      <c r="L562" s="77">
        <v>0.95799999999999996</v>
      </c>
    </row>
    <row r="563" spans="1:12">
      <c r="A563" s="79" t="s">
        <v>649</v>
      </c>
      <c r="B563" s="138">
        <f>B559*0.3</f>
        <v>6.6</v>
      </c>
      <c r="C563" s="138">
        <f>(100-D563)/100</f>
        <v>0.81400000000000006</v>
      </c>
      <c r="D563" s="138">
        <f>D559*0.3</f>
        <v>18.599999999999998</v>
      </c>
      <c r="E563" s="77">
        <v>0.91200000000000003</v>
      </c>
      <c r="F563" s="77">
        <v>0.92</v>
      </c>
      <c r="G563" s="77">
        <v>0.92799999999999994</v>
      </c>
      <c r="H563" s="77">
        <v>0.92399999999999993</v>
      </c>
      <c r="I563" s="77">
        <v>0.88800000000000001</v>
      </c>
      <c r="J563" s="77">
        <v>0.84</v>
      </c>
      <c r="K563" s="77">
        <v>0.88800000000000001</v>
      </c>
      <c r="L563" s="77">
        <v>0.88800000000000001</v>
      </c>
    </row>
    <row r="564" spans="1:12">
      <c r="A564" s="55" t="s">
        <v>713</v>
      </c>
      <c r="B564" s="139">
        <v>22</v>
      </c>
      <c r="C564" s="139"/>
      <c r="D564" s="139">
        <v>62</v>
      </c>
      <c r="E564" s="81">
        <f t="shared" ref="E564:L564" si="157">1 - (E565) * (E566) * (E567) * (E568)</f>
        <v>0.24964080064000005</v>
      </c>
      <c r="F564" s="81">
        <f t="shared" si="157"/>
        <v>0.22896640000000001</v>
      </c>
      <c r="G564" s="81">
        <f>1 - (G565) * (G566) * (G567) * (G568)</f>
        <v>0.20790140544000002</v>
      </c>
      <c r="H564" s="81">
        <f t="shared" si="157"/>
        <v>0.21848300373999996</v>
      </c>
      <c r="I564" s="82">
        <f t="shared" si="157"/>
        <v>0.22896640000000001</v>
      </c>
      <c r="J564" s="82">
        <f t="shared" si="157"/>
        <v>0.22896640000000001</v>
      </c>
      <c r="K564" s="82">
        <f t="shared" si="157"/>
        <v>0.35656423374000001</v>
      </c>
      <c r="L564" s="82">
        <f t="shared" si="157"/>
        <v>0.35656423374000001</v>
      </c>
    </row>
    <row r="565" spans="1:12">
      <c r="A565" s="79" t="s">
        <v>646</v>
      </c>
      <c r="B565" s="138">
        <f>B564*0.15</f>
        <v>3.3</v>
      </c>
      <c r="C565" s="138">
        <f>(100-D565)/100</f>
        <v>0.90700000000000003</v>
      </c>
      <c r="D565" s="138">
        <f>D564*0.15</f>
        <v>9.2999999999999989</v>
      </c>
      <c r="E565" s="77">
        <v>0.95599999999999996</v>
      </c>
      <c r="F565" s="77">
        <v>0.96</v>
      </c>
      <c r="G565" s="77">
        <v>0.96399999999999997</v>
      </c>
      <c r="H565" s="77">
        <v>0.96199999999999997</v>
      </c>
      <c r="I565" s="77">
        <v>0.96</v>
      </c>
      <c r="J565" s="77">
        <v>0.96</v>
      </c>
      <c r="K565" s="77">
        <v>0.93400000000000005</v>
      </c>
      <c r="L565" s="77">
        <v>0.93400000000000005</v>
      </c>
    </row>
    <row r="566" spans="1:12">
      <c r="A566" s="79" t="s">
        <v>647</v>
      </c>
      <c r="B566" s="138">
        <f>B564*0.4</f>
        <v>8.8000000000000007</v>
      </c>
      <c r="C566" s="138">
        <f>(100-D566)/100</f>
        <v>0.752</v>
      </c>
      <c r="D566" s="138">
        <f>D564*0.4</f>
        <v>24.8</v>
      </c>
      <c r="E566" s="77">
        <v>0.89</v>
      </c>
      <c r="F566" s="77">
        <v>0.9</v>
      </c>
      <c r="G566" s="77">
        <v>0.91</v>
      </c>
      <c r="H566" s="77">
        <v>0.90500000000000003</v>
      </c>
      <c r="I566" s="77">
        <v>0.9</v>
      </c>
      <c r="J566" s="77">
        <v>0.9</v>
      </c>
      <c r="K566" s="77">
        <v>0.83499999999999996</v>
      </c>
      <c r="L566" s="77">
        <v>0.83499999999999996</v>
      </c>
    </row>
    <row r="567" spans="1:12">
      <c r="A567" s="79" t="s">
        <v>787</v>
      </c>
      <c r="B567" s="138">
        <f>B564*0.15</f>
        <v>3.3</v>
      </c>
      <c r="C567" s="138">
        <f>(100-D567)/100</f>
        <v>0.90700000000000003</v>
      </c>
      <c r="D567" s="138">
        <f>D564*0.15</f>
        <v>9.2999999999999989</v>
      </c>
      <c r="E567" s="77">
        <v>0.96699999999999997</v>
      </c>
      <c r="F567" s="77">
        <v>0.97</v>
      </c>
      <c r="G567" s="77">
        <v>0.97299999999999998</v>
      </c>
      <c r="H567" s="77">
        <v>0.97150000000000003</v>
      </c>
      <c r="I567" s="77">
        <v>0.97</v>
      </c>
      <c r="J567" s="77">
        <v>0.97</v>
      </c>
      <c r="K567" s="77">
        <v>0.95050000000000001</v>
      </c>
      <c r="L567" s="77">
        <v>0.95050000000000001</v>
      </c>
    </row>
    <row r="568" spans="1:12">
      <c r="A568" s="79" t="s">
        <v>649</v>
      </c>
      <c r="B568" s="138">
        <f>B564*0.3</f>
        <v>6.6</v>
      </c>
      <c r="C568" s="138">
        <f>(100-D568)/100</f>
        <v>0.81400000000000006</v>
      </c>
      <c r="D568" s="138">
        <f>D564*0.3</f>
        <v>18.599999999999998</v>
      </c>
      <c r="E568" s="77">
        <v>0.91200000000000003</v>
      </c>
      <c r="F568" s="77">
        <v>0.92</v>
      </c>
      <c r="G568" s="77">
        <v>0.92799999999999994</v>
      </c>
      <c r="H568" s="77">
        <v>0.92399999999999993</v>
      </c>
      <c r="I568" s="77">
        <v>0.92</v>
      </c>
      <c r="J568" s="77">
        <v>0.92</v>
      </c>
      <c r="K568" s="77">
        <v>0.86799999999999999</v>
      </c>
      <c r="L568" s="77">
        <v>0.86799999999999999</v>
      </c>
    </row>
    <row r="569" spans="1:12">
      <c r="A569" s="55" t="s">
        <v>1026</v>
      </c>
      <c r="B569" s="139">
        <v>22</v>
      </c>
      <c r="C569" s="139"/>
      <c r="D569" s="139">
        <v>62</v>
      </c>
      <c r="E569" s="81">
        <f t="shared" ref="E569:F569" si="158">1 - (E570) * (E571) * (E572) * (E573)</f>
        <v>0.24964080064000005</v>
      </c>
      <c r="F569" s="81">
        <f t="shared" si="158"/>
        <v>0.22896640000000001</v>
      </c>
      <c r="G569" s="81">
        <f>1 - (G570) * (G571) * (G572) * (G573)</f>
        <v>0.20790140544000002</v>
      </c>
      <c r="H569" s="81">
        <f t="shared" ref="H569:L569" si="159">1 - (H570) * (H571) * (H572) * (H573)</f>
        <v>0.21848300373999996</v>
      </c>
      <c r="I569" s="82">
        <f t="shared" si="159"/>
        <v>0.30936446464000011</v>
      </c>
      <c r="J569" s="82">
        <f t="shared" si="159"/>
        <v>0.30936446464000011</v>
      </c>
      <c r="K569" s="82">
        <f t="shared" si="159"/>
        <v>0.35656423374000001</v>
      </c>
      <c r="L569" s="82">
        <f t="shared" si="159"/>
        <v>0.35656423374000001</v>
      </c>
    </row>
    <row r="570" spans="1:12">
      <c r="A570" s="79" t="s">
        <v>646</v>
      </c>
      <c r="B570" s="138">
        <f>B569*0.15</f>
        <v>3.3</v>
      </c>
      <c r="C570" s="138">
        <f>(100-D570)/100</f>
        <v>0.90700000000000003</v>
      </c>
      <c r="D570" s="138">
        <f>D569*0.15</f>
        <v>9.2999999999999989</v>
      </c>
      <c r="E570" s="77">
        <v>0.95599999999999996</v>
      </c>
      <c r="F570" s="77">
        <v>0.96</v>
      </c>
      <c r="G570" s="77">
        <v>0.96399999999999997</v>
      </c>
      <c r="H570" s="77">
        <v>0.96199999999999997</v>
      </c>
      <c r="I570" s="77">
        <v>0.94399999999999995</v>
      </c>
      <c r="J570" s="77">
        <v>0.94399999999999995</v>
      </c>
      <c r="K570" s="77">
        <v>0.93400000000000005</v>
      </c>
      <c r="L570" s="77">
        <v>0.93400000000000005</v>
      </c>
    </row>
    <row r="571" spans="1:12">
      <c r="A571" s="79" t="s">
        <v>647</v>
      </c>
      <c r="B571" s="138">
        <f>B569*0.4</f>
        <v>8.8000000000000007</v>
      </c>
      <c r="C571" s="138">
        <f>(100-D571)/100</f>
        <v>0.752</v>
      </c>
      <c r="D571" s="138">
        <f>D569*0.4</f>
        <v>24.8</v>
      </c>
      <c r="E571" s="77">
        <v>0.89</v>
      </c>
      <c r="F571" s="77">
        <v>0.9</v>
      </c>
      <c r="G571" s="77">
        <v>0.91</v>
      </c>
      <c r="H571" s="77">
        <v>0.90500000000000003</v>
      </c>
      <c r="I571" s="77">
        <v>0.86</v>
      </c>
      <c r="J571" s="77">
        <v>0.86</v>
      </c>
      <c r="K571" s="77">
        <v>0.83499999999999996</v>
      </c>
      <c r="L571" s="77">
        <v>0.83499999999999996</v>
      </c>
    </row>
    <row r="572" spans="1:12">
      <c r="A572" s="79" t="s">
        <v>787</v>
      </c>
      <c r="B572" s="138">
        <f>B569*0.15</f>
        <v>3.3</v>
      </c>
      <c r="C572" s="138">
        <f>(100-D572)/100</f>
        <v>0.90700000000000003</v>
      </c>
      <c r="D572" s="138">
        <f>D569*0.15</f>
        <v>9.2999999999999989</v>
      </c>
      <c r="E572" s="77">
        <v>0.96699999999999997</v>
      </c>
      <c r="F572" s="77">
        <v>0.97</v>
      </c>
      <c r="G572" s="77">
        <v>0.97299999999999998</v>
      </c>
      <c r="H572" s="77">
        <v>0.97150000000000003</v>
      </c>
      <c r="I572" s="77">
        <v>0.95799999999999996</v>
      </c>
      <c r="J572" s="77">
        <v>0.95799999999999996</v>
      </c>
      <c r="K572" s="77">
        <v>0.95050000000000001</v>
      </c>
      <c r="L572" s="77">
        <v>0.95050000000000001</v>
      </c>
    </row>
    <row r="573" spans="1:12">
      <c r="A573" s="79" t="s">
        <v>649</v>
      </c>
      <c r="B573" s="138">
        <f>B569*0.3</f>
        <v>6.6</v>
      </c>
      <c r="C573" s="138">
        <f>(100-D573)/100</f>
        <v>0.81400000000000006</v>
      </c>
      <c r="D573" s="138">
        <f>D569*0.3</f>
        <v>18.599999999999998</v>
      </c>
      <c r="E573" s="77">
        <v>0.91200000000000003</v>
      </c>
      <c r="F573" s="77">
        <v>0.92</v>
      </c>
      <c r="G573" s="77">
        <v>0.92799999999999994</v>
      </c>
      <c r="H573" s="77">
        <v>0.92399999999999993</v>
      </c>
      <c r="I573" s="77">
        <v>0.88800000000000001</v>
      </c>
      <c r="J573" s="77">
        <v>0.88800000000000001</v>
      </c>
      <c r="K573" s="77">
        <v>0.86799999999999999</v>
      </c>
      <c r="L573" s="77">
        <v>0.86799999999999999</v>
      </c>
    </row>
    <row r="574" spans="1:12">
      <c r="A574" s="55" t="s">
        <v>997</v>
      </c>
      <c r="B574" s="139">
        <v>22</v>
      </c>
      <c r="C574" s="139"/>
      <c r="D574" s="139">
        <v>62</v>
      </c>
      <c r="E574" s="81">
        <f t="shared" ref="E574:F574" si="160">1 - (E575) * (E576) * (E577) * (E578)</f>
        <v>0.24964080064000005</v>
      </c>
      <c r="F574" s="81">
        <f t="shared" si="160"/>
        <v>0.22896640000000001</v>
      </c>
      <c r="G574" s="81">
        <f>1 - (G575) * (G576) * (G577) * (G578)</f>
        <v>0.20790140544000002</v>
      </c>
      <c r="H574" s="81">
        <f t="shared" ref="H574:L574" si="161">1 - (H575) * (H576) * (H577) * (H578)</f>
        <v>0.21848300373999996</v>
      </c>
      <c r="I574" s="82">
        <f t="shared" si="161"/>
        <v>0.30936446464000011</v>
      </c>
      <c r="J574" s="82">
        <f t="shared" si="161"/>
        <v>0.22896640000000001</v>
      </c>
      <c r="K574" s="82">
        <f t="shared" si="161"/>
        <v>0.30936446464000011</v>
      </c>
      <c r="L574" s="82">
        <f t="shared" si="161"/>
        <v>0.30936446464000011</v>
      </c>
    </row>
    <row r="575" spans="1:12">
      <c r="A575" s="79" t="s">
        <v>646</v>
      </c>
      <c r="B575" s="138">
        <f>B574*0.15</f>
        <v>3.3</v>
      </c>
      <c r="C575" s="138">
        <f>(100-D575)/100</f>
        <v>0.90700000000000003</v>
      </c>
      <c r="D575" s="138">
        <f>D574*0.15</f>
        <v>9.2999999999999989</v>
      </c>
      <c r="E575" s="77">
        <v>0.95599999999999996</v>
      </c>
      <c r="F575" s="77">
        <v>0.96</v>
      </c>
      <c r="G575" s="77">
        <v>0.96399999999999997</v>
      </c>
      <c r="H575" s="77">
        <v>0.96199999999999997</v>
      </c>
      <c r="I575" s="77">
        <v>0.94399999999999995</v>
      </c>
      <c r="J575" s="77">
        <v>0.96</v>
      </c>
      <c r="K575" s="77">
        <v>0.94399999999999995</v>
      </c>
      <c r="L575" s="77">
        <v>0.94399999999999995</v>
      </c>
    </row>
    <row r="576" spans="1:12">
      <c r="A576" s="79" t="s">
        <v>647</v>
      </c>
      <c r="B576" s="138">
        <f>B574*0.4</f>
        <v>8.8000000000000007</v>
      </c>
      <c r="C576" s="138">
        <f>(100-D576)/100</f>
        <v>0.752</v>
      </c>
      <c r="D576" s="138">
        <f>D574*0.4</f>
        <v>24.8</v>
      </c>
      <c r="E576" s="77">
        <v>0.89</v>
      </c>
      <c r="F576" s="77">
        <v>0.9</v>
      </c>
      <c r="G576" s="77">
        <v>0.91</v>
      </c>
      <c r="H576" s="77">
        <v>0.90500000000000003</v>
      </c>
      <c r="I576" s="77">
        <v>0.86</v>
      </c>
      <c r="J576" s="77">
        <v>0.9</v>
      </c>
      <c r="K576" s="77">
        <v>0.86</v>
      </c>
      <c r="L576" s="77">
        <v>0.86</v>
      </c>
    </row>
    <row r="577" spans="1:12">
      <c r="A577" s="79" t="s">
        <v>787</v>
      </c>
      <c r="B577" s="138">
        <f>B574*0.15</f>
        <v>3.3</v>
      </c>
      <c r="C577" s="138">
        <f>(100-D577)/100</f>
        <v>0.90700000000000003</v>
      </c>
      <c r="D577" s="138">
        <f>D574*0.15</f>
        <v>9.2999999999999989</v>
      </c>
      <c r="E577" s="77">
        <v>0.96699999999999997</v>
      </c>
      <c r="F577" s="77">
        <v>0.97</v>
      </c>
      <c r="G577" s="77">
        <v>0.97299999999999998</v>
      </c>
      <c r="H577" s="77">
        <v>0.97150000000000003</v>
      </c>
      <c r="I577" s="77">
        <v>0.95799999999999996</v>
      </c>
      <c r="J577" s="77">
        <v>0.97</v>
      </c>
      <c r="K577" s="77">
        <v>0.95799999999999996</v>
      </c>
      <c r="L577" s="77">
        <v>0.95799999999999996</v>
      </c>
    </row>
    <row r="578" spans="1:12">
      <c r="A578" s="79" t="s">
        <v>649</v>
      </c>
      <c r="B578" s="138">
        <f>B574*0.3</f>
        <v>6.6</v>
      </c>
      <c r="C578" s="138">
        <f>(100-D578)/100</f>
        <v>0.81400000000000006</v>
      </c>
      <c r="D578" s="138">
        <f>D574*0.3</f>
        <v>18.599999999999998</v>
      </c>
      <c r="E578" s="77">
        <v>0.91200000000000003</v>
      </c>
      <c r="F578" s="77">
        <v>0.92</v>
      </c>
      <c r="G578" s="77">
        <v>0.92799999999999994</v>
      </c>
      <c r="H578" s="77">
        <v>0.92399999999999993</v>
      </c>
      <c r="I578" s="77">
        <v>0.88800000000000001</v>
      </c>
      <c r="J578" s="77">
        <v>0.92</v>
      </c>
      <c r="K578" s="77">
        <v>0.88800000000000001</v>
      </c>
      <c r="L578" s="77">
        <v>0.88800000000000001</v>
      </c>
    </row>
    <row r="579" spans="1:12">
      <c r="A579" s="55" t="s">
        <v>779</v>
      </c>
      <c r="B579" s="139">
        <v>22</v>
      </c>
      <c r="C579" s="139"/>
      <c r="D579" s="139">
        <v>62</v>
      </c>
      <c r="E579" s="81">
        <f t="shared" ref="E579:L581" si="162">1 - (E580)</f>
        <v>4.4000000000000039E-2</v>
      </c>
      <c r="F579" s="81">
        <f t="shared" si="162"/>
        <v>4.0000000000000036E-2</v>
      </c>
      <c r="G579" s="81">
        <f t="shared" si="162"/>
        <v>3.6000000000000032E-2</v>
      </c>
      <c r="H579" s="81">
        <f t="shared" si="162"/>
        <v>3.8000000000000034E-2</v>
      </c>
      <c r="I579" s="82">
        <f t="shared" si="162"/>
        <v>4.0000000000000036E-2</v>
      </c>
      <c r="J579" s="82">
        <f t="shared" si="162"/>
        <v>4.0000000000000036E-2</v>
      </c>
      <c r="K579" s="82">
        <f t="shared" si="162"/>
        <v>4.0000000000000036E-2</v>
      </c>
      <c r="L579" s="82">
        <f t="shared" si="162"/>
        <v>9.9999999999999978E-2</v>
      </c>
    </row>
    <row r="580" spans="1:12">
      <c r="A580" s="79" t="s">
        <v>646</v>
      </c>
      <c r="B580" s="138">
        <f>B579*0.15</f>
        <v>3.3</v>
      </c>
      <c r="C580" s="138">
        <f>(100-D580)/100</f>
        <v>0.90700000000000003</v>
      </c>
      <c r="D580" s="138">
        <f>D579*0.15</f>
        <v>9.2999999999999989</v>
      </c>
      <c r="E580" s="77">
        <v>0.95599999999999996</v>
      </c>
      <c r="F580" s="77">
        <v>0.96</v>
      </c>
      <c r="G580" s="77">
        <v>0.96399999999999997</v>
      </c>
      <c r="H580" s="77">
        <v>0.96199999999999997</v>
      </c>
      <c r="I580" s="77">
        <v>0.96</v>
      </c>
      <c r="J580" s="77">
        <v>0.96</v>
      </c>
      <c r="K580" s="77">
        <v>0.96</v>
      </c>
      <c r="L580" s="77">
        <v>0.9</v>
      </c>
    </row>
    <row r="581" spans="1:12">
      <c r="A581" s="55" t="s">
        <v>963</v>
      </c>
      <c r="B581" s="139">
        <v>22</v>
      </c>
      <c r="C581" s="139"/>
      <c r="D581" s="139">
        <v>62</v>
      </c>
      <c r="E581" s="81">
        <f t="shared" si="162"/>
        <v>4.4000000000000039E-2</v>
      </c>
      <c r="F581" s="81">
        <f t="shared" si="162"/>
        <v>4.0000000000000036E-2</v>
      </c>
      <c r="G581" s="81">
        <f t="shared" si="162"/>
        <v>3.6000000000000032E-2</v>
      </c>
      <c r="H581" s="81">
        <f t="shared" si="162"/>
        <v>3.8000000000000034E-2</v>
      </c>
      <c r="I581" s="82">
        <f t="shared" si="162"/>
        <v>4.0000000000000036E-2</v>
      </c>
      <c r="J581" s="82">
        <f t="shared" si="162"/>
        <v>4.0000000000000036E-2</v>
      </c>
      <c r="K581" s="82">
        <f t="shared" si="162"/>
        <v>4.0000000000000036E-2</v>
      </c>
      <c r="L581" s="82">
        <f t="shared" si="162"/>
        <v>9.9999999999999978E-2</v>
      </c>
    </row>
    <row r="582" spans="1:12">
      <c r="A582" s="79" t="s">
        <v>646</v>
      </c>
      <c r="B582" s="138">
        <f>B581*0.15</f>
        <v>3.3</v>
      </c>
      <c r="C582" s="138">
        <f>(100-D582)/100</f>
        <v>0.90700000000000003</v>
      </c>
      <c r="D582" s="138">
        <f>D581*0.15</f>
        <v>9.2999999999999989</v>
      </c>
      <c r="E582" s="77">
        <v>0.95599999999999996</v>
      </c>
      <c r="F582" s="77">
        <v>0.96</v>
      </c>
      <c r="G582" s="77">
        <v>0.96399999999999997</v>
      </c>
      <c r="H582" s="77">
        <v>0.96199999999999997</v>
      </c>
      <c r="I582" s="77">
        <v>0.96</v>
      </c>
      <c r="J582" s="77">
        <v>0.96</v>
      </c>
      <c r="K582" s="77">
        <v>0.96</v>
      </c>
      <c r="L582" s="77">
        <v>0.9</v>
      </c>
    </row>
    <row r="583" spans="1:12">
      <c r="A583" s="141" t="s">
        <v>714</v>
      </c>
      <c r="B583" s="139">
        <v>22</v>
      </c>
      <c r="C583" s="139"/>
      <c r="D583" s="139">
        <v>62</v>
      </c>
      <c r="E583" s="81">
        <f t="shared" ref="E583:L583" si="163">1 - (E584) * (E585) * (E586) * (E587)</f>
        <v>0.24964080064000005</v>
      </c>
      <c r="F583" s="81">
        <f t="shared" si="163"/>
        <v>0.22896640000000001</v>
      </c>
      <c r="G583" s="81">
        <f>1 - (G584) * (G585) * (G586) * (G587)</f>
        <v>0.20790140544000002</v>
      </c>
      <c r="H583" s="81">
        <f t="shared" si="163"/>
        <v>0.21848300373999996</v>
      </c>
      <c r="I583" s="82">
        <f t="shared" si="163"/>
        <v>0.27992968750000002</v>
      </c>
      <c r="J583" s="82">
        <f t="shared" si="163"/>
        <v>0.35656423374000001</v>
      </c>
      <c r="K583" s="82">
        <f t="shared" si="163"/>
        <v>0.27992968750000002</v>
      </c>
      <c r="L583" s="82">
        <f t="shared" si="163"/>
        <v>0.27992968750000002</v>
      </c>
    </row>
    <row r="584" spans="1:12">
      <c r="A584" s="79" t="s">
        <v>646</v>
      </c>
      <c r="B584" s="138">
        <f>B583*0.15</f>
        <v>3.3</v>
      </c>
      <c r="C584" s="138">
        <f>(100-D584)/100</f>
        <v>0.90700000000000003</v>
      </c>
      <c r="D584" s="138">
        <f>D583*0.15</f>
        <v>9.2999999999999989</v>
      </c>
      <c r="E584" s="77">
        <v>0.95599999999999996</v>
      </c>
      <c r="F584" s="77">
        <v>0.96</v>
      </c>
      <c r="G584" s="77">
        <v>0.96399999999999997</v>
      </c>
      <c r="H584" s="77">
        <v>0.96199999999999997</v>
      </c>
      <c r="I584" s="77">
        <v>0.95</v>
      </c>
      <c r="J584" s="77">
        <v>0.93400000000000005</v>
      </c>
      <c r="K584" s="77">
        <v>0.95</v>
      </c>
      <c r="L584" s="77">
        <v>0.95</v>
      </c>
    </row>
    <row r="585" spans="1:12">
      <c r="A585" s="79" t="s">
        <v>647</v>
      </c>
      <c r="B585" s="138">
        <f>B583*0.4</f>
        <v>8.8000000000000007</v>
      </c>
      <c r="C585" s="138">
        <f>(100-D585)/100</f>
        <v>0.752</v>
      </c>
      <c r="D585" s="138">
        <f>D583*0.4</f>
        <v>24.8</v>
      </c>
      <c r="E585" s="77">
        <v>0.89</v>
      </c>
      <c r="F585" s="77">
        <v>0.9</v>
      </c>
      <c r="G585" s="77">
        <v>0.91</v>
      </c>
      <c r="H585" s="77">
        <v>0.90500000000000003</v>
      </c>
      <c r="I585" s="77">
        <v>0.875</v>
      </c>
      <c r="J585" s="77">
        <v>0.83499999999999996</v>
      </c>
      <c r="K585" s="77">
        <v>0.875</v>
      </c>
      <c r="L585" s="77">
        <v>0.875</v>
      </c>
    </row>
    <row r="586" spans="1:12">
      <c r="A586" s="79" t="s">
        <v>787</v>
      </c>
      <c r="B586" s="138">
        <f>B583*0.15</f>
        <v>3.3</v>
      </c>
      <c r="C586" s="138">
        <f>(100-D586)/100</f>
        <v>0.90700000000000003</v>
      </c>
      <c r="D586" s="138">
        <f>D583*0.15</f>
        <v>9.2999999999999989</v>
      </c>
      <c r="E586" s="77">
        <v>0.96699999999999997</v>
      </c>
      <c r="F586" s="77">
        <v>0.97</v>
      </c>
      <c r="G586" s="77">
        <v>0.97299999999999998</v>
      </c>
      <c r="H586" s="77">
        <v>0.97150000000000003</v>
      </c>
      <c r="I586" s="77">
        <v>0.96250000000000002</v>
      </c>
      <c r="J586" s="77">
        <v>0.95050000000000001</v>
      </c>
      <c r="K586" s="77">
        <v>0.96250000000000002</v>
      </c>
      <c r="L586" s="77">
        <v>0.96250000000000002</v>
      </c>
    </row>
    <row r="587" spans="1:12">
      <c r="A587" s="79" t="s">
        <v>649</v>
      </c>
      <c r="B587" s="138">
        <f>B583*0.3</f>
        <v>6.6</v>
      </c>
      <c r="C587" s="138">
        <f>(100-D587)/100</f>
        <v>0.81400000000000006</v>
      </c>
      <c r="D587" s="138">
        <f>D583*0.3</f>
        <v>18.599999999999998</v>
      </c>
      <c r="E587" s="77">
        <v>0.91200000000000003</v>
      </c>
      <c r="F587" s="77">
        <v>0.92</v>
      </c>
      <c r="G587" s="77">
        <v>0.92799999999999994</v>
      </c>
      <c r="H587" s="77">
        <v>0.92399999999999993</v>
      </c>
      <c r="I587" s="77">
        <v>0.9</v>
      </c>
      <c r="J587" s="77">
        <v>0.86799999999999999</v>
      </c>
      <c r="K587" s="77">
        <v>0.9</v>
      </c>
      <c r="L587" s="77">
        <v>0.9</v>
      </c>
    </row>
    <row r="588" spans="1:12">
      <c r="A588" s="55" t="s">
        <v>715</v>
      </c>
      <c r="B588" s="139">
        <v>21</v>
      </c>
      <c r="C588" s="139"/>
      <c r="D588" s="139">
        <v>61</v>
      </c>
      <c r="E588" s="81">
        <f t="shared" ref="E588:L588" si="164">1 - (E589) * (E590) * (E591) * (E592)</f>
        <v>0.23935214813999994</v>
      </c>
      <c r="F588" s="81">
        <f t="shared" si="164"/>
        <v>0.21848300373999996</v>
      </c>
      <c r="G588" s="81">
        <f>1 - (G589) * (G590) * (G591) * (G592)</f>
        <v>0.1972210497400001</v>
      </c>
      <c r="H588" s="81">
        <f t="shared" si="164"/>
        <v>0.20790140544000002</v>
      </c>
      <c r="I588" s="82">
        <f t="shared" si="164"/>
        <v>0.22896640000000001</v>
      </c>
      <c r="J588" s="82">
        <f t="shared" si="164"/>
        <v>0.30936446464000011</v>
      </c>
      <c r="K588" s="82">
        <f t="shared" si="164"/>
        <v>0.22896640000000001</v>
      </c>
      <c r="L588" s="82">
        <f t="shared" si="164"/>
        <v>0.27992968750000002</v>
      </c>
    </row>
    <row r="589" spans="1:12">
      <c r="A589" s="79" t="s">
        <v>646</v>
      </c>
      <c r="B589" s="138">
        <f>B588*0.15</f>
        <v>3.15</v>
      </c>
      <c r="C589" s="138">
        <f>(100-D589)/100</f>
        <v>0.90849999999999997</v>
      </c>
      <c r="D589" s="138">
        <f>D588*0.15</f>
        <v>9.15</v>
      </c>
      <c r="E589" s="77">
        <v>0.95799999999999996</v>
      </c>
      <c r="F589" s="77">
        <v>0.96199999999999997</v>
      </c>
      <c r="G589" s="77">
        <v>0.96599999999999997</v>
      </c>
      <c r="H589" s="77">
        <v>0.96399999999999997</v>
      </c>
      <c r="I589" s="77">
        <v>0.96</v>
      </c>
      <c r="J589" s="77">
        <v>0.94399999999999995</v>
      </c>
      <c r="K589" s="77">
        <v>0.96</v>
      </c>
      <c r="L589" s="77">
        <v>0.95</v>
      </c>
    </row>
    <row r="590" spans="1:12">
      <c r="A590" s="79" t="s">
        <v>647</v>
      </c>
      <c r="B590" s="138">
        <f>B588*0.4</f>
        <v>8.4</v>
      </c>
      <c r="C590" s="138">
        <f>(100-D590)/100</f>
        <v>0.75599999999999989</v>
      </c>
      <c r="D590" s="138">
        <f>D588*0.4</f>
        <v>24.400000000000002</v>
      </c>
      <c r="E590" s="77">
        <v>0.89500000000000002</v>
      </c>
      <c r="F590" s="77">
        <v>0.90500000000000003</v>
      </c>
      <c r="G590" s="77">
        <v>0.91500000000000004</v>
      </c>
      <c r="H590" s="77">
        <v>0.91</v>
      </c>
      <c r="I590" s="77">
        <v>0.9</v>
      </c>
      <c r="J590" s="77">
        <v>0.86</v>
      </c>
      <c r="K590" s="77">
        <v>0.9</v>
      </c>
      <c r="L590" s="77">
        <v>0.875</v>
      </c>
    </row>
    <row r="591" spans="1:12">
      <c r="A591" s="79" t="s">
        <v>787</v>
      </c>
      <c r="B591" s="138">
        <f>B588*0.15</f>
        <v>3.15</v>
      </c>
      <c r="C591" s="138">
        <f>(100-D591)/100</f>
        <v>0.90849999999999997</v>
      </c>
      <c r="D591" s="138">
        <f>D588*0.15</f>
        <v>9.15</v>
      </c>
      <c r="E591" s="77">
        <v>0.96850000000000003</v>
      </c>
      <c r="F591" s="77">
        <v>0.97150000000000003</v>
      </c>
      <c r="G591" s="77">
        <v>0.97450000000000003</v>
      </c>
      <c r="H591" s="77">
        <v>0.97299999999999998</v>
      </c>
      <c r="I591" s="77">
        <v>0.97</v>
      </c>
      <c r="J591" s="77">
        <v>0.95799999999999996</v>
      </c>
      <c r="K591" s="77">
        <v>0.97</v>
      </c>
      <c r="L591" s="77">
        <v>0.96250000000000002</v>
      </c>
    </row>
    <row r="592" spans="1:12">
      <c r="A592" s="79" t="s">
        <v>649</v>
      </c>
      <c r="B592" s="138">
        <f>B588*0.3</f>
        <v>6.3</v>
      </c>
      <c r="C592" s="138">
        <f>(100-D592)/100</f>
        <v>0.81700000000000006</v>
      </c>
      <c r="D592" s="138">
        <f>D588*0.3</f>
        <v>18.3</v>
      </c>
      <c r="E592" s="77">
        <v>0.91600000000000004</v>
      </c>
      <c r="F592" s="77">
        <v>0.92399999999999993</v>
      </c>
      <c r="G592" s="77">
        <v>0.93199999999999994</v>
      </c>
      <c r="H592" s="77">
        <v>0.92799999999999994</v>
      </c>
      <c r="I592" s="77">
        <v>0.92</v>
      </c>
      <c r="J592" s="77">
        <v>0.88800000000000001</v>
      </c>
      <c r="K592" s="77">
        <v>0.92</v>
      </c>
      <c r="L592" s="77">
        <v>0.9</v>
      </c>
    </row>
    <row r="593" spans="1:12">
      <c r="A593" s="157" t="s">
        <v>660</v>
      </c>
      <c r="B593" s="157"/>
      <c r="C593" s="157"/>
      <c r="D593" s="157"/>
      <c r="E593" s="157"/>
      <c r="F593" s="157"/>
      <c r="G593" s="157"/>
      <c r="H593" s="157"/>
      <c r="I593" s="157"/>
      <c r="J593" s="157"/>
      <c r="K593" s="157"/>
      <c r="L593" s="157"/>
    </row>
    <row r="594" spans="1:12">
      <c r="A594" s="22" t="s">
        <v>651</v>
      </c>
      <c r="B594" s="22" t="s">
        <v>645</v>
      </c>
      <c r="C594" s="22"/>
      <c r="D594" s="22" t="s">
        <v>650</v>
      </c>
      <c r="E594" s="22" t="s">
        <v>652</v>
      </c>
      <c r="F594" s="22" t="s">
        <v>653</v>
      </c>
      <c r="G594" s="22" t="s">
        <v>654</v>
      </c>
      <c r="H594" s="22" t="s">
        <v>655</v>
      </c>
      <c r="I594" s="22" t="s">
        <v>1</v>
      </c>
      <c r="J594" s="22" t="s">
        <v>2</v>
      </c>
      <c r="K594" s="22" t="s">
        <v>3</v>
      </c>
      <c r="L594" s="22" t="s">
        <v>4</v>
      </c>
    </row>
    <row r="595" spans="1:12">
      <c r="A595" s="55" t="s">
        <v>716</v>
      </c>
      <c r="B595" s="139">
        <v>20</v>
      </c>
      <c r="C595" s="139"/>
      <c r="D595" s="139">
        <v>40</v>
      </c>
      <c r="E595" s="81">
        <f t="shared" ref="E595:L595" si="165">1 - (E596) * (E597) * (E598) * (E599)</f>
        <v>0.22896640000000001</v>
      </c>
      <c r="F595" s="81">
        <f t="shared" si="165"/>
        <v>0.20790140544000002</v>
      </c>
      <c r="G595" s="81">
        <f>1 - (G596) * (G597) * (G598) * (G599)</f>
        <v>0.18644137983999998</v>
      </c>
      <c r="H595" s="81">
        <f t="shared" si="165"/>
        <v>0.1972210497400001</v>
      </c>
      <c r="I595" s="82">
        <f t="shared" si="165"/>
        <v>0.30936446464000011</v>
      </c>
      <c r="J595" s="82">
        <f t="shared" si="165"/>
        <v>0.41885439999999996</v>
      </c>
      <c r="K595" s="82">
        <f t="shared" si="165"/>
        <v>0.27992968750000002</v>
      </c>
      <c r="L595" s="82">
        <f t="shared" si="165"/>
        <v>0.30936446464000011</v>
      </c>
    </row>
    <row r="596" spans="1:12">
      <c r="A596" s="79" t="s">
        <v>646</v>
      </c>
      <c r="B596" s="138">
        <f>B595*0.15</f>
        <v>3</v>
      </c>
      <c r="C596" s="138">
        <f>(100-D596)/100</f>
        <v>0.94</v>
      </c>
      <c r="D596" s="138">
        <f>D595*0.15</f>
        <v>6</v>
      </c>
      <c r="E596" s="77">
        <v>0.96</v>
      </c>
      <c r="F596" s="77">
        <v>0.96399999999999997</v>
      </c>
      <c r="G596" s="77">
        <v>0.96799999999999997</v>
      </c>
      <c r="H596" s="77">
        <v>0.96599999999999997</v>
      </c>
      <c r="I596" s="77">
        <v>0.94399999999999995</v>
      </c>
      <c r="J596" s="77">
        <v>0.92</v>
      </c>
      <c r="K596" s="77">
        <v>0.95</v>
      </c>
      <c r="L596" s="77">
        <v>0.94399999999999995</v>
      </c>
    </row>
    <row r="597" spans="1:12">
      <c r="A597" s="79" t="s">
        <v>647</v>
      </c>
      <c r="B597" s="138">
        <f>B595*0.4</f>
        <v>8</v>
      </c>
      <c r="C597" s="138">
        <f>(100-D597)/100</f>
        <v>0.84</v>
      </c>
      <c r="D597" s="138">
        <f>D595*0.4</f>
        <v>16</v>
      </c>
      <c r="E597" s="77">
        <v>0.9</v>
      </c>
      <c r="F597" s="77">
        <v>0.91</v>
      </c>
      <c r="G597" s="77">
        <v>0.92</v>
      </c>
      <c r="H597" s="77">
        <v>0.91500000000000004</v>
      </c>
      <c r="I597" s="77">
        <v>0.86</v>
      </c>
      <c r="J597" s="77">
        <v>0.8</v>
      </c>
      <c r="K597" s="77">
        <v>0.875</v>
      </c>
      <c r="L597" s="77">
        <v>0.86</v>
      </c>
    </row>
    <row r="598" spans="1:12">
      <c r="A598" s="79" t="s">
        <v>787</v>
      </c>
      <c r="B598" s="138">
        <f>B595*0.15</f>
        <v>3</v>
      </c>
      <c r="C598" s="138">
        <f>(100-D598)/100</f>
        <v>0.94</v>
      </c>
      <c r="D598" s="138">
        <f>D595*0.15</f>
        <v>6</v>
      </c>
      <c r="E598" s="77">
        <v>0.97</v>
      </c>
      <c r="F598" s="77">
        <v>0.97299999999999998</v>
      </c>
      <c r="G598" s="77">
        <v>0.97599999999999998</v>
      </c>
      <c r="H598" s="77">
        <v>0.97450000000000003</v>
      </c>
      <c r="I598" s="77">
        <v>0.95799999999999996</v>
      </c>
      <c r="J598" s="77">
        <v>0.94</v>
      </c>
      <c r="K598" s="77">
        <v>0.96250000000000002</v>
      </c>
      <c r="L598" s="77">
        <v>0.95799999999999996</v>
      </c>
    </row>
    <row r="599" spans="1:12">
      <c r="A599" s="79" t="s">
        <v>649</v>
      </c>
      <c r="B599" s="138">
        <f>B595*0.3</f>
        <v>6</v>
      </c>
      <c r="C599" s="138">
        <f>(100-D599)/100</f>
        <v>0.88</v>
      </c>
      <c r="D599" s="138">
        <f>D595*0.3</f>
        <v>12</v>
      </c>
      <c r="E599" s="77">
        <v>0.92</v>
      </c>
      <c r="F599" s="77">
        <v>0.92799999999999994</v>
      </c>
      <c r="G599" s="77">
        <v>0.93599999999999994</v>
      </c>
      <c r="H599" s="77">
        <v>0.93199999999999994</v>
      </c>
      <c r="I599" s="77">
        <v>0.88800000000000001</v>
      </c>
      <c r="J599" s="77">
        <v>0.84</v>
      </c>
      <c r="K599" s="77">
        <v>0.9</v>
      </c>
      <c r="L599" s="77">
        <v>0.88800000000000001</v>
      </c>
    </row>
    <row r="600" spans="1:12">
      <c r="A600" s="55" t="s">
        <v>964</v>
      </c>
      <c r="B600" s="139">
        <v>20</v>
      </c>
      <c r="C600" s="139"/>
      <c r="D600" s="139">
        <v>40</v>
      </c>
      <c r="E600" s="81">
        <f t="shared" ref="E600:F600" si="166">1 - (E601) * (E602) * (E603) * (E604)</f>
        <v>0.22896640000000001</v>
      </c>
      <c r="F600" s="81">
        <f t="shared" si="166"/>
        <v>0.20790140544000002</v>
      </c>
      <c r="G600" s="81">
        <f>1 - (G601) * (G602) * (G603) * (G604)</f>
        <v>0.18644137983999998</v>
      </c>
      <c r="H600" s="81">
        <f t="shared" ref="H600:L600" si="167">1 - (H601) * (H602) * (H603) * (H604)</f>
        <v>0.1972210497400001</v>
      </c>
      <c r="I600" s="82">
        <f t="shared" si="167"/>
        <v>0.41885439999999996</v>
      </c>
      <c r="J600" s="82">
        <f t="shared" si="167"/>
        <v>0.27992968750000002</v>
      </c>
      <c r="K600" s="82">
        <f t="shared" si="167"/>
        <v>0.27992968750000002</v>
      </c>
      <c r="L600" s="82">
        <f t="shared" si="167"/>
        <v>0.41885439999999996</v>
      </c>
    </row>
    <row r="601" spans="1:12">
      <c r="A601" s="79" t="s">
        <v>646</v>
      </c>
      <c r="B601" s="138">
        <f>B600*0.15</f>
        <v>3</v>
      </c>
      <c r="C601" s="138">
        <f>(100-D601)/100</f>
        <v>0.94</v>
      </c>
      <c r="D601" s="138">
        <f>D600*0.15</f>
        <v>6</v>
      </c>
      <c r="E601" s="77">
        <v>0.96</v>
      </c>
      <c r="F601" s="77">
        <v>0.96399999999999997</v>
      </c>
      <c r="G601" s="77">
        <v>0.96799999999999997</v>
      </c>
      <c r="H601" s="77">
        <v>0.96599999999999997</v>
      </c>
      <c r="I601" s="77">
        <v>0.92</v>
      </c>
      <c r="J601" s="77">
        <v>0.95</v>
      </c>
      <c r="K601" s="77">
        <v>0.95</v>
      </c>
      <c r="L601" s="77">
        <v>0.92</v>
      </c>
    </row>
    <row r="602" spans="1:12">
      <c r="A602" s="79" t="s">
        <v>647</v>
      </c>
      <c r="B602" s="138">
        <f>B600*0.4</f>
        <v>8</v>
      </c>
      <c r="C602" s="138">
        <f>(100-D602)/100</f>
        <v>0.84</v>
      </c>
      <c r="D602" s="138">
        <f>D600*0.4</f>
        <v>16</v>
      </c>
      <c r="E602" s="77">
        <v>0.9</v>
      </c>
      <c r="F602" s="77">
        <v>0.91</v>
      </c>
      <c r="G602" s="77">
        <v>0.92</v>
      </c>
      <c r="H602" s="77">
        <v>0.91500000000000004</v>
      </c>
      <c r="I602" s="77">
        <v>0.8</v>
      </c>
      <c r="J602" s="77">
        <v>0.875</v>
      </c>
      <c r="K602" s="77">
        <v>0.875</v>
      </c>
      <c r="L602" s="77">
        <v>0.8</v>
      </c>
    </row>
    <row r="603" spans="1:12">
      <c r="A603" s="79" t="s">
        <v>787</v>
      </c>
      <c r="B603" s="138">
        <f>B600*0.15</f>
        <v>3</v>
      </c>
      <c r="C603" s="138">
        <f>(100-D603)/100</f>
        <v>0.94</v>
      </c>
      <c r="D603" s="138">
        <f>D600*0.15</f>
        <v>6</v>
      </c>
      <c r="E603" s="77">
        <v>0.97</v>
      </c>
      <c r="F603" s="77">
        <v>0.97299999999999998</v>
      </c>
      <c r="G603" s="77">
        <v>0.97599999999999998</v>
      </c>
      <c r="H603" s="77">
        <v>0.97450000000000003</v>
      </c>
      <c r="I603" s="77">
        <v>0.94</v>
      </c>
      <c r="J603" s="77">
        <v>0.96250000000000002</v>
      </c>
      <c r="K603" s="77">
        <v>0.96250000000000002</v>
      </c>
      <c r="L603" s="77">
        <v>0.94</v>
      </c>
    </row>
    <row r="604" spans="1:12">
      <c r="A604" s="79" t="s">
        <v>649</v>
      </c>
      <c r="B604" s="138">
        <f>B600*0.3</f>
        <v>6</v>
      </c>
      <c r="C604" s="138">
        <f>(100-D604)/100</f>
        <v>0.88</v>
      </c>
      <c r="D604" s="138">
        <f>D600*0.3</f>
        <v>12</v>
      </c>
      <c r="E604" s="77">
        <v>0.92</v>
      </c>
      <c r="F604" s="77">
        <v>0.92799999999999994</v>
      </c>
      <c r="G604" s="77">
        <v>0.93599999999999994</v>
      </c>
      <c r="H604" s="77">
        <v>0.93199999999999994</v>
      </c>
      <c r="I604" s="77">
        <v>0.84</v>
      </c>
      <c r="J604" s="77">
        <v>0.9</v>
      </c>
      <c r="K604" s="77">
        <v>0.9</v>
      </c>
      <c r="L604" s="77">
        <v>0.84</v>
      </c>
    </row>
    <row r="605" spans="1:12">
      <c r="A605" s="141" t="s">
        <v>717</v>
      </c>
      <c r="B605" s="139">
        <v>20</v>
      </c>
      <c r="C605" s="139"/>
      <c r="D605" s="139">
        <v>40</v>
      </c>
      <c r="E605" s="81">
        <f t="shared" ref="E605:L605" si="168">1 - (E606) * (E607) * (E608) * (E609)</f>
        <v>0.22896640000000001</v>
      </c>
      <c r="F605" s="81">
        <f t="shared" si="168"/>
        <v>0.20790140544000002</v>
      </c>
      <c r="G605" s="81">
        <f>1 - (G606) * (G607) * (G608) * (G609)</f>
        <v>0.18644137983999998</v>
      </c>
      <c r="H605" s="81">
        <f t="shared" si="168"/>
        <v>0.1972210497400001</v>
      </c>
      <c r="I605" s="82">
        <f t="shared" si="168"/>
        <v>0.30936446464000011</v>
      </c>
      <c r="J605" s="82">
        <f t="shared" si="168"/>
        <v>0.27992968750000002</v>
      </c>
      <c r="K605" s="82">
        <f t="shared" si="168"/>
        <v>0.30936446464000011</v>
      </c>
      <c r="L605" s="82">
        <f t="shared" si="168"/>
        <v>0.27992968750000002</v>
      </c>
    </row>
    <row r="606" spans="1:12">
      <c r="A606" s="79" t="s">
        <v>646</v>
      </c>
      <c r="B606" s="138">
        <f>B605*0.15</f>
        <v>3</v>
      </c>
      <c r="C606" s="138">
        <f>(100-D606)/100</f>
        <v>0.94</v>
      </c>
      <c r="D606" s="138">
        <f>D605*0.15</f>
        <v>6</v>
      </c>
      <c r="E606" s="77">
        <v>0.96</v>
      </c>
      <c r="F606" s="77">
        <v>0.96399999999999997</v>
      </c>
      <c r="G606" s="77">
        <v>0.96799999999999997</v>
      </c>
      <c r="H606" s="77">
        <v>0.96599999999999997</v>
      </c>
      <c r="I606" s="77">
        <v>0.94399999999999995</v>
      </c>
      <c r="J606" s="77">
        <v>0.95</v>
      </c>
      <c r="K606" s="77">
        <v>0.94399999999999995</v>
      </c>
      <c r="L606" s="77">
        <v>0.95</v>
      </c>
    </row>
    <row r="607" spans="1:12">
      <c r="A607" s="79" t="s">
        <v>647</v>
      </c>
      <c r="B607" s="138">
        <f>B605*0.4</f>
        <v>8</v>
      </c>
      <c r="C607" s="138">
        <f>(100-D607)/100</f>
        <v>0.84</v>
      </c>
      <c r="D607" s="138">
        <f>D605*0.4</f>
        <v>16</v>
      </c>
      <c r="E607" s="77">
        <v>0.9</v>
      </c>
      <c r="F607" s="77">
        <v>0.91</v>
      </c>
      <c r="G607" s="77">
        <v>0.92</v>
      </c>
      <c r="H607" s="77">
        <v>0.91500000000000004</v>
      </c>
      <c r="I607" s="77">
        <v>0.86</v>
      </c>
      <c r="J607" s="77">
        <v>0.875</v>
      </c>
      <c r="K607" s="77">
        <v>0.86</v>
      </c>
      <c r="L607" s="77">
        <v>0.875</v>
      </c>
    </row>
    <row r="608" spans="1:12">
      <c r="A608" s="79" t="s">
        <v>787</v>
      </c>
      <c r="B608" s="138">
        <f>B605*0.15</f>
        <v>3</v>
      </c>
      <c r="C608" s="138">
        <f>(100-D608)/100</f>
        <v>0.94</v>
      </c>
      <c r="D608" s="138">
        <f>D605*0.15</f>
        <v>6</v>
      </c>
      <c r="E608" s="77">
        <v>0.97</v>
      </c>
      <c r="F608" s="77">
        <v>0.97299999999999998</v>
      </c>
      <c r="G608" s="77">
        <v>0.97599999999999998</v>
      </c>
      <c r="H608" s="77">
        <v>0.97450000000000003</v>
      </c>
      <c r="I608" s="77">
        <v>0.95799999999999996</v>
      </c>
      <c r="J608" s="77">
        <v>0.96250000000000002</v>
      </c>
      <c r="K608" s="77">
        <v>0.95799999999999996</v>
      </c>
      <c r="L608" s="77">
        <v>0.96250000000000002</v>
      </c>
    </row>
    <row r="609" spans="1:12">
      <c r="A609" s="79" t="s">
        <v>649</v>
      </c>
      <c r="B609" s="138">
        <f>B605*0.3</f>
        <v>6</v>
      </c>
      <c r="C609" s="138">
        <f>(100-D609)/100</f>
        <v>0.88</v>
      </c>
      <c r="D609" s="138">
        <f>D605*0.3</f>
        <v>12</v>
      </c>
      <c r="E609" s="77">
        <v>0.92</v>
      </c>
      <c r="F609" s="77">
        <v>0.92799999999999994</v>
      </c>
      <c r="G609" s="77">
        <v>0.93599999999999994</v>
      </c>
      <c r="H609" s="77">
        <v>0.93199999999999994</v>
      </c>
      <c r="I609" s="77">
        <v>0.88800000000000001</v>
      </c>
      <c r="J609" s="77">
        <v>0.9</v>
      </c>
      <c r="K609" s="77">
        <v>0.88800000000000001</v>
      </c>
      <c r="L609" s="77">
        <v>0.9</v>
      </c>
    </row>
    <row r="610" spans="1:12">
      <c r="A610" s="141" t="s">
        <v>977</v>
      </c>
      <c r="B610" s="139">
        <v>20</v>
      </c>
      <c r="C610" s="139"/>
      <c r="D610" s="139">
        <v>40</v>
      </c>
      <c r="E610" s="81">
        <f t="shared" ref="E610:F610" si="169">1 - (E611) * (E612) * (E613) * (E614)</f>
        <v>0.22896640000000001</v>
      </c>
      <c r="F610" s="81">
        <f t="shared" si="169"/>
        <v>0.20790140544000002</v>
      </c>
      <c r="G610" s="81">
        <f>1 - (G611) * (G612) * (G613) * (G614)</f>
        <v>0.18644137983999998</v>
      </c>
      <c r="H610" s="81">
        <f t="shared" ref="H610:L610" si="170">1 - (H611) * (H612) * (H613) * (H614)</f>
        <v>0.1972210497400001</v>
      </c>
      <c r="I610" s="82">
        <f t="shared" si="170"/>
        <v>0.30936446464000011</v>
      </c>
      <c r="J610" s="82">
        <f t="shared" si="170"/>
        <v>0.30936446464000011</v>
      </c>
      <c r="K610" s="82">
        <f t="shared" si="170"/>
        <v>0.30936446464000011</v>
      </c>
      <c r="L610" s="82">
        <f t="shared" si="170"/>
        <v>0.30936446464000011</v>
      </c>
    </row>
    <row r="611" spans="1:12">
      <c r="A611" s="79" t="s">
        <v>646</v>
      </c>
      <c r="B611" s="138">
        <f>B610*0.15</f>
        <v>3</v>
      </c>
      <c r="C611" s="138">
        <f>(100-D611)/100</f>
        <v>0.94</v>
      </c>
      <c r="D611" s="138">
        <f>D610*0.15</f>
        <v>6</v>
      </c>
      <c r="E611" s="77">
        <v>0.96</v>
      </c>
      <c r="F611" s="77">
        <v>0.96399999999999997</v>
      </c>
      <c r="G611" s="77">
        <v>0.96799999999999997</v>
      </c>
      <c r="H611" s="77">
        <v>0.96599999999999997</v>
      </c>
      <c r="I611" s="77">
        <v>0.94399999999999995</v>
      </c>
      <c r="J611" s="77">
        <v>0.94399999999999995</v>
      </c>
      <c r="K611" s="77">
        <v>0.94399999999999995</v>
      </c>
      <c r="L611" s="77">
        <v>0.94399999999999995</v>
      </c>
    </row>
    <row r="612" spans="1:12">
      <c r="A612" s="79" t="s">
        <v>647</v>
      </c>
      <c r="B612" s="138">
        <f>B610*0.4</f>
        <v>8</v>
      </c>
      <c r="C612" s="138">
        <f>(100-D612)/100</f>
        <v>0.84</v>
      </c>
      <c r="D612" s="138">
        <f>D610*0.4</f>
        <v>16</v>
      </c>
      <c r="E612" s="77">
        <v>0.9</v>
      </c>
      <c r="F612" s="77">
        <v>0.91</v>
      </c>
      <c r="G612" s="77">
        <v>0.92</v>
      </c>
      <c r="H612" s="77">
        <v>0.91500000000000004</v>
      </c>
      <c r="I612" s="77">
        <v>0.86</v>
      </c>
      <c r="J612" s="77">
        <v>0.86</v>
      </c>
      <c r="K612" s="77">
        <v>0.86</v>
      </c>
      <c r="L612" s="77">
        <v>0.86</v>
      </c>
    </row>
    <row r="613" spans="1:12">
      <c r="A613" s="79" t="s">
        <v>787</v>
      </c>
      <c r="B613" s="138">
        <f>B610*0.15</f>
        <v>3</v>
      </c>
      <c r="C613" s="138">
        <f>(100-D613)/100</f>
        <v>0.94</v>
      </c>
      <c r="D613" s="138">
        <f>D610*0.15</f>
        <v>6</v>
      </c>
      <c r="E613" s="77">
        <v>0.97</v>
      </c>
      <c r="F613" s="77">
        <v>0.97299999999999998</v>
      </c>
      <c r="G613" s="77">
        <v>0.97599999999999998</v>
      </c>
      <c r="H613" s="77">
        <v>0.97450000000000003</v>
      </c>
      <c r="I613" s="77">
        <v>0.95799999999999996</v>
      </c>
      <c r="J613" s="77">
        <v>0.95799999999999996</v>
      </c>
      <c r="K613" s="77">
        <v>0.95799999999999996</v>
      </c>
      <c r="L613" s="77">
        <v>0.95799999999999996</v>
      </c>
    </row>
    <row r="614" spans="1:12">
      <c r="A614" s="79" t="s">
        <v>649</v>
      </c>
      <c r="B614" s="138">
        <f>B610*0.3</f>
        <v>6</v>
      </c>
      <c r="C614" s="138">
        <f>(100-D614)/100</f>
        <v>0.88</v>
      </c>
      <c r="D614" s="138">
        <f>D610*0.3</f>
        <v>12</v>
      </c>
      <c r="E614" s="77">
        <v>0.92</v>
      </c>
      <c r="F614" s="77">
        <v>0.92799999999999994</v>
      </c>
      <c r="G614" s="77">
        <v>0.93599999999999994</v>
      </c>
      <c r="H614" s="77">
        <v>0.93199999999999994</v>
      </c>
      <c r="I614" s="77">
        <v>0.88800000000000001</v>
      </c>
      <c r="J614" s="77">
        <v>0.88800000000000001</v>
      </c>
      <c r="K614" s="77">
        <v>0.88800000000000001</v>
      </c>
      <c r="L614" s="77">
        <v>0.88800000000000001</v>
      </c>
    </row>
    <row r="615" spans="1:12">
      <c r="A615" s="55" t="s">
        <v>718</v>
      </c>
      <c r="B615" s="139">
        <v>19</v>
      </c>
      <c r="C615" s="139"/>
      <c r="D615" s="139">
        <v>40</v>
      </c>
      <c r="E615" s="81">
        <f t="shared" ref="E615:L615" si="171">1 - (E616) * (E617) * (E618) * (E619)</f>
        <v>0.21848300373999996</v>
      </c>
      <c r="F615" s="81">
        <f t="shared" si="171"/>
        <v>0.1972210497400001</v>
      </c>
      <c r="G615" s="81">
        <f>1 - (G616) * (G617) * (G618) * (G619)</f>
        <v>0.1755618375000001</v>
      </c>
      <c r="H615" s="81">
        <f t="shared" si="171"/>
        <v>0.18644137983999998</v>
      </c>
      <c r="I615" s="82">
        <f t="shared" si="171"/>
        <v>0.35656423374000001</v>
      </c>
      <c r="J615" s="82">
        <f t="shared" si="171"/>
        <v>0.22896640000000001</v>
      </c>
      <c r="K615" s="82">
        <f t="shared" si="171"/>
        <v>0.35656423374000001</v>
      </c>
      <c r="L615" s="82">
        <f t="shared" si="171"/>
        <v>0.41885439999999996</v>
      </c>
    </row>
    <row r="616" spans="1:12">
      <c r="A616" s="79" t="s">
        <v>646</v>
      </c>
      <c r="B616" s="138">
        <f>B615*0.15</f>
        <v>2.85</v>
      </c>
      <c r="C616" s="138">
        <f>(100-D616)/100</f>
        <v>0.94</v>
      </c>
      <c r="D616" s="138">
        <f>D615*0.15</f>
        <v>6</v>
      </c>
      <c r="E616" s="77">
        <v>0.96199999999999997</v>
      </c>
      <c r="F616" s="77">
        <v>0.96599999999999997</v>
      </c>
      <c r="G616" s="77">
        <v>0.97</v>
      </c>
      <c r="H616" s="77">
        <v>0.96799999999999997</v>
      </c>
      <c r="I616" s="77">
        <v>0.93400000000000005</v>
      </c>
      <c r="J616" s="77">
        <v>0.96</v>
      </c>
      <c r="K616" s="77">
        <v>0.93400000000000005</v>
      </c>
      <c r="L616" s="77">
        <v>0.92</v>
      </c>
    </row>
    <row r="617" spans="1:12">
      <c r="A617" s="79" t="s">
        <v>647</v>
      </c>
      <c r="B617" s="138">
        <f>B615*0.4</f>
        <v>7.6000000000000005</v>
      </c>
      <c r="C617" s="138">
        <f>(100-D617)/100</f>
        <v>0.84</v>
      </c>
      <c r="D617" s="138">
        <f>D615*0.4</f>
        <v>16</v>
      </c>
      <c r="E617" s="77">
        <v>0.90500000000000003</v>
      </c>
      <c r="F617" s="77">
        <v>0.91500000000000004</v>
      </c>
      <c r="G617" s="77">
        <v>0.92500000000000004</v>
      </c>
      <c r="H617" s="77">
        <v>0.92</v>
      </c>
      <c r="I617" s="77">
        <v>0.83499999999999996</v>
      </c>
      <c r="J617" s="77">
        <v>0.9</v>
      </c>
      <c r="K617" s="77">
        <v>0.83499999999999996</v>
      </c>
      <c r="L617" s="77">
        <v>0.8</v>
      </c>
    </row>
    <row r="618" spans="1:12">
      <c r="A618" s="79" t="s">
        <v>787</v>
      </c>
      <c r="B618" s="138">
        <f>B615*0.15</f>
        <v>2.85</v>
      </c>
      <c r="C618" s="138">
        <f>(100-D618)/100</f>
        <v>0.94</v>
      </c>
      <c r="D618" s="138">
        <f>D615*0.15</f>
        <v>6</v>
      </c>
      <c r="E618" s="77">
        <v>0.97150000000000003</v>
      </c>
      <c r="F618" s="77">
        <v>0.97450000000000003</v>
      </c>
      <c r="G618" s="77">
        <v>0.97750000000000004</v>
      </c>
      <c r="H618" s="77">
        <v>0.97599999999999998</v>
      </c>
      <c r="I618" s="77">
        <v>0.95050000000000001</v>
      </c>
      <c r="J618" s="77">
        <v>0.97</v>
      </c>
      <c r="K618" s="77">
        <v>0.95050000000000001</v>
      </c>
      <c r="L618" s="77">
        <v>0.94</v>
      </c>
    </row>
    <row r="619" spans="1:12">
      <c r="A619" s="79" t="s">
        <v>649</v>
      </c>
      <c r="B619" s="138">
        <f>B615*0.3</f>
        <v>5.7</v>
      </c>
      <c r="C619" s="138">
        <f>(100-D619)/100</f>
        <v>0.88</v>
      </c>
      <c r="D619" s="138">
        <f>D615*0.3</f>
        <v>12</v>
      </c>
      <c r="E619" s="77">
        <v>0.92399999999999993</v>
      </c>
      <c r="F619" s="77">
        <v>0.93199999999999994</v>
      </c>
      <c r="G619" s="77">
        <v>0.94</v>
      </c>
      <c r="H619" s="77">
        <v>0.93599999999999994</v>
      </c>
      <c r="I619" s="77">
        <v>0.86799999999999999</v>
      </c>
      <c r="J619" s="77">
        <v>0.92</v>
      </c>
      <c r="K619" s="77">
        <v>0.86799999999999999</v>
      </c>
      <c r="L619" s="77">
        <v>0.84</v>
      </c>
    </row>
    <row r="620" spans="1:12">
      <c r="A620" s="55" t="s">
        <v>845</v>
      </c>
      <c r="B620" s="139">
        <v>19</v>
      </c>
      <c r="C620" s="139"/>
      <c r="D620" s="139">
        <v>35</v>
      </c>
      <c r="E620" s="81">
        <f>1 - (E621) * (E622)</f>
        <v>6.5417000000000058E-2</v>
      </c>
      <c r="F620" s="81">
        <f>1 - (F621) * (F622)</f>
        <v>5.8633000000000046E-2</v>
      </c>
      <c r="G620" s="81">
        <f>1 - (G621) * (G622)</f>
        <v>5.182500000000001E-2</v>
      </c>
      <c r="H620" s="81">
        <f>1 - (H621) * (H622)</f>
        <v>5.5232000000000059E-2</v>
      </c>
      <c r="I620" s="82">
        <f>1 - (I621) *(I622)</f>
        <v>0.11223299999999992</v>
      </c>
      <c r="J620" s="82">
        <f>1 - (J621) *(J622)</f>
        <v>6.8800000000000083E-2</v>
      </c>
      <c r="K620" s="82">
        <f>1 - (K621) *(K622)</f>
        <v>0.11223299999999992</v>
      </c>
      <c r="L620" s="82">
        <f>1 - (L621) *(L622)</f>
        <v>0.13519999999999999</v>
      </c>
    </row>
    <row r="621" spans="1:12">
      <c r="A621" s="79" t="s">
        <v>646</v>
      </c>
      <c r="B621" s="138">
        <f>B620*0.15</f>
        <v>2.85</v>
      </c>
      <c r="C621" s="138">
        <f>(100-D621)/100</f>
        <v>0.94750000000000001</v>
      </c>
      <c r="D621" s="138">
        <f>D620*0.15</f>
        <v>5.25</v>
      </c>
      <c r="E621" s="77">
        <v>0.96199999999999997</v>
      </c>
      <c r="F621" s="77">
        <v>0.96599999999999997</v>
      </c>
      <c r="G621" s="77">
        <v>0.97</v>
      </c>
      <c r="H621" s="77">
        <v>0.96799999999999997</v>
      </c>
      <c r="I621" s="77">
        <v>0.93400000000000005</v>
      </c>
      <c r="J621" s="77">
        <v>0.96</v>
      </c>
      <c r="K621" s="77">
        <v>0.93400000000000005</v>
      </c>
      <c r="L621" s="77">
        <v>0.92</v>
      </c>
    </row>
    <row r="622" spans="1:12">
      <c r="A622" s="79" t="s">
        <v>787</v>
      </c>
      <c r="B622" s="138">
        <f>B620*0.15</f>
        <v>2.85</v>
      </c>
      <c r="C622" s="138">
        <v>0.94</v>
      </c>
      <c r="D622" s="138">
        <f>D620*0.4</f>
        <v>14</v>
      </c>
      <c r="E622" s="77">
        <v>0.97150000000000003</v>
      </c>
      <c r="F622" s="77">
        <v>0.97450000000000003</v>
      </c>
      <c r="G622" s="77">
        <v>0.97750000000000004</v>
      </c>
      <c r="H622" s="77">
        <v>0.97599999999999998</v>
      </c>
      <c r="I622" s="77">
        <v>0.95050000000000001</v>
      </c>
      <c r="J622" s="77">
        <v>0.97</v>
      </c>
      <c r="K622" s="77">
        <v>0.95050000000000001</v>
      </c>
      <c r="L622" s="77">
        <v>0.94</v>
      </c>
    </row>
    <row r="623" spans="1:12">
      <c r="A623" s="55" t="s">
        <v>719</v>
      </c>
      <c r="B623" s="139">
        <v>18</v>
      </c>
      <c r="C623" s="139"/>
      <c r="D623" s="139">
        <v>35</v>
      </c>
      <c r="E623" s="81">
        <f t="shared" ref="E623:L623" si="172">1 - (E624) * (E625) * (E626) * (E627)</f>
        <v>0.20790140544000002</v>
      </c>
      <c r="F623" s="81">
        <f t="shared" si="172"/>
        <v>0.18644137983999998</v>
      </c>
      <c r="G623" s="81">
        <f>1 - (G624) * (G625) * (G626) * (G627)</f>
        <v>0.16458186304000011</v>
      </c>
      <c r="H623" s="81">
        <f t="shared" si="172"/>
        <v>0.1755618375000001</v>
      </c>
      <c r="I623" s="82">
        <f t="shared" si="172"/>
        <v>0.27992968750000002</v>
      </c>
      <c r="J623" s="82">
        <f t="shared" si="172"/>
        <v>0.22896640000000001</v>
      </c>
      <c r="K623" s="82">
        <f t="shared" si="172"/>
        <v>0.27992968750000002</v>
      </c>
      <c r="L623" s="82">
        <f t="shared" si="172"/>
        <v>0.35656423374000001</v>
      </c>
    </row>
    <row r="624" spans="1:12">
      <c r="A624" s="79" t="s">
        <v>646</v>
      </c>
      <c r="B624" s="138">
        <f>B623*0.15</f>
        <v>2.6999999999999997</v>
      </c>
      <c r="C624" s="138">
        <f>(100-D624)/100</f>
        <v>0.94750000000000001</v>
      </c>
      <c r="D624" s="138">
        <f>D623*0.15</f>
        <v>5.25</v>
      </c>
      <c r="E624" s="77">
        <v>0.96399999999999997</v>
      </c>
      <c r="F624" s="77">
        <v>0.96799999999999997</v>
      </c>
      <c r="G624" s="77">
        <v>0.97199999999999998</v>
      </c>
      <c r="H624" s="77">
        <v>0.97</v>
      </c>
      <c r="I624" s="77">
        <v>0.95</v>
      </c>
      <c r="J624" s="77">
        <v>0.96</v>
      </c>
      <c r="K624" s="77">
        <v>0.95</v>
      </c>
      <c r="L624" s="77">
        <v>0.93400000000000005</v>
      </c>
    </row>
    <row r="625" spans="1:12">
      <c r="A625" s="79" t="s">
        <v>647</v>
      </c>
      <c r="B625" s="138">
        <f>B623*0.4</f>
        <v>7.2</v>
      </c>
      <c r="C625" s="138">
        <f>(100-D625)/100</f>
        <v>0.86</v>
      </c>
      <c r="D625" s="138">
        <f>D623*0.4</f>
        <v>14</v>
      </c>
      <c r="E625" s="77">
        <v>0.91</v>
      </c>
      <c r="F625" s="77">
        <v>0.92</v>
      </c>
      <c r="G625" s="77">
        <v>0.92999999999999994</v>
      </c>
      <c r="H625" s="77">
        <v>0.92500000000000004</v>
      </c>
      <c r="I625" s="77">
        <v>0.875</v>
      </c>
      <c r="J625" s="77">
        <v>0.9</v>
      </c>
      <c r="K625" s="77">
        <v>0.875</v>
      </c>
      <c r="L625" s="77">
        <v>0.83499999999999996</v>
      </c>
    </row>
    <row r="626" spans="1:12">
      <c r="A626" s="79" t="s">
        <v>787</v>
      </c>
      <c r="B626" s="138">
        <f>B623*0.15</f>
        <v>2.6999999999999997</v>
      </c>
      <c r="C626" s="138">
        <f>(100-D626)/100</f>
        <v>0.94750000000000001</v>
      </c>
      <c r="D626" s="138">
        <f>D623*0.15</f>
        <v>5.25</v>
      </c>
      <c r="E626" s="77">
        <v>0.97299999999999998</v>
      </c>
      <c r="F626" s="77">
        <v>0.97599999999999998</v>
      </c>
      <c r="G626" s="77">
        <v>0.97899999999999998</v>
      </c>
      <c r="H626" s="77">
        <v>0.97750000000000004</v>
      </c>
      <c r="I626" s="77">
        <v>0.96250000000000002</v>
      </c>
      <c r="J626" s="77">
        <v>0.97</v>
      </c>
      <c r="K626" s="77">
        <v>0.96250000000000002</v>
      </c>
      <c r="L626" s="77">
        <v>0.95050000000000001</v>
      </c>
    </row>
    <row r="627" spans="1:12">
      <c r="A627" s="79" t="s">
        <v>649</v>
      </c>
      <c r="B627" s="138">
        <f>B623*0.3</f>
        <v>5.3999999999999995</v>
      </c>
      <c r="C627" s="138">
        <f>(100-D627)/100</f>
        <v>0.89500000000000002</v>
      </c>
      <c r="D627" s="138">
        <f>D623*0.3</f>
        <v>10.5</v>
      </c>
      <c r="E627" s="77">
        <v>0.92799999999999994</v>
      </c>
      <c r="F627" s="77">
        <v>0.93599999999999994</v>
      </c>
      <c r="G627" s="77">
        <v>0.94399999999999995</v>
      </c>
      <c r="H627" s="77">
        <v>0.94</v>
      </c>
      <c r="I627" s="77">
        <v>0.9</v>
      </c>
      <c r="J627" s="77">
        <v>0.92</v>
      </c>
      <c r="K627" s="77">
        <v>0.9</v>
      </c>
      <c r="L627" s="77">
        <v>0.86799999999999999</v>
      </c>
    </row>
    <row r="628" spans="1:12">
      <c r="A628" s="55" t="s">
        <v>772</v>
      </c>
      <c r="B628" s="139">
        <v>18</v>
      </c>
      <c r="C628" s="139"/>
      <c r="D628" s="139">
        <v>35</v>
      </c>
      <c r="E628" s="81">
        <f t="shared" ref="E628:L628" si="173">1 - (E629)</f>
        <v>3.6000000000000032E-2</v>
      </c>
      <c r="F628" s="81">
        <f t="shared" si="173"/>
        <v>3.2000000000000028E-2</v>
      </c>
      <c r="G628" s="81">
        <f t="shared" si="173"/>
        <v>2.8000000000000025E-2</v>
      </c>
      <c r="H628" s="81">
        <f t="shared" si="173"/>
        <v>3.0000000000000027E-2</v>
      </c>
      <c r="I628" s="82">
        <f t="shared" si="173"/>
        <v>5.0000000000000044E-2</v>
      </c>
      <c r="J628" s="82">
        <f t="shared" si="173"/>
        <v>4.0000000000000036E-2</v>
      </c>
      <c r="K628" s="82">
        <f t="shared" si="173"/>
        <v>5.0000000000000044E-2</v>
      </c>
      <c r="L628" s="82">
        <f t="shared" si="173"/>
        <v>6.5999999999999948E-2</v>
      </c>
    </row>
    <row r="629" spans="1:12">
      <c r="A629" s="79" t="s">
        <v>646</v>
      </c>
      <c r="B629" s="138">
        <f>B628*0.15</f>
        <v>2.6999999999999997</v>
      </c>
      <c r="C629" s="138">
        <f>(100-D629)/100</f>
        <v>0.94750000000000001</v>
      </c>
      <c r="D629" s="138">
        <f>D628*0.15</f>
        <v>5.25</v>
      </c>
      <c r="E629" s="77">
        <v>0.96399999999999997</v>
      </c>
      <c r="F629" s="77">
        <v>0.96799999999999997</v>
      </c>
      <c r="G629" s="77">
        <v>0.97199999999999998</v>
      </c>
      <c r="H629" s="77">
        <v>0.97</v>
      </c>
      <c r="I629" s="77">
        <v>0.95</v>
      </c>
      <c r="J629" s="77">
        <v>0.96</v>
      </c>
      <c r="K629" s="77">
        <v>0.95</v>
      </c>
      <c r="L629" s="77">
        <v>0.93400000000000005</v>
      </c>
    </row>
    <row r="630" spans="1:12">
      <c r="A630" s="141" t="s">
        <v>720</v>
      </c>
      <c r="B630" s="139">
        <v>18</v>
      </c>
      <c r="C630" s="139"/>
      <c r="D630" s="139">
        <v>35</v>
      </c>
      <c r="E630" s="81">
        <f t="shared" ref="E630:L630" si="174">1 - (E631) * (E632) * (E633) * (E634)</f>
        <v>0.20790140544000002</v>
      </c>
      <c r="F630" s="81">
        <f t="shared" si="174"/>
        <v>0.18644137983999998</v>
      </c>
      <c r="G630" s="81">
        <f>1 - (G631) * (G632) * (G633) * (G634)</f>
        <v>0.16458186304000011</v>
      </c>
      <c r="H630" s="81">
        <f t="shared" si="174"/>
        <v>0.1755618375000001</v>
      </c>
      <c r="I630" s="82">
        <f t="shared" si="174"/>
        <v>0.27992968750000002</v>
      </c>
      <c r="J630" s="82">
        <f t="shared" si="174"/>
        <v>0.35656423374000001</v>
      </c>
      <c r="K630" s="82">
        <f t="shared" si="174"/>
        <v>0.37480633750000003</v>
      </c>
      <c r="L630" s="82">
        <f t="shared" si="174"/>
        <v>0.35656423374000001</v>
      </c>
    </row>
    <row r="631" spans="1:12">
      <c r="A631" s="79" t="s">
        <v>646</v>
      </c>
      <c r="B631" s="138">
        <f>B630*0.15</f>
        <v>2.6999999999999997</v>
      </c>
      <c r="C631" s="138">
        <f>(100-D631)/100</f>
        <v>0.94750000000000001</v>
      </c>
      <c r="D631" s="138">
        <f>D630*0.15</f>
        <v>5.25</v>
      </c>
      <c r="E631" s="77">
        <v>0.96399999999999997</v>
      </c>
      <c r="F631" s="77">
        <v>0.96799999999999997</v>
      </c>
      <c r="G631" s="77">
        <v>0.97199999999999998</v>
      </c>
      <c r="H631" s="77">
        <v>0.97</v>
      </c>
      <c r="I631" s="77">
        <v>0.95</v>
      </c>
      <c r="J631" s="77">
        <v>0.93400000000000005</v>
      </c>
      <c r="K631" s="77">
        <v>0.93</v>
      </c>
      <c r="L631" s="77">
        <v>0.93400000000000005</v>
      </c>
    </row>
    <row r="632" spans="1:12">
      <c r="A632" s="79" t="s">
        <v>647</v>
      </c>
      <c r="B632" s="138">
        <f>B630*0.4</f>
        <v>7.2</v>
      </c>
      <c r="C632" s="138">
        <f>(100-D632)/100</f>
        <v>0.86</v>
      </c>
      <c r="D632" s="138">
        <f>D630*0.4</f>
        <v>14</v>
      </c>
      <c r="E632" s="77">
        <v>0.91</v>
      </c>
      <c r="F632" s="77">
        <v>0.92</v>
      </c>
      <c r="G632" s="77">
        <v>0.92999999999999994</v>
      </c>
      <c r="H632" s="77">
        <v>0.92500000000000004</v>
      </c>
      <c r="I632" s="77">
        <v>0.875</v>
      </c>
      <c r="J632" s="77">
        <v>0.83499999999999996</v>
      </c>
      <c r="K632" s="77">
        <v>0.82499999999999996</v>
      </c>
      <c r="L632" s="77">
        <v>0.83499999999999996</v>
      </c>
    </row>
    <row r="633" spans="1:12">
      <c r="A633" s="79" t="s">
        <v>787</v>
      </c>
      <c r="B633" s="138">
        <f>B630*0.15</f>
        <v>2.6999999999999997</v>
      </c>
      <c r="C633" s="138">
        <f>(100-D633)/100</f>
        <v>0.94750000000000001</v>
      </c>
      <c r="D633" s="138">
        <f>D630*0.15</f>
        <v>5.25</v>
      </c>
      <c r="E633" s="77">
        <v>0.97299999999999998</v>
      </c>
      <c r="F633" s="77">
        <v>0.97599999999999998</v>
      </c>
      <c r="G633" s="77">
        <v>0.97899999999999998</v>
      </c>
      <c r="H633" s="77">
        <v>0.97750000000000004</v>
      </c>
      <c r="I633" s="77">
        <v>0.96250000000000002</v>
      </c>
      <c r="J633" s="77">
        <v>0.95050000000000001</v>
      </c>
      <c r="K633" s="77">
        <v>0.94750000000000001</v>
      </c>
      <c r="L633" s="77">
        <v>0.95050000000000001</v>
      </c>
    </row>
    <row r="634" spans="1:12">
      <c r="A634" s="79" t="s">
        <v>649</v>
      </c>
      <c r="B634" s="138">
        <f>B630*0.3</f>
        <v>5.3999999999999995</v>
      </c>
      <c r="C634" s="138">
        <f>(100-D634)/100</f>
        <v>0.89500000000000002</v>
      </c>
      <c r="D634" s="138">
        <f>D630*0.3</f>
        <v>10.5</v>
      </c>
      <c r="E634" s="77">
        <v>0.92799999999999994</v>
      </c>
      <c r="F634" s="77">
        <v>0.93599999999999994</v>
      </c>
      <c r="G634" s="77">
        <v>0.94399999999999995</v>
      </c>
      <c r="H634" s="77">
        <v>0.94</v>
      </c>
      <c r="I634" s="77">
        <v>0.9</v>
      </c>
      <c r="J634" s="77">
        <v>0.86799999999999999</v>
      </c>
      <c r="K634" s="77">
        <v>0.86</v>
      </c>
      <c r="L634" s="77">
        <v>0.86799999999999999</v>
      </c>
    </row>
    <row r="635" spans="1:12">
      <c r="A635" s="55" t="s">
        <v>721</v>
      </c>
      <c r="B635" s="139">
        <v>16</v>
      </c>
      <c r="C635" s="139"/>
      <c r="D635" s="139">
        <v>33</v>
      </c>
      <c r="E635" s="81">
        <f t="shared" ref="E635:L635" si="175">1 - (E636) * (E637) * (E638) * (E639)</f>
        <v>0.1972210497400001</v>
      </c>
      <c r="F635" s="81">
        <f t="shared" si="175"/>
        <v>0.1755618375000001</v>
      </c>
      <c r="G635" s="81">
        <f>1 - (G636) * (G637) * (G638) * (G639)</f>
        <v>0.15350089534</v>
      </c>
      <c r="H635" s="81">
        <f t="shared" si="175"/>
        <v>0.16458186304000011</v>
      </c>
      <c r="I635" s="82">
        <f t="shared" si="175"/>
        <v>0.35656423374000001</v>
      </c>
      <c r="J635" s="82">
        <f t="shared" si="175"/>
        <v>0.30936446464000011</v>
      </c>
      <c r="K635" s="82">
        <f t="shared" si="175"/>
        <v>0.37480633750000003</v>
      </c>
      <c r="L635" s="82">
        <f t="shared" si="175"/>
        <v>0.30936446464000011</v>
      </c>
    </row>
    <row r="636" spans="1:12">
      <c r="A636" s="79" t="s">
        <v>646</v>
      </c>
      <c r="B636" s="138">
        <f>B635*0.15</f>
        <v>2.4</v>
      </c>
      <c r="C636" s="138">
        <f>(100-D636)/100</f>
        <v>0.95050000000000001</v>
      </c>
      <c r="D636" s="138">
        <f>D635*0.15</f>
        <v>4.95</v>
      </c>
      <c r="E636" s="77">
        <v>0.96599999999999997</v>
      </c>
      <c r="F636" s="77">
        <v>0.97</v>
      </c>
      <c r="G636" s="77">
        <v>0.97399999999999998</v>
      </c>
      <c r="H636" s="77">
        <v>0.97199999999999998</v>
      </c>
      <c r="I636" s="77">
        <v>0.93400000000000005</v>
      </c>
      <c r="J636" s="77">
        <v>0.94399999999999995</v>
      </c>
      <c r="K636" s="77">
        <v>0.93</v>
      </c>
      <c r="L636" s="77">
        <v>0.94399999999999995</v>
      </c>
    </row>
    <row r="637" spans="1:12">
      <c r="A637" s="79" t="s">
        <v>647</v>
      </c>
      <c r="B637" s="138">
        <f>B635*0.4</f>
        <v>6.4</v>
      </c>
      <c r="C637" s="138">
        <f>(100-D637)/100</f>
        <v>0.86799999999999999</v>
      </c>
      <c r="D637" s="138">
        <f>D635*0.4</f>
        <v>13.200000000000001</v>
      </c>
      <c r="E637" s="77">
        <v>0.91500000000000004</v>
      </c>
      <c r="F637" s="77">
        <v>0.92500000000000004</v>
      </c>
      <c r="G637" s="77">
        <v>0.93500000000000005</v>
      </c>
      <c r="H637" s="77">
        <v>0.92999999999999994</v>
      </c>
      <c r="I637" s="77">
        <v>0.83499999999999996</v>
      </c>
      <c r="J637" s="77">
        <v>0.86</v>
      </c>
      <c r="K637" s="77">
        <v>0.82499999999999996</v>
      </c>
      <c r="L637" s="77">
        <v>0.86</v>
      </c>
    </row>
    <row r="638" spans="1:12">
      <c r="A638" s="79" t="s">
        <v>787</v>
      </c>
      <c r="B638" s="138">
        <f>B635*0.15</f>
        <v>2.4</v>
      </c>
      <c r="C638" s="138">
        <f>(100-D638)/100</f>
        <v>0.95050000000000001</v>
      </c>
      <c r="D638" s="138">
        <f>D635*0.15</f>
        <v>4.95</v>
      </c>
      <c r="E638" s="77">
        <v>0.97450000000000003</v>
      </c>
      <c r="F638" s="77">
        <v>0.97750000000000004</v>
      </c>
      <c r="G638" s="77">
        <v>0.98050000000000004</v>
      </c>
      <c r="H638" s="77">
        <v>0.97899999999999998</v>
      </c>
      <c r="I638" s="77">
        <v>0.95050000000000001</v>
      </c>
      <c r="J638" s="77">
        <v>0.95799999999999996</v>
      </c>
      <c r="K638" s="77">
        <v>0.94750000000000001</v>
      </c>
      <c r="L638" s="77">
        <v>0.95799999999999996</v>
      </c>
    </row>
    <row r="639" spans="1:12">
      <c r="A639" s="79" t="s">
        <v>649</v>
      </c>
      <c r="B639" s="138">
        <f>B635*0.3</f>
        <v>4.8</v>
      </c>
      <c r="C639" s="138">
        <f>(100-D639)/100</f>
        <v>0.90099999999999991</v>
      </c>
      <c r="D639" s="138">
        <f>D635*0.3</f>
        <v>9.9</v>
      </c>
      <c r="E639" s="77">
        <v>0.93199999999999994</v>
      </c>
      <c r="F639" s="77">
        <v>0.94</v>
      </c>
      <c r="G639" s="77">
        <v>0.94799999999999995</v>
      </c>
      <c r="H639" s="77">
        <v>0.94399999999999995</v>
      </c>
      <c r="I639" s="77">
        <v>0.86799999999999999</v>
      </c>
      <c r="J639" s="77">
        <v>0.88800000000000001</v>
      </c>
      <c r="K639" s="77">
        <v>0.86</v>
      </c>
      <c r="L639" s="77">
        <v>0.88800000000000001</v>
      </c>
    </row>
    <row r="640" spans="1:12">
      <c r="A640" s="55" t="s">
        <v>722</v>
      </c>
      <c r="B640" s="139">
        <v>16</v>
      </c>
      <c r="C640" s="139"/>
      <c r="D640" s="139">
        <v>33</v>
      </c>
      <c r="E640" s="81">
        <f t="shared" ref="E640:L640" si="176">1 - (E641) * (E642) * (E643) * (E644)</f>
        <v>0.1972210497400001</v>
      </c>
      <c r="F640" s="81">
        <f t="shared" si="176"/>
        <v>0.1755618375000001</v>
      </c>
      <c r="G640" s="81">
        <f>1 - (G641) * (G642) * (G643) * (G644)</f>
        <v>0.15350089534</v>
      </c>
      <c r="H640" s="81">
        <f t="shared" si="176"/>
        <v>0.16458186304000011</v>
      </c>
      <c r="I640" s="82">
        <f t="shared" si="176"/>
        <v>0.27992968750000002</v>
      </c>
      <c r="J640" s="82">
        <f t="shared" si="176"/>
        <v>0.30936446464000011</v>
      </c>
      <c r="K640" s="82">
        <f t="shared" si="176"/>
        <v>0.22896640000000001</v>
      </c>
      <c r="L640" s="82">
        <f t="shared" si="176"/>
        <v>0.27992968750000002</v>
      </c>
    </row>
    <row r="641" spans="1:13">
      <c r="A641" s="79" t="s">
        <v>646</v>
      </c>
      <c r="B641" s="138">
        <f>B640*0.15</f>
        <v>2.4</v>
      </c>
      <c r="C641" s="138">
        <f>(100-D641)/100</f>
        <v>0.95050000000000001</v>
      </c>
      <c r="D641" s="138">
        <f>D640*0.15</f>
        <v>4.95</v>
      </c>
      <c r="E641" s="77">
        <v>0.96599999999999997</v>
      </c>
      <c r="F641" s="77">
        <v>0.97</v>
      </c>
      <c r="G641" s="77">
        <v>0.97399999999999998</v>
      </c>
      <c r="H641" s="77">
        <v>0.97199999999999998</v>
      </c>
      <c r="I641" s="77">
        <v>0.95</v>
      </c>
      <c r="J641" s="77">
        <v>0.94399999999999995</v>
      </c>
      <c r="K641" s="77">
        <v>0.96</v>
      </c>
      <c r="L641" s="77">
        <v>0.95</v>
      </c>
    </row>
    <row r="642" spans="1:13">
      <c r="A642" s="79" t="s">
        <v>647</v>
      </c>
      <c r="B642" s="138">
        <f>B640*0.4</f>
        <v>6.4</v>
      </c>
      <c r="C642" s="138">
        <f>(100-D642)/100</f>
        <v>0.86799999999999999</v>
      </c>
      <c r="D642" s="138">
        <f>D640*0.4</f>
        <v>13.200000000000001</v>
      </c>
      <c r="E642" s="77">
        <v>0.91500000000000004</v>
      </c>
      <c r="F642" s="77">
        <v>0.92500000000000004</v>
      </c>
      <c r="G642" s="77">
        <v>0.93500000000000005</v>
      </c>
      <c r="H642" s="77">
        <v>0.92999999999999994</v>
      </c>
      <c r="I642" s="77">
        <v>0.875</v>
      </c>
      <c r="J642" s="77">
        <v>0.86</v>
      </c>
      <c r="K642" s="77">
        <v>0.9</v>
      </c>
      <c r="L642" s="77">
        <v>0.875</v>
      </c>
    </row>
    <row r="643" spans="1:13">
      <c r="A643" s="79" t="s">
        <v>787</v>
      </c>
      <c r="B643" s="138">
        <f>B640*0.15</f>
        <v>2.4</v>
      </c>
      <c r="C643" s="138">
        <f>(100-D643)/100</f>
        <v>0.95050000000000001</v>
      </c>
      <c r="D643" s="138">
        <f>D640*0.15</f>
        <v>4.95</v>
      </c>
      <c r="E643" s="77">
        <v>0.97450000000000003</v>
      </c>
      <c r="F643" s="77">
        <v>0.97750000000000004</v>
      </c>
      <c r="G643" s="77">
        <v>0.98050000000000004</v>
      </c>
      <c r="H643" s="77">
        <v>0.97899999999999998</v>
      </c>
      <c r="I643" s="77">
        <v>0.96250000000000002</v>
      </c>
      <c r="J643" s="77">
        <v>0.95799999999999996</v>
      </c>
      <c r="K643" s="77">
        <v>0.97</v>
      </c>
      <c r="L643" s="77">
        <v>0.96250000000000002</v>
      </c>
    </row>
    <row r="644" spans="1:13">
      <c r="A644" s="79" t="s">
        <v>649</v>
      </c>
      <c r="B644" s="138">
        <f>B640*0.3</f>
        <v>4.8</v>
      </c>
      <c r="C644" s="138">
        <f>(100-D644)/100</f>
        <v>0.90099999999999991</v>
      </c>
      <c r="D644" s="138">
        <f>D640*0.3</f>
        <v>9.9</v>
      </c>
      <c r="E644" s="77">
        <v>0.93199999999999994</v>
      </c>
      <c r="F644" s="77">
        <v>0.94</v>
      </c>
      <c r="G644" s="77">
        <v>0.94799999999999995</v>
      </c>
      <c r="H644" s="77">
        <v>0.94399999999999995</v>
      </c>
      <c r="I644" s="77">
        <v>0.9</v>
      </c>
      <c r="J644" s="77">
        <v>0.88800000000000001</v>
      </c>
      <c r="K644" s="77">
        <v>0.92</v>
      </c>
      <c r="L644" s="77">
        <v>0.9</v>
      </c>
    </row>
    <row r="645" spans="1:13">
      <c r="A645" s="141" t="s">
        <v>723</v>
      </c>
      <c r="B645" s="139">
        <v>16</v>
      </c>
      <c r="C645" s="139"/>
      <c r="D645" s="139">
        <v>32</v>
      </c>
      <c r="E645" s="81">
        <f t="shared" ref="E645:L645" si="177">1 - (E646) * (E647) * (E648) * (E649)</f>
        <v>0.1972210497400001</v>
      </c>
      <c r="F645" s="81">
        <f t="shared" si="177"/>
        <v>0.1755618375000001</v>
      </c>
      <c r="G645" s="81">
        <f>1 - (G646) * (G647) * (G648) * (G649)</f>
        <v>0.15350089534</v>
      </c>
      <c r="H645" s="81">
        <f t="shared" si="177"/>
        <v>0.16458186304000011</v>
      </c>
      <c r="I645" s="82">
        <f t="shared" si="177"/>
        <v>0.41885439999999996</v>
      </c>
      <c r="J645" s="82">
        <f t="shared" si="177"/>
        <v>0.37480633750000003</v>
      </c>
      <c r="K645" s="82">
        <f t="shared" si="177"/>
        <v>0.35656423374000001</v>
      </c>
      <c r="L645" s="82">
        <f t="shared" si="177"/>
        <v>0.37480633750000003</v>
      </c>
    </row>
    <row r="646" spans="1:13">
      <c r="A646" s="79" t="s">
        <v>646</v>
      </c>
      <c r="B646" s="138">
        <f>B645*0.15</f>
        <v>2.4</v>
      </c>
      <c r="C646" s="138">
        <f>(100-D646)/100</f>
        <v>0.95200000000000007</v>
      </c>
      <c r="D646" s="138">
        <f>D645*0.15</f>
        <v>4.8</v>
      </c>
      <c r="E646" s="77">
        <v>0.96599999999999997</v>
      </c>
      <c r="F646" s="77">
        <v>0.97</v>
      </c>
      <c r="G646" s="77">
        <v>0.97399999999999998</v>
      </c>
      <c r="H646" s="77">
        <v>0.97199999999999998</v>
      </c>
      <c r="I646" s="77">
        <v>0.92</v>
      </c>
      <c r="J646" s="77">
        <v>0.93</v>
      </c>
      <c r="K646" s="77">
        <v>0.93400000000000005</v>
      </c>
      <c r="L646" s="77">
        <v>0.93</v>
      </c>
    </row>
    <row r="647" spans="1:13">
      <c r="A647" s="79" t="s">
        <v>647</v>
      </c>
      <c r="B647" s="138">
        <f>B645*0.4</f>
        <v>6.4</v>
      </c>
      <c r="C647" s="138">
        <f>(100-D647)/100</f>
        <v>0.872</v>
      </c>
      <c r="D647" s="138">
        <f>D645*0.4</f>
        <v>12.8</v>
      </c>
      <c r="E647" s="77">
        <v>0.91500000000000004</v>
      </c>
      <c r="F647" s="77">
        <v>0.92500000000000004</v>
      </c>
      <c r="G647" s="77">
        <v>0.93500000000000005</v>
      </c>
      <c r="H647" s="77">
        <v>0.92999999999999994</v>
      </c>
      <c r="I647" s="77">
        <v>0.8</v>
      </c>
      <c r="J647" s="77">
        <v>0.82499999999999996</v>
      </c>
      <c r="K647" s="77">
        <v>0.83499999999999996</v>
      </c>
      <c r="L647" s="77">
        <v>0.82499999999999996</v>
      </c>
    </row>
    <row r="648" spans="1:13">
      <c r="A648" s="79" t="s">
        <v>787</v>
      </c>
      <c r="B648" s="138">
        <f>B645*0.15</f>
        <v>2.4</v>
      </c>
      <c r="C648" s="138">
        <f>(100-D648)/100</f>
        <v>0.95200000000000007</v>
      </c>
      <c r="D648" s="138">
        <f>D645*0.15</f>
        <v>4.8</v>
      </c>
      <c r="E648" s="77">
        <v>0.97450000000000003</v>
      </c>
      <c r="F648" s="77">
        <v>0.97750000000000004</v>
      </c>
      <c r="G648" s="77">
        <v>0.98050000000000004</v>
      </c>
      <c r="H648" s="77">
        <v>0.97899999999999998</v>
      </c>
      <c r="I648" s="77">
        <v>0.94</v>
      </c>
      <c r="J648" s="77">
        <v>0.94750000000000001</v>
      </c>
      <c r="K648" s="77">
        <v>0.95050000000000001</v>
      </c>
      <c r="L648" s="77">
        <v>0.94750000000000001</v>
      </c>
    </row>
    <row r="649" spans="1:13">
      <c r="A649" s="79" t="s">
        <v>649</v>
      </c>
      <c r="B649" s="138">
        <f>B645*0.3</f>
        <v>4.8</v>
      </c>
      <c r="C649" s="138">
        <f>(100-D649)/100</f>
        <v>0.90400000000000003</v>
      </c>
      <c r="D649" s="138">
        <f>D645*0.3</f>
        <v>9.6</v>
      </c>
      <c r="E649" s="77">
        <v>0.93199999999999994</v>
      </c>
      <c r="F649" s="77">
        <v>0.94</v>
      </c>
      <c r="G649" s="77">
        <v>0.94799999999999995</v>
      </c>
      <c r="H649" s="77">
        <v>0.94399999999999995</v>
      </c>
      <c r="I649" s="77">
        <v>0.84</v>
      </c>
      <c r="J649" s="77">
        <v>0.86</v>
      </c>
      <c r="K649" s="77">
        <v>0.86799999999999999</v>
      </c>
      <c r="L649" s="77">
        <v>0.86</v>
      </c>
    </row>
    <row r="650" spans="1:13">
      <c r="A650" s="55" t="s">
        <v>724</v>
      </c>
      <c r="B650" s="139">
        <v>16</v>
      </c>
      <c r="C650" s="139"/>
      <c r="D650" s="139">
        <v>30</v>
      </c>
      <c r="E650" s="81">
        <f t="shared" ref="E650:L650" si="178">1 - (E651) * (E652) * (E653) * (E654)</f>
        <v>0.1972210497400001</v>
      </c>
      <c r="F650" s="81">
        <f t="shared" si="178"/>
        <v>0.1755618375000001</v>
      </c>
      <c r="G650" s="81">
        <f>1 - (G651) * (G652) * (G653) * (G654)</f>
        <v>0.15350089534</v>
      </c>
      <c r="H650" s="81">
        <f t="shared" si="178"/>
        <v>0.16458186304000011</v>
      </c>
      <c r="I650" s="82">
        <f t="shared" si="178"/>
        <v>0.30936446464000011</v>
      </c>
      <c r="J650" s="82">
        <f t="shared" si="178"/>
        <v>0.37480633750000003</v>
      </c>
      <c r="K650" s="82">
        <f t="shared" si="178"/>
        <v>0.30936446464000011</v>
      </c>
      <c r="L650" s="82">
        <f t="shared" si="178"/>
        <v>0.41885439999999996</v>
      </c>
      <c r="M650" s="1"/>
    </row>
    <row r="651" spans="1:13">
      <c r="A651" s="79" t="s">
        <v>646</v>
      </c>
      <c r="B651" s="138">
        <f>B650*0.15</f>
        <v>2.4</v>
      </c>
      <c r="C651" s="138">
        <f>(100-D651)/100</f>
        <v>0.95499999999999996</v>
      </c>
      <c r="D651" s="138">
        <f>D650*0.15</f>
        <v>4.5</v>
      </c>
      <c r="E651" s="77">
        <v>0.96599999999999997</v>
      </c>
      <c r="F651" s="77">
        <v>0.97</v>
      </c>
      <c r="G651" s="77">
        <v>0.97399999999999998</v>
      </c>
      <c r="H651" s="77">
        <v>0.97199999999999998</v>
      </c>
      <c r="I651" s="77">
        <v>0.94399999999999995</v>
      </c>
      <c r="J651" s="77">
        <v>0.93</v>
      </c>
      <c r="K651" s="77">
        <v>0.94399999999999995</v>
      </c>
      <c r="L651" s="77">
        <v>0.92</v>
      </c>
      <c r="M651" s="1"/>
    </row>
    <row r="652" spans="1:13">
      <c r="A652" s="79" t="s">
        <v>647</v>
      </c>
      <c r="B652" s="138">
        <f>B650*0.4</f>
        <v>6.4</v>
      </c>
      <c r="C652" s="138">
        <f>(100-D652)/100</f>
        <v>0.88</v>
      </c>
      <c r="D652" s="138">
        <f>D650*0.4</f>
        <v>12</v>
      </c>
      <c r="E652" s="77">
        <v>0.91500000000000004</v>
      </c>
      <c r="F652" s="77">
        <v>0.92500000000000004</v>
      </c>
      <c r="G652" s="77">
        <v>0.93500000000000005</v>
      </c>
      <c r="H652" s="77">
        <v>0.92999999999999994</v>
      </c>
      <c r="I652" s="77">
        <v>0.86</v>
      </c>
      <c r="J652" s="77">
        <v>0.82499999999999996</v>
      </c>
      <c r="K652" s="77">
        <v>0.86</v>
      </c>
      <c r="L652" s="77">
        <v>0.8</v>
      </c>
      <c r="M652" s="1"/>
    </row>
    <row r="653" spans="1:13">
      <c r="A653" s="79" t="s">
        <v>787</v>
      </c>
      <c r="B653" s="138">
        <f>B650*0.15</f>
        <v>2.4</v>
      </c>
      <c r="C653" s="138">
        <f>(100-D653)/100</f>
        <v>0.95499999999999996</v>
      </c>
      <c r="D653" s="138">
        <f>D650*0.15</f>
        <v>4.5</v>
      </c>
      <c r="E653" s="77">
        <v>0.97450000000000003</v>
      </c>
      <c r="F653" s="77">
        <v>0.97750000000000004</v>
      </c>
      <c r="G653" s="77">
        <v>0.98050000000000004</v>
      </c>
      <c r="H653" s="77">
        <v>0.97899999999999998</v>
      </c>
      <c r="I653" s="77">
        <v>0.95799999999999996</v>
      </c>
      <c r="J653" s="77">
        <v>0.94750000000000001</v>
      </c>
      <c r="K653" s="77">
        <v>0.95799999999999996</v>
      </c>
      <c r="L653" s="77">
        <v>0.94</v>
      </c>
      <c r="M653" s="1"/>
    </row>
    <row r="654" spans="1:13">
      <c r="A654" s="79" t="s">
        <v>649</v>
      </c>
      <c r="B654" s="138">
        <f>B650*0.3</f>
        <v>4.8</v>
      </c>
      <c r="C654" s="138">
        <f>(100-D654)/100</f>
        <v>0.91</v>
      </c>
      <c r="D654" s="138">
        <f>D650*0.3</f>
        <v>9</v>
      </c>
      <c r="E654" s="77">
        <v>0.93199999999999994</v>
      </c>
      <c r="F654" s="77">
        <v>0.94</v>
      </c>
      <c r="G654" s="77">
        <v>0.94799999999999995</v>
      </c>
      <c r="H654" s="77">
        <v>0.94399999999999995</v>
      </c>
      <c r="I654" s="77">
        <v>0.88800000000000001</v>
      </c>
      <c r="J654" s="77">
        <v>0.86</v>
      </c>
      <c r="K654" s="77">
        <v>0.88800000000000001</v>
      </c>
      <c r="L654" s="77">
        <v>0.84</v>
      </c>
      <c r="M654" s="1"/>
    </row>
    <row r="655" spans="1:13">
      <c r="A655" s="55" t="s">
        <v>725</v>
      </c>
      <c r="B655" s="139">
        <v>16</v>
      </c>
      <c r="C655" s="139"/>
      <c r="D655" s="139">
        <v>30</v>
      </c>
      <c r="E655" s="81">
        <f t="shared" ref="E655:L655" si="179">1 - (E656) * (E657) * (E658) * (E659)</f>
        <v>0.1972210497400001</v>
      </c>
      <c r="F655" s="81">
        <f t="shared" si="179"/>
        <v>0.1755618375000001</v>
      </c>
      <c r="G655" s="81">
        <f>1 - (G656) * (G657) * (G658) * (G659)</f>
        <v>0.15350089534</v>
      </c>
      <c r="H655" s="81">
        <f t="shared" si="179"/>
        <v>0.16458186304000011</v>
      </c>
      <c r="I655" s="82">
        <f t="shared" si="179"/>
        <v>0.27992968750000002</v>
      </c>
      <c r="J655" s="82">
        <f t="shared" si="179"/>
        <v>0.27992968750000002</v>
      </c>
      <c r="K655" s="82">
        <f t="shared" si="179"/>
        <v>0.22896640000000001</v>
      </c>
      <c r="L655" s="82">
        <f t="shared" si="179"/>
        <v>0.27992968750000002</v>
      </c>
      <c r="M655" s="1"/>
    </row>
    <row r="656" spans="1:13">
      <c r="A656" s="79" t="s">
        <v>646</v>
      </c>
      <c r="B656" s="138">
        <f>B655*0.15</f>
        <v>2.4</v>
      </c>
      <c r="C656" s="138">
        <f>(100-D656)/100</f>
        <v>0.95499999999999996</v>
      </c>
      <c r="D656" s="138">
        <f>D655*0.15</f>
        <v>4.5</v>
      </c>
      <c r="E656" s="77">
        <v>0.96599999999999997</v>
      </c>
      <c r="F656" s="77">
        <v>0.97</v>
      </c>
      <c r="G656" s="77">
        <v>0.97399999999999998</v>
      </c>
      <c r="H656" s="77">
        <v>0.97199999999999998</v>
      </c>
      <c r="I656" s="77">
        <v>0.95</v>
      </c>
      <c r="J656" s="77">
        <v>0.95</v>
      </c>
      <c r="K656" s="77">
        <v>0.96</v>
      </c>
      <c r="L656" s="77">
        <v>0.95</v>
      </c>
      <c r="M656" s="1"/>
    </row>
    <row r="657" spans="1:13">
      <c r="A657" s="79" t="s">
        <v>647</v>
      </c>
      <c r="B657" s="138">
        <f>B655*0.4</f>
        <v>6.4</v>
      </c>
      <c r="C657" s="138">
        <f>(100-D657)/100</f>
        <v>0.88</v>
      </c>
      <c r="D657" s="138">
        <f>D655*0.4</f>
        <v>12</v>
      </c>
      <c r="E657" s="77">
        <v>0.91500000000000004</v>
      </c>
      <c r="F657" s="77">
        <v>0.92500000000000004</v>
      </c>
      <c r="G657" s="77">
        <v>0.93500000000000005</v>
      </c>
      <c r="H657" s="77">
        <v>0.92999999999999994</v>
      </c>
      <c r="I657" s="77">
        <v>0.875</v>
      </c>
      <c r="J657" s="77">
        <v>0.875</v>
      </c>
      <c r="K657" s="77">
        <v>0.9</v>
      </c>
      <c r="L657" s="77">
        <v>0.875</v>
      </c>
      <c r="M657" s="1"/>
    </row>
    <row r="658" spans="1:13">
      <c r="A658" s="79" t="s">
        <v>787</v>
      </c>
      <c r="B658" s="138">
        <f>B655*0.15</f>
        <v>2.4</v>
      </c>
      <c r="C658" s="138">
        <f>(100-D658)/100</f>
        <v>0.95499999999999996</v>
      </c>
      <c r="D658" s="138">
        <f>D655*0.15</f>
        <v>4.5</v>
      </c>
      <c r="E658" s="77">
        <v>0.97450000000000003</v>
      </c>
      <c r="F658" s="77">
        <v>0.97750000000000004</v>
      </c>
      <c r="G658" s="77">
        <v>0.98050000000000004</v>
      </c>
      <c r="H658" s="77">
        <v>0.97899999999999998</v>
      </c>
      <c r="I658" s="77">
        <v>0.96250000000000002</v>
      </c>
      <c r="J658" s="77">
        <v>0.96250000000000002</v>
      </c>
      <c r="K658" s="77">
        <v>0.97</v>
      </c>
      <c r="L658" s="77">
        <v>0.96250000000000002</v>
      </c>
      <c r="M658" s="1"/>
    </row>
    <row r="659" spans="1:13">
      <c r="A659" s="79" t="s">
        <v>649</v>
      </c>
      <c r="B659" s="138">
        <f>B655*0.3</f>
        <v>4.8</v>
      </c>
      <c r="C659" s="138">
        <f>(100-D659)/100</f>
        <v>0.91</v>
      </c>
      <c r="D659" s="138">
        <f>D655*0.3</f>
        <v>9</v>
      </c>
      <c r="E659" s="77">
        <v>0.93199999999999994</v>
      </c>
      <c r="F659" s="77">
        <v>0.94</v>
      </c>
      <c r="G659" s="77">
        <v>0.94799999999999995</v>
      </c>
      <c r="H659" s="77">
        <v>0.94399999999999995</v>
      </c>
      <c r="I659" s="77">
        <v>0.9</v>
      </c>
      <c r="J659" s="77">
        <v>0.9</v>
      </c>
      <c r="K659" s="77">
        <v>0.92</v>
      </c>
      <c r="L659" s="77">
        <v>0.9</v>
      </c>
      <c r="M659" s="1"/>
    </row>
    <row r="660" spans="1:13">
      <c r="A660" s="141" t="s">
        <v>726</v>
      </c>
      <c r="B660" s="139">
        <v>16</v>
      </c>
      <c r="C660" s="139"/>
      <c r="D660" s="139">
        <v>30</v>
      </c>
      <c r="E660" s="81">
        <f t="shared" ref="E660:K660" si="180">1 - (E661) * (E662) * (E663) * (E664)</f>
        <v>0.1972210497400001</v>
      </c>
      <c r="F660" s="81">
        <f t="shared" si="180"/>
        <v>0.1755618375000001</v>
      </c>
      <c r="G660" s="81">
        <f>1 - (G661) * (G662) * (G663) * (G664)</f>
        <v>0.15350089534</v>
      </c>
      <c r="H660" s="81">
        <f t="shared" si="180"/>
        <v>0.16458186304000011</v>
      </c>
      <c r="I660" s="82">
        <f t="shared" si="180"/>
        <v>0.27992968750000002</v>
      </c>
      <c r="J660" s="82">
        <f t="shared" si="180"/>
        <v>0.30936446464000011</v>
      </c>
      <c r="K660" s="82">
        <f t="shared" si="180"/>
        <v>0.27992968750000002</v>
      </c>
      <c r="L660" s="82">
        <f>1 - (L661) * (L662) * (L663) * (L664)</f>
        <v>0.37480633750000003</v>
      </c>
      <c r="M660" s="1"/>
    </row>
    <row r="661" spans="1:13">
      <c r="A661" s="79" t="s">
        <v>646</v>
      </c>
      <c r="B661" s="138">
        <f>B660*0.15</f>
        <v>2.4</v>
      </c>
      <c r="C661" s="138">
        <f>(100-D661)/100</f>
        <v>0.95499999999999996</v>
      </c>
      <c r="D661" s="138">
        <f>D660*0.15</f>
        <v>4.5</v>
      </c>
      <c r="E661" s="77">
        <v>0.96599999999999997</v>
      </c>
      <c r="F661" s="77">
        <v>0.97</v>
      </c>
      <c r="G661" s="77">
        <v>0.97399999999999998</v>
      </c>
      <c r="H661" s="77">
        <v>0.97199999999999998</v>
      </c>
      <c r="I661" s="77">
        <v>0.95</v>
      </c>
      <c r="J661" s="77">
        <v>0.94399999999999995</v>
      </c>
      <c r="K661" s="77">
        <v>0.95</v>
      </c>
      <c r="L661" s="77">
        <v>0.93</v>
      </c>
      <c r="M661" s="1"/>
    </row>
    <row r="662" spans="1:13">
      <c r="A662" s="79" t="s">
        <v>647</v>
      </c>
      <c r="B662" s="138">
        <f>B660*0.4</f>
        <v>6.4</v>
      </c>
      <c r="C662" s="138">
        <f>(100-D662)/100</f>
        <v>0.88</v>
      </c>
      <c r="D662" s="138">
        <f>D660*0.4</f>
        <v>12</v>
      </c>
      <c r="E662" s="77">
        <v>0.91500000000000004</v>
      </c>
      <c r="F662" s="77">
        <v>0.92500000000000004</v>
      </c>
      <c r="G662" s="77">
        <v>0.93500000000000005</v>
      </c>
      <c r="H662" s="77">
        <v>0.92999999999999994</v>
      </c>
      <c r="I662" s="77">
        <v>0.875</v>
      </c>
      <c r="J662" s="77">
        <v>0.86</v>
      </c>
      <c r="K662" s="77">
        <v>0.875</v>
      </c>
      <c r="L662" s="77">
        <v>0.82499999999999996</v>
      </c>
      <c r="M662" s="1"/>
    </row>
    <row r="663" spans="1:13">
      <c r="A663" s="79" t="s">
        <v>787</v>
      </c>
      <c r="B663" s="138">
        <f>B660*0.15</f>
        <v>2.4</v>
      </c>
      <c r="C663" s="138">
        <f>(100-D663)/100</f>
        <v>0.95499999999999996</v>
      </c>
      <c r="D663" s="138">
        <f>D660*0.15</f>
        <v>4.5</v>
      </c>
      <c r="E663" s="77">
        <v>0.97450000000000003</v>
      </c>
      <c r="F663" s="77">
        <v>0.97750000000000004</v>
      </c>
      <c r="G663" s="77">
        <v>0.98050000000000004</v>
      </c>
      <c r="H663" s="77">
        <v>0.97899999999999998</v>
      </c>
      <c r="I663" s="77">
        <v>0.96250000000000002</v>
      </c>
      <c r="J663" s="77">
        <v>0.95799999999999996</v>
      </c>
      <c r="K663" s="77">
        <v>0.96250000000000002</v>
      </c>
      <c r="L663" s="77">
        <v>0.94750000000000001</v>
      </c>
      <c r="M663" s="1"/>
    </row>
    <row r="664" spans="1:13">
      <c r="A664" s="79" t="s">
        <v>649</v>
      </c>
      <c r="B664" s="138">
        <f>B660*0.3</f>
        <v>4.8</v>
      </c>
      <c r="C664" s="138">
        <f>(100-D664)/100</f>
        <v>0.91</v>
      </c>
      <c r="D664" s="138">
        <f>D660*0.3</f>
        <v>9</v>
      </c>
      <c r="E664" s="77">
        <v>0.93199999999999994</v>
      </c>
      <c r="F664" s="77">
        <v>0.94</v>
      </c>
      <c r="G664" s="77">
        <v>0.94799999999999995</v>
      </c>
      <c r="H664" s="77">
        <v>0.94399999999999995</v>
      </c>
      <c r="I664" s="77">
        <v>0.9</v>
      </c>
      <c r="J664" s="77">
        <v>0.88800000000000001</v>
      </c>
      <c r="K664" s="77">
        <v>0.9</v>
      </c>
      <c r="L664" s="77">
        <v>0.86</v>
      </c>
      <c r="M664" s="1"/>
    </row>
    <row r="665" spans="1:13">
      <c r="A665" s="55" t="s">
        <v>727</v>
      </c>
      <c r="B665" s="139">
        <v>15</v>
      </c>
      <c r="C665" s="139"/>
      <c r="D665" s="139">
        <v>30</v>
      </c>
      <c r="E665" s="81">
        <f t="shared" ref="E665:L665" si="181">1 - (E666) * (E667) * (E668) * (E669)</f>
        <v>0.18644137983999998</v>
      </c>
      <c r="F665" s="81">
        <f t="shared" si="181"/>
        <v>0.16458186304000011</v>
      </c>
      <c r="G665" s="81">
        <f>1 - (G666) * (G667) * (G668) * (G669)</f>
        <v>0.14231837184000007</v>
      </c>
      <c r="H665" s="81">
        <f t="shared" si="181"/>
        <v>0.15350089534</v>
      </c>
      <c r="I665" s="82">
        <f t="shared" si="181"/>
        <v>0.37480633750000003</v>
      </c>
      <c r="J665" s="82">
        <f t="shared" si="181"/>
        <v>0.30936446464000011</v>
      </c>
      <c r="K665" s="82">
        <f t="shared" si="181"/>
        <v>0.27992968750000002</v>
      </c>
      <c r="L665" s="82">
        <f t="shared" si="181"/>
        <v>0.35656423374000001</v>
      </c>
      <c r="M665" s="1"/>
    </row>
    <row r="666" spans="1:13">
      <c r="A666" s="79" t="s">
        <v>646</v>
      </c>
      <c r="B666" s="138">
        <f>B665*0.15</f>
        <v>2.25</v>
      </c>
      <c r="C666" s="138">
        <f>(100-D666)/100</f>
        <v>0.95499999999999996</v>
      </c>
      <c r="D666" s="138">
        <f>D665*0.15</f>
        <v>4.5</v>
      </c>
      <c r="E666" s="77">
        <v>0.96799999999999997</v>
      </c>
      <c r="F666" s="77">
        <v>0.97199999999999998</v>
      </c>
      <c r="G666" s="77">
        <v>0.97599999999999998</v>
      </c>
      <c r="H666" s="77">
        <v>0.97399999999999998</v>
      </c>
      <c r="I666" s="77">
        <v>0.93</v>
      </c>
      <c r="J666" s="77">
        <v>0.94399999999999995</v>
      </c>
      <c r="K666" s="77">
        <v>0.95</v>
      </c>
      <c r="L666" s="77">
        <v>0.93400000000000005</v>
      </c>
      <c r="M666" s="1"/>
    </row>
    <row r="667" spans="1:13">
      <c r="A667" s="79" t="s">
        <v>647</v>
      </c>
      <c r="B667" s="138">
        <f>B665*0.4</f>
        <v>6</v>
      </c>
      <c r="C667" s="138">
        <f>(100-D667)/100</f>
        <v>0.88</v>
      </c>
      <c r="D667" s="138">
        <f>D665*0.4</f>
        <v>12</v>
      </c>
      <c r="E667" s="77">
        <v>0.92</v>
      </c>
      <c r="F667" s="77">
        <v>0.92999999999999994</v>
      </c>
      <c r="G667" s="77">
        <v>0.94</v>
      </c>
      <c r="H667" s="77">
        <v>0.93500000000000005</v>
      </c>
      <c r="I667" s="77">
        <v>0.82499999999999996</v>
      </c>
      <c r="J667" s="77">
        <v>0.86</v>
      </c>
      <c r="K667" s="77">
        <v>0.875</v>
      </c>
      <c r="L667" s="77">
        <v>0.83499999999999996</v>
      </c>
      <c r="M667" s="1"/>
    </row>
    <row r="668" spans="1:13">
      <c r="A668" s="79" t="s">
        <v>787</v>
      </c>
      <c r="B668" s="138">
        <f>B665*0.15</f>
        <v>2.25</v>
      </c>
      <c r="C668" s="138">
        <f>(100-D668)/100</f>
        <v>0.95499999999999996</v>
      </c>
      <c r="D668" s="138">
        <f>D665*0.15</f>
        <v>4.5</v>
      </c>
      <c r="E668" s="77">
        <v>0.97599999999999998</v>
      </c>
      <c r="F668" s="77">
        <v>0.97899999999999998</v>
      </c>
      <c r="G668" s="77">
        <v>0.98199999999999998</v>
      </c>
      <c r="H668" s="77">
        <v>0.98050000000000004</v>
      </c>
      <c r="I668" s="77">
        <v>0.94750000000000001</v>
      </c>
      <c r="J668" s="77">
        <v>0.95799999999999996</v>
      </c>
      <c r="K668" s="77">
        <v>0.96250000000000002</v>
      </c>
      <c r="L668" s="77">
        <v>0.95050000000000001</v>
      </c>
      <c r="M668" s="1"/>
    </row>
    <row r="669" spans="1:13">
      <c r="A669" s="79" t="s">
        <v>649</v>
      </c>
      <c r="B669" s="138">
        <f>B665*0.3</f>
        <v>4.5</v>
      </c>
      <c r="C669" s="138">
        <f>(100-D669)/100</f>
        <v>0.91</v>
      </c>
      <c r="D669" s="138">
        <f>D665*0.3</f>
        <v>9</v>
      </c>
      <c r="E669" s="77">
        <v>0.93599999999999994</v>
      </c>
      <c r="F669" s="77">
        <v>0.94399999999999995</v>
      </c>
      <c r="G669" s="77">
        <v>0.95199999999999996</v>
      </c>
      <c r="H669" s="77">
        <v>0.94799999999999995</v>
      </c>
      <c r="I669" s="77">
        <v>0.86</v>
      </c>
      <c r="J669" s="77">
        <v>0.88800000000000001</v>
      </c>
      <c r="K669" s="77">
        <v>0.9</v>
      </c>
      <c r="L669" s="77">
        <v>0.86799999999999999</v>
      </c>
      <c r="M669" s="1"/>
    </row>
    <row r="670" spans="1:13">
      <c r="A670" s="55" t="s">
        <v>728</v>
      </c>
      <c r="B670" s="139">
        <v>15</v>
      </c>
      <c r="C670" s="139"/>
      <c r="D670" s="139">
        <v>30</v>
      </c>
      <c r="E670" s="81">
        <f t="shared" ref="E670:L670" si="182">1 - (E671) * (E672) * (E673) * (E674)</f>
        <v>0.18644137983999998</v>
      </c>
      <c r="F670" s="81">
        <f t="shared" si="182"/>
        <v>0.16458186304000011</v>
      </c>
      <c r="G670" s="81">
        <f>1 - (G671) * (G672) * (G673) * (G674)</f>
        <v>0.14231837184000007</v>
      </c>
      <c r="H670" s="81">
        <f t="shared" si="182"/>
        <v>0.15350089534</v>
      </c>
      <c r="I670" s="82">
        <f>1 - (I671) * (I672) * (I673) * (I674)</f>
        <v>0.37480633750000003</v>
      </c>
      <c r="J670" s="82">
        <f t="shared" si="182"/>
        <v>0.41885439999999996</v>
      </c>
      <c r="K670" s="82">
        <f t="shared" si="182"/>
        <v>0.30936446464000011</v>
      </c>
      <c r="L670" s="82">
        <f t="shared" si="182"/>
        <v>0.27992968750000002</v>
      </c>
      <c r="M670" s="1"/>
    </row>
    <row r="671" spans="1:13">
      <c r="A671" s="79" t="s">
        <v>646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0.93</v>
      </c>
      <c r="J671" s="77">
        <v>0.92</v>
      </c>
      <c r="K671" s="77">
        <v>0.94399999999999995</v>
      </c>
      <c r="L671" s="77">
        <v>0.95</v>
      </c>
      <c r="M671" s="1"/>
    </row>
    <row r="672" spans="1:13">
      <c r="A672" s="79" t="s">
        <v>647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0.82499999999999996</v>
      </c>
      <c r="J672" s="77">
        <v>0.8</v>
      </c>
      <c r="K672" s="77">
        <v>0.86</v>
      </c>
      <c r="L672" s="77">
        <v>0.875</v>
      </c>
      <c r="M672" s="1"/>
    </row>
    <row r="673" spans="1:13">
      <c r="A673" s="79" t="s">
        <v>787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0.94750000000000001</v>
      </c>
      <c r="J673" s="77">
        <v>0.94</v>
      </c>
      <c r="K673" s="77">
        <v>0.95799999999999996</v>
      </c>
      <c r="L673" s="77">
        <v>0.96250000000000002</v>
      </c>
      <c r="M673" s="1"/>
    </row>
    <row r="674" spans="1:13">
      <c r="A674" s="79" t="s">
        <v>649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0.86</v>
      </c>
      <c r="J674" s="77">
        <v>0.84</v>
      </c>
      <c r="K674" s="77">
        <v>0.88800000000000001</v>
      </c>
      <c r="L674" s="77">
        <v>0.9</v>
      </c>
      <c r="M674" s="1"/>
    </row>
    <row r="675" spans="1:13">
      <c r="A675" s="141" t="s">
        <v>729</v>
      </c>
      <c r="B675" s="139">
        <v>15</v>
      </c>
      <c r="C675" s="139"/>
      <c r="D675" s="139">
        <v>30</v>
      </c>
      <c r="E675" s="81">
        <f t="shared" ref="E675:L675" si="183">1 - (E676) * (E677) * (E678) * (E679)</f>
        <v>0.18644137983999998</v>
      </c>
      <c r="F675" s="81">
        <f t="shared" si="183"/>
        <v>0.16458186304000011</v>
      </c>
      <c r="G675" s="81">
        <f>1 - (G676) * (G677) * (G678) * (G679)</f>
        <v>0.14231837184000007</v>
      </c>
      <c r="H675" s="81">
        <f t="shared" si="183"/>
        <v>0.15350089534</v>
      </c>
      <c r="I675" s="82">
        <f t="shared" si="183"/>
        <v>0.37480633750000003</v>
      </c>
      <c r="J675" s="82">
        <f t="shared" si="183"/>
        <v>0.22896640000000001</v>
      </c>
      <c r="K675" s="82">
        <f t="shared" si="183"/>
        <v>0.37480633750000003</v>
      </c>
      <c r="L675" s="82">
        <f t="shared" si="183"/>
        <v>0.37480633750000003</v>
      </c>
      <c r="M675" s="1"/>
    </row>
    <row r="676" spans="1:13">
      <c r="A676" s="79" t="s">
        <v>646</v>
      </c>
      <c r="B676" s="138">
        <f>B675*0.15</f>
        <v>2.25</v>
      </c>
      <c r="C676" s="138">
        <f>(100-D676)/100</f>
        <v>0.95499999999999996</v>
      </c>
      <c r="D676" s="138">
        <f>D675*0.15</f>
        <v>4.5</v>
      </c>
      <c r="E676" s="77">
        <v>0.96799999999999997</v>
      </c>
      <c r="F676" s="77">
        <v>0.97199999999999998</v>
      </c>
      <c r="G676" s="77">
        <v>0.97599999999999998</v>
      </c>
      <c r="H676" s="77">
        <v>0.97399999999999998</v>
      </c>
      <c r="I676" s="77">
        <v>0.93</v>
      </c>
      <c r="J676" s="77">
        <v>0.96</v>
      </c>
      <c r="K676" s="77">
        <v>0.93</v>
      </c>
      <c r="L676" s="77">
        <v>0.93</v>
      </c>
      <c r="M676" s="1"/>
    </row>
    <row r="677" spans="1:13">
      <c r="A677" s="79" t="s">
        <v>647</v>
      </c>
      <c r="B677" s="138">
        <f>B675*0.4</f>
        <v>6</v>
      </c>
      <c r="C677" s="138">
        <f>(100-D677)/100</f>
        <v>0.88</v>
      </c>
      <c r="D677" s="138">
        <f>D675*0.4</f>
        <v>12</v>
      </c>
      <c r="E677" s="77">
        <v>0.92</v>
      </c>
      <c r="F677" s="77">
        <v>0.92999999999999994</v>
      </c>
      <c r="G677" s="77">
        <v>0.94</v>
      </c>
      <c r="H677" s="77">
        <v>0.93500000000000005</v>
      </c>
      <c r="I677" s="77">
        <v>0.82499999999999996</v>
      </c>
      <c r="J677" s="77">
        <v>0.9</v>
      </c>
      <c r="K677" s="77">
        <v>0.82499999999999996</v>
      </c>
      <c r="L677" s="77">
        <v>0.82499999999999996</v>
      </c>
      <c r="M677" s="1"/>
    </row>
    <row r="678" spans="1:13">
      <c r="A678" s="79" t="s">
        <v>787</v>
      </c>
      <c r="B678" s="138">
        <f>B675*0.15</f>
        <v>2.25</v>
      </c>
      <c r="C678" s="138">
        <f>(100-D678)/100</f>
        <v>0.95499999999999996</v>
      </c>
      <c r="D678" s="138">
        <f>D675*0.15</f>
        <v>4.5</v>
      </c>
      <c r="E678" s="77">
        <v>0.97599999999999998</v>
      </c>
      <c r="F678" s="77">
        <v>0.97899999999999998</v>
      </c>
      <c r="G678" s="77">
        <v>0.98199999999999998</v>
      </c>
      <c r="H678" s="77">
        <v>0.98050000000000004</v>
      </c>
      <c r="I678" s="77">
        <v>0.94750000000000001</v>
      </c>
      <c r="J678" s="77">
        <v>0.97</v>
      </c>
      <c r="K678" s="77">
        <v>0.94750000000000001</v>
      </c>
      <c r="L678" s="77">
        <v>0.94750000000000001</v>
      </c>
      <c r="M678" s="1"/>
    </row>
    <row r="679" spans="1:13">
      <c r="A679" s="79" t="s">
        <v>649</v>
      </c>
      <c r="B679" s="138">
        <f>B675*0.3</f>
        <v>4.5</v>
      </c>
      <c r="C679" s="138">
        <f>(100-D679)/100</f>
        <v>0.91</v>
      </c>
      <c r="D679" s="138">
        <f>D675*0.3</f>
        <v>9</v>
      </c>
      <c r="E679" s="77">
        <v>0.93599999999999994</v>
      </c>
      <c r="F679" s="77">
        <v>0.94399999999999995</v>
      </c>
      <c r="G679" s="77">
        <v>0.95199999999999996</v>
      </c>
      <c r="H679" s="77">
        <v>0.94799999999999995</v>
      </c>
      <c r="I679" s="77">
        <v>0.86</v>
      </c>
      <c r="J679" s="77">
        <v>0.92</v>
      </c>
      <c r="K679" s="77">
        <v>0.86</v>
      </c>
      <c r="L679" s="77">
        <v>0.86</v>
      </c>
      <c r="M679" s="1"/>
    </row>
    <row r="680" spans="1:13">
      <c r="A680" s="141" t="s">
        <v>778</v>
      </c>
      <c r="B680" s="139">
        <v>15</v>
      </c>
      <c r="C680" s="139"/>
      <c r="D680" s="139">
        <v>30</v>
      </c>
      <c r="E680" s="81">
        <f t="shared" ref="E680:L690" si="184">1 - (E681)</f>
        <v>3.2000000000000028E-2</v>
      </c>
      <c r="F680" s="81">
        <f t="shared" si="184"/>
        <v>2.8000000000000025E-2</v>
      </c>
      <c r="G680" s="81">
        <f t="shared" si="184"/>
        <v>2.4000000000000021E-2</v>
      </c>
      <c r="H680" s="81">
        <f t="shared" si="184"/>
        <v>2.6000000000000023E-2</v>
      </c>
      <c r="I680" s="82">
        <f t="shared" si="184"/>
        <v>6.9999999999999951E-2</v>
      </c>
      <c r="J680" s="82">
        <f t="shared" si="184"/>
        <v>4.0000000000000036E-2</v>
      </c>
      <c r="K680" s="82">
        <f t="shared" si="184"/>
        <v>6.9999999999999951E-2</v>
      </c>
      <c r="L680" s="82">
        <f t="shared" si="184"/>
        <v>6.9999999999999951E-2</v>
      </c>
      <c r="M680" s="1"/>
    </row>
    <row r="681" spans="1:13">
      <c r="A681" s="79" t="s">
        <v>646</v>
      </c>
      <c r="B681" s="138">
        <f>B680*0.15</f>
        <v>2.25</v>
      </c>
      <c r="C681" s="138">
        <f>(100-D681)/100</f>
        <v>0.95499999999999996</v>
      </c>
      <c r="D681" s="138">
        <f>D680*0.15</f>
        <v>4.5</v>
      </c>
      <c r="E681" s="77">
        <v>0.96799999999999997</v>
      </c>
      <c r="F681" s="77">
        <v>0.97199999999999998</v>
      </c>
      <c r="G681" s="77">
        <v>0.97599999999999998</v>
      </c>
      <c r="H681" s="77">
        <v>0.97399999999999998</v>
      </c>
      <c r="I681" s="77">
        <v>0.93</v>
      </c>
      <c r="J681" s="77">
        <v>0.96</v>
      </c>
      <c r="K681" s="77">
        <v>0.93</v>
      </c>
      <c r="L681" s="77">
        <v>0.93</v>
      </c>
      <c r="M681" s="1"/>
    </row>
    <row r="682" spans="1:13">
      <c r="A682" s="141" t="s">
        <v>961</v>
      </c>
      <c r="B682" s="139">
        <v>15</v>
      </c>
      <c r="C682" s="139"/>
      <c r="D682" s="139">
        <v>30</v>
      </c>
      <c r="E682" s="81">
        <f t="shared" si="184"/>
        <v>3.2000000000000028E-2</v>
      </c>
      <c r="F682" s="81">
        <f t="shared" si="184"/>
        <v>2.8000000000000025E-2</v>
      </c>
      <c r="G682" s="81">
        <f t="shared" si="184"/>
        <v>2.4000000000000021E-2</v>
      </c>
      <c r="H682" s="81">
        <f t="shared" si="184"/>
        <v>2.6000000000000023E-2</v>
      </c>
      <c r="I682" s="82">
        <f t="shared" si="184"/>
        <v>5.0000000000000044E-2</v>
      </c>
      <c r="J682" s="82">
        <f t="shared" si="184"/>
        <v>5.0000000000000044E-2</v>
      </c>
      <c r="K682" s="82">
        <f t="shared" si="184"/>
        <v>5.0000000000000044E-2</v>
      </c>
      <c r="L682" s="82">
        <f t="shared" si="184"/>
        <v>5.0000000000000044E-2</v>
      </c>
      <c r="M682" s="1"/>
    </row>
    <row r="683" spans="1:13">
      <c r="A683" s="79" t="s">
        <v>646</v>
      </c>
      <c r="B683" s="138">
        <f>B682*0.15</f>
        <v>2.25</v>
      </c>
      <c r="C683" s="138">
        <f>(100-D683)/100</f>
        <v>0.95499999999999996</v>
      </c>
      <c r="D683" s="138">
        <f>D682*0.15</f>
        <v>4.5</v>
      </c>
      <c r="E683" s="77">
        <v>0.96799999999999997</v>
      </c>
      <c r="F683" s="77">
        <v>0.97199999999999998</v>
      </c>
      <c r="G683" s="77">
        <v>0.97599999999999998</v>
      </c>
      <c r="H683" s="77">
        <v>0.97399999999999998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141" t="s">
        <v>955</v>
      </c>
      <c r="B684" s="139">
        <v>15</v>
      </c>
      <c r="C684" s="139"/>
      <c r="D684" s="139">
        <v>30</v>
      </c>
      <c r="E684" s="81">
        <f t="shared" si="184"/>
        <v>3.2000000000000028E-2</v>
      </c>
      <c r="F684" s="81">
        <f t="shared" si="184"/>
        <v>2.8000000000000025E-2</v>
      </c>
      <c r="G684" s="81">
        <f t="shared" si="184"/>
        <v>2.4000000000000021E-2</v>
      </c>
      <c r="H684" s="81">
        <f t="shared" si="184"/>
        <v>2.6000000000000023E-2</v>
      </c>
      <c r="I684" s="82">
        <f t="shared" si="184"/>
        <v>5.0000000000000044E-2</v>
      </c>
      <c r="J684" s="82">
        <f t="shared" si="184"/>
        <v>5.0000000000000044E-2</v>
      </c>
      <c r="K684" s="82">
        <f t="shared" si="184"/>
        <v>5.0000000000000044E-2</v>
      </c>
      <c r="L684" s="82">
        <f t="shared" si="184"/>
        <v>6.9999999999999951E-2</v>
      </c>
      <c r="M684" s="1"/>
    </row>
    <row r="685" spans="1:13">
      <c r="A685" s="79" t="s">
        <v>646</v>
      </c>
      <c r="B685" s="138">
        <f>B684*0.15</f>
        <v>2.25</v>
      </c>
      <c r="C685" s="138">
        <f>(100-D685)/100</f>
        <v>0.95499999999999996</v>
      </c>
      <c r="D685" s="138">
        <f>D684*0.15</f>
        <v>4.5</v>
      </c>
      <c r="E685" s="77">
        <v>0.96799999999999997</v>
      </c>
      <c r="F685" s="77">
        <v>0.97199999999999998</v>
      </c>
      <c r="G685" s="77">
        <v>0.97599999999999998</v>
      </c>
      <c r="H685" s="77">
        <v>0.97399999999999998</v>
      </c>
      <c r="I685" s="77">
        <v>0.95</v>
      </c>
      <c r="J685" s="77">
        <v>0.95</v>
      </c>
      <c r="K685" s="77">
        <v>0.95</v>
      </c>
      <c r="L685" s="77">
        <v>0.93</v>
      </c>
      <c r="M685" s="1"/>
    </row>
    <row r="686" spans="1:13">
      <c r="A686" s="141" t="s">
        <v>956</v>
      </c>
      <c r="B686" s="139">
        <v>15</v>
      </c>
      <c r="C686" s="139"/>
      <c r="D686" s="139">
        <v>30</v>
      </c>
      <c r="E686" s="81">
        <f t="shared" si="184"/>
        <v>3.2000000000000028E-2</v>
      </c>
      <c r="F686" s="81">
        <f t="shared" si="184"/>
        <v>2.8000000000000025E-2</v>
      </c>
      <c r="G686" s="81">
        <f t="shared" si="184"/>
        <v>2.4000000000000021E-2</v>
      </c>
      <c r="H686" s="81">
        <f t="shared" si="184"/>
        <v>2.6000000000000023E-2</v>
      </c>
      <c r="I686" s="82">
        <f t="shared" si="184"/>
        <v>6.0000000000000053E-2</v>
      </c>
      <c r="J686" s="82">
        <f t="shared" si="184"/>
        <v>6.0000000000000053E-2</v>
      </c>
      <c r="K686" s="82">
        <f t="shared" si="184"/>
        <v>6.0000000000000053E-2</v>
      </c>
      <c r="L686" s="82">
        <f t="shared" si="184"/>
        <v>6.9999999999999951E-2</v>
      </c>
      <c r="M686" s="1"/>
    </row>
    <row r="687" spans="1:13">
      <c r="A687" s="79" t="s">
        <v>646</v>
      </c>
      <c r="B687" s="138">
        <f>B686*0.15</f>
        <v>2.25</v>
      </c>
      <c r="C687" s="138">
        <f>(100-D687)/100</f>
        <v>0.95499999999999996</v>
      </c>
      <c r="D687" s="138">
        <f>D686*0.15</f>
        <v>4.5</v>
      </c>
      <c r="E687" s="77">
        <v>0.96799999999999997</v>
      </c>
      <c r="F687" s="77">
        <v>0.97199999999999998</v>
      </c>
      <c r="G687" s="77">
        <v>0.97599999999999998</v>
      </c>
      <c r="H687" s="77">
        <v>0.97399999999999998</v>
      </c>
      <c r="I687" s="77">
        <v>0.94</v>
      </c>
      <c r="J687" s="77">
        <v>0.94</v>
      </c>
      <c r="K687" s="77">
        <v>0.94</v>
      </c>
      <c r="L687" s="77">
        <v>0.93</v>
      </c>
      <c r="M687" s="1"/>
    </row>
    <row r="688" spans="1:13">
      <c r="A688" s="141" t="s">
        <v>957</v>
      </c>
      <c r="B688" s="139">
        <v>15</v>
      </c>
      <c r="C688" s="139"/>
      <c r="D688" s="139">
        <v>30</v>
      </c>
      <c r="E688" s="81">
        <f t="shared" si="184"/>
        <v>3.2000000000000028E-2</v>
      </c>
      <c r="F688" s="81">
        <f t="shared" si="184"/>
        <v>2.8000000000000025E-2</v>
      </c>
      <c r="G688" s="81">
        <f t="shared" si="184"/>
        <v>2.4000000000000021E-2</v>
      </c>
      <c r="H688" s="81">
        <f t="shared" si="184"/>
        <v>2.6000000000000023E-2</v>
      </c>
      <c r="I688" s="82">
        <f t="shared" si="184"/>
        <v>4.0000000000000036E-2</v>
      </c>
      <c r="J688" s="82">
        <f t="shared" si="184"/>
        <v>4.0000000000000036E-2</v>
      </c>
      <c r="K688" s="82">
        <f t="shared" si="184"/>
        <v>6.9999999999999951E-2</v>
      </c>
      <c r="L688" s="82">
        <f t="shared" si="184"/>
        <v>5.0000000000000044E-2</v>
      </c>
      <c r="M688" s="1"/>
    </row>
    <row r="689" spans="1:13">
      <c r="A689" s="79" t="s">
        <v>646</v>
      </c>
      <c r="B689" s="138">
        <f>B688*0.15</f>
        <v>2.25</v>
      </c>
      <c r="C689" s="138">
        <f>(100-D689)/100</f>
        <v>0.95499999999999996</v>
      </c>
      <c r="D689" s="138">
        <f>D688*0.15</f>
        <v>4.5</v>
      </c>
      <c r="E689" s="77">
        <v>0.96799999999999997</v>
      </c>
      <c r="F689" s="77">
        <v>0.97199999999999998</v>
      </c>
      <c r="G689" s="77">
        <v>0.97599999999999998</v>
      </c>
      <c r="H689" s="77">
        <v>0.97399999999999998</v>
      </c>
      <c r="I689" s="77">
        <v>0.96</v>
      </c>
      <c r="J689" s="77">
        <v>0.96</v>
      </c>
      <c r="K689" s="77">
        <v>0.93</v>
      </c>
      <c r="L689" s="77">
        <v>0.95</v>
      </c>
      <c r="M689" s="1"/>
    </row>
    <row r="690" spans="1:13">
      <c r="A690" s="141" t="s">
        <v>958</v>
      </c>
      <c r="B690" s="139">
        <v>15</v>
      </c>
      <c r="C690" s="139"/>
      <c r="D690" s="139">
        <v>30</v>
      </c>
      <c r="E690" s="81">
        <f t="shared" si="184"/>
        <v>3.2000000000000028E-2</v>
      </c>
      <c r="F690" s="81">
        <f t="shared" si="184"/>
        <v>2.8000000000000025E-2</v>
      </c>
      <c r="G690" s="81">
        <f t="shared" si="184"/>
        <v>2.4000000000000021E-2</v>
      </c>
      <c r="H690" s="81">
        <f t="shared" si="184"/>
        <v>2.6000000000000023E-2</v>
      </c>
      <c r="I690" s="82">
        <f t="shared" si="184"/>
        <v>5.0000000000000044E-2</v>
      </c>
      <c r="J690" s="82">
        <f t="shared" si="184"/>
        <v>5.0000000000000044E-2</v>
      </c>
      <c r="K690" s="82">
        <f t="shared" si="184"/>
        <v>5.0000000000000044E-2</v>
      </c>
      <c r="L690" s="82">
        <f t="shared" si="184"/>
        <v>5.0000000000000044E-2</v>
      </c>
      <c r="M690" s="1"/>
    </row>
    <row r="691" spans="1:13">
      <c r="A691" s="79" t="s">
        <v>646</v>
      </c>
      <c r="B691" s="138">
        <f>B690*0.15</f>
        <v>2.25</v>
      </c>
      <c r="C691" s="138">
        <f>(100-D691)/100</f>
        <v>0.95499999999999996</v>
      </c>
      <c r="D691" s="138">
        <f>D690*0.15</f>
        <v>4.5</v>
      </c>
      <c r="E691" s="77">
        <v>0.96799999999999997</v>
      </c>
      <c r="F691" s="77">
        <v>0.97199999999999998</v>
      </c>
      <c r="G691" s="77">
        <v>0.97599999999999998</v>
      </c>
      <c r="H691" s="77">
        <v>0.97399999999999998</v>
      </c>
      <c r="I691" s="77">
        <v>0.95</v>
      </c>
      <c r="J691" s="77">
        <v>0.95</v>
      </c>
      <c r="K691" s="77">
        <v>0.95</v>
      </c>
      <c r="L691" s="77">
        <v>0.95</v>
      </c>
      <c r="M691" s="1"/>
    </row>
    <row r="692" spans="1:13">
      <c r="A692" s="55" t="s">
        <v>730</v>
      </c>
      <c r="B692" s="139">
        <v>15</v>
      </c>
      <c r="C692" s="139"/>
      <c r="D692" s="139">
        <v>30</v>
      </c>
      <c r="E692" s="81">
        <f>1 - (E693) * (E694) * (E695)</f>
        <v>0.16643584</v>
      </c>
      <c r="F692" s="81">
        <f>1 - (F693) * (F694) * (F695)</f>
        <v>0.1466617600000002</v>
      </c>
      <c r="G692" s="81">
        <f>1 - (G693) * (G694) * (G695)</f>
        <v>0.12659712000000012</v>
      </c>
      <c r="H692" s="81">
        <f>1 - (H693) * (H694) * (H695)</f>
        <v>0.13666588000000002</v>
      </c>
      <c r="I692" s="82">
        <f>1 - (I693) * (I694)  * (I695)</f>
        <v>0.25187500000000007</v>
      </c>
      <c r="J692" s="82">
        <f>1 - (J693) * (J694)  * (J695)</f>
        <v>0.25187500000000007</v>
      </c>
      <c r="K692" s="82">
        <f>1 - (K693) * (K694)  * (K695)</f>
        <v>0.20511999999999997</v>
      </c>
      <c r="L692" s="82">
        <f>1 - (L693) * (L694)  * (L695)</f>
        <v>0.27908608000000013</v>
      </c>
      <c r="M692" s="1"/>
    </row>
    <row r="693" spans="1:13">
      <c r="A693" s="79" t="s">
        <v>646</v>
      </c>
      <c r="B693" s="138">
        <f>B692*0.15</f>
        <v>2.25</v>
      </c>
      <c r="C693" s="138">
        <f>(100-D693)/100</f>
        <v>0.95499999999999996</v>
      </c>
      <c r="D693" s="138">
        <f>D692*0.15</f>
        <v>4.5</v>
      </c>
      <c r="E693" s="77">
        <v>0.96799999999999997</v>
      </c>
      <c r="F693" s="77">
        <v>0.97199999999999998</v>
      </c>
      <c r="G693" s="77">
        <v>0.97599999999999998</v>
      </c>
      <c r="H693" s="77">
        <v>0.97399999999999998</v>
      </c>
      <c r="I693" s="77">
        <v>0.95</v>
      </c>
      <c r="J693" s="77">
        <v>0.95</v>
      </c>
      <c r="K693" s="77">
        <v>0.96</v>
      </c>
      <c r="L693" s="77">
        <v>0.94399999999999995</v>
      </c>
      <c r="M693" s="1"/>
    </row>
    <row r="694" spans="1:13">
      <c r="A694" s="79" t="s">
        <v>647</v>
      </c>
      <c r="B694" s="138">
        <f>B692*0.4</f>
        <v>6</v>
      </c>
      <c r="C694" s="138">
        <f>(100-D694)/100</f>
        <v>0.88</v>
      </c>
      <c r="D694" s="138">
        <f>D692*0.4</f>
        <v>12</v>
      </c>
      <c r="E694" s="77">
        <v>0.92</v>
      </c>
      <c r="F694" s="77">
        <v>0.92999999999999994</v>
      </c>
      <c r="G694" s="77">
        <v>0.94</v>
      </c>
      <c r="H694" s="77">
        <v>0.93500000000000005</v>
      </c>
      <c r="I694" s="77">
        <v>0.875</v>
      </c>
      <c r="J694" s="77">
        <v>0.875</v>
      </c>
      <c r="K694" s="77">
        <v>0.9</v>
      </c>
      <c r="L694" s="77">
        <v>0.86</v>
      </c>
      <c r="M694" s="1"/>
    </row>
    <row r="695" spans="1:13">
      <c r="A695" s="79" t="s">
        <v>649</v>
      </c>
      <c r="B695" s="138">
        <f>B692*0.3</f>
        <v>4.5</v>
      </c>
      <c r="C695" s="138">
        <f>(100-D695)/100</f>
        <v>0.95499999999999996</v>
      </c>
      <c r="D695" s="138">
        <f>D692*0.15</f>
        <v>4.5</v>
      </c>
      <c r="E695" s="77">
        <v>0.93599999999999994</v>
      </c>
      <c r="F695" s="77">
        <v>0.94399999999999995</v>
      </c>
      <c r="G695" s="77">
        <v>0.95199999999999996</v>
      </c>
      <c r="H695" s="77">
        <v>0.94799999999999995</v>
      </c>
      <c r="I695" s="77">
        <v>0.9</v>
      </c>
      <c r="J695" s="77">
        <v>0.9</v>
      </c>
      <c r="K695" s="77">
        <v>0.92</v>
      </c>
      <c r="L695" s="77">
        <v>0.88800000000000001</v>
      </c>
      <c r="M695" s="1"/>
    </row>
    <row r="696" spans="1:13">
      <c r="A696" s="55" t="s">
        <v>770</v>
      </c>
      <c r="B696" s="139">
        <v>15</v>
      </c>
      <c r="C696" s="139"/>
      <c r="D696" s="139">
        <v>30</v>
      </c>
      <c r="E696" s="81">
        <f t="shared" ref="E696:L698" si="185">1 - (E697)</f>
        <v>3.2000000000000028E-2</v>
      </c>
      <c r="F696" s="81">
        <f t="shared" si="185"/>
        <v>2.8000000000000025E-2</v>
      </c>
      <c r="G696" s="81">
        <f t="shared" si="185"/>
        <v>2.4000000000000021E-2</v>
      </c>
      <c r="H696" s="81">
        <f t="shared" si="185"/>
        <v>2.6000000000000023E-2</v>
      </c>
      <c r="I696" s="82">
        <f t="shared" si="185"/>
        <v>5.0000000000000044E-2</v>
      </c>
      <c r="J696" s="82">
        <f t="shared" si="185"/>
        <v>5.0000000000000044E-2</v>
      </c>
      <c r="K696" s="82">
        <f t="shared" si="185"/>
        <v>4.0000000000000036E-2</v>
      </c>
      <c r="L696" s="82">
        <f t="shared" si="185"/>
        <v>5.600000000000005E-2</v>
      </c>
      <c r="M696" s="1"/>
    </row>
    <row r="697" spans="1:13">
      <c r="A697" s="79" t="s">
        <v>646</v>
      </c>
      <c r="B697" s="138">
        <f>B696*0.15</f>
        <v>2.25</v>
      </c>
      <c r="C697" s="138">
        <f>(100-D697)/100</f>
        <v>0.95499999999999996</v>
      </c>
      <c r="D697" s="138">
        <f>D696*0.15</f>
        <v>4.5</v>
      </c>
      <c r="E697" s="77">
        <v>0.96799999999999997</v>
      </c>
      <c r="F697" s="77">
        <v>0.97199999999999998</v>
      </c>
      <c r="G697" s="77">
        <v>0.97599999999999998</v>
      </c>
      <c r="H697" s="77">
        <v>0.97399999999999998</v>
      </c>
      <c r="I697" s="77">
        <v>0.95</v>
      </c>
      <c r="J697" s="77">
        <v>0.95</v>
      </c>
      <c r="K697" s="77">
        <v>0.96</v>
      </c>
      <c r="L697" s="77">
        <v>0.94399999999999995</v>
      </c>
      <c r="M697" s="1"/>
    </row>
    <row r="698" spans="1:13">
      <c r="A698" s="55" t="s">
        <v>960</v>
      </c>
      <c r="B698" s="139">
        <v>15</v>
      </c>
      <c r="C698" s="139"/>
      <c r="D698" s="139">
        <v>30</v>
      </c>
      <c r="E698" s="81">
        <f t="shared" si="185"/>
        <v>3.2000000000000028E-2</v>
      </c>
      <c r="F698" s="81">
        <f t="shared" si="185"/>
        <v>2.8000000000000025E-2</v>
      </c>
      <c r="G698" s="81">
        <f t="shared" si="185"/>
        <v>2.4000000000000021E-2</v>
      </c>
      <c r="H698" s="81">
        <f t="shared" si="185"/>
        <v>2.6000000000000023E-2</v>
      </c>
      <c r="I698" s="82">
        <f t="shared" si="185"/>
        <v>5.0000000000000044E-2</v>
      </c>
      <c r="J698" s="82">
        <f t="shared" si="185"/>
        <v>5.600000000000005E-2</v>
      </c>
      <c r="K698" s="82">
        <f t="shared" si="185"/>
        <v>4.0000000000000036E-2</v>
      </c>
      <c r="L698" s="82">
        <f t="shared" si="185"/>
        <v>5.0000000000000044E-2</v>
      </c>
      <c r="M698" s="1"/>
    </row>
    <row r="699" spans="1:13">
      <c r="A699" s="79" t="s">
        <v>646</v>
      </c>
      <c r="B699" s="138">
        <f>B698*0.15</f>
        <v>2.25</v>
      </c>
      <c r="C699" s="138">
        <f>(100-D699)/100</f>
        <v>0.95499999999999996</v>
      </c>
      <c r="D699" s="138">
        <f>D698*0.15</f>
        <v>4.5</v>
      </c>
      <c r="E699" s="77">
        <v>0.96799999999999997</v>
      </c>
      <c r="F699" s="77">
        <v>0.97199999999999998</v>
      </c>
      <c r="G699" s="77">
        <v>0.97599999999999998</v>
      </c>
      <c r="H699" s="77">
        <v>0.97399999999999998</v>
      </c>
      <c r="I699" s="77">
        <v>0.95</v>
      </c>
      <c r="J699" s="77">
        <v>0.94399999999999995</v>
      </c>
      <c r="K699" s="77">
        <v>0.96</v>
      </c>
      <c r="L699" s="77">
        <v>0.95</v>
      </c>
      <c r="M699" s="1"/>
    </row>
    <row r="700" spans="1:13">
      <c r="A700" s="55" t="s">
        <v>731</v>
      </c>
      <c r="B700" s="139">
        <v>15</v>
      </c>
      <c r="C700" s="139"/>
      <c r="D700" s="139">
        <v>30</v>
      </c>
      <c r="E700" s="81">
        <f t="shared" ref="E700:L700" si="186">1 - (E701) * (E702) * (E703) * (E704)</f>
        <v>0.18644137983999998</v>
      </c>
      <c r="F700" s="81">
        <f t="shared" si="186"/>
        <v>0.16458186304000011</v>
      </c>
      <c r="G700" s="81">
        <f>1 - (G701) * (G702) * (G703) * (G704)</f>
        <v>0.14231837184000007</v>
      </c>
      <c r="H700" s="81">
        <f t="shared" si="186"/>
        <v>0.15350089534</v>
      </c>
      <c r="I700" s="82">
        <f t="shared" si="186"/>
        <v>0.27992968750000002</v>
      </c>
      <c r="J700" s="82">
        <f t="shared" si="186"/>
        <v>0.27992968750000002</v>
      </c>
      <c r="K700" s="82">
        <f t="shared" si="186"/>
        <v>0.30936446464000011</v>
      </c>
      <c r="L700" s="82">
        <f t="shared" si="186"/>
        <v>0.27992968750000002</v>
      </c>
      <c r="M700" s="1"/>
    </row>
    <row r="701" spans="1:13">
      <c r="A701" s="79" t="s">
        <v>646</v>
      </c>
      <c r="B701" s="138">
        <f>B700*0.15</f>
        <v>2.25</v>
      </c>
      <c r="C701" s="138">
        <f>(100-D701)/100</f>
        <v>0.95499999999999996</v>
      </c>
      <c r="D701" s="138">
        <f>D700*0.15</f>
        <v>4.5</v>
      </c>
      <c r="E701" s="77">
        <v>0.96799999999999997</v>
      </c>
      <c r="F701" s="77">
        <v>0.97199999999999998</v>
      </c>
      <c r="G701" s="77">
        <v>0.97599999999999998</v>
      </c>
      <c r="H701" s="77">
        <v>0.97399999999999998</v>
      </c>
      <c r="I701" s="77">
        <v>0.95</v>
      </c>
      <c r="J701" s="77">
        <v>0.95</v>
      </c>
      <c r="K701" s="77">
        <v>0.94399999999999995</v>
      </c>
      <c r="L701" s="77">
        <v>0.95</v>
      </c>
      <c r="M701" s="1"/>
    </row>
    <row r="702" spans="1:13">
      <c r="A702" s="79" t="s">
        <v>647</v>
      </c>
      <c r="B702" s="138">
        <f>B700*0.4</f>
        <v>6</v>
      </c>
      <c r="C702" s="138">
        <f>(100-D702)/100</f>
        <v>0.88</v>
      </c>
      <c r="D702" s="138">
        <f>D700*0.4</f>
        <v>12</v>
      </c>
      <c r="E702" s="77">
        <v>0.92</v>
      </c>
      <c r="F702" s="77">
        <v>0.92999999999999994</v>
      </c>
      <c r="G702" s="77">
        <v>0.94</v>
      </c>
      <c r="H702" s="77">
        <v>0.93500000000000005</v>
      </c>
      <c r="I702" s="77">
        <v>0.875</v>
      </c>
      <c r="J702" s="77">
        <v>0.875</v>
      </c>
      <c r="K702" s="77">
        <v>0.86</v>
      </c>
      <c r="L702" s="77">
        <v>0.875</v>
      </c>
      <c r="M702" s="1"/>
    </row>
    <row r="703" spans="1:13">
      <c r="A703" s="79" t="s">
        <v>787</v>
      </c>
      <c r="B703" s="138">
        <f>B700*0.15</f>
        <v>2.25</v>
      </c>
      <c r="C703" s="138">
        <f>(100-D703)/100</f>
        <v>0.95499999999999996</v>
      </c>
      <c r="D703" s="138">
        <f>D700*0.15</f>
        <v>4.5</v>
      </c>
      <c r="E703" s="77">
        <v>0.97599999999999998</v>
      </c>
      <c r="F703" s="77">
        <v>0.97899999999999998</v>
      </c>
      <c r="G703" s="77">
        <v>0.98199999999999998</v>
      </c>
      <c r="H703" s="77">
        <v>0.98050000000000004</v>
      </c>
      <c r="I703" s="77">
        <v>0.96250000000000002</v>
      </c>
      <c r="J703" s="77">
        <v>0.96250000000000002</v>
      </c>
      <c r="K703" s="77">
        <v>0.95799999999999996</v>
      </c>
      <c r="L703" s="77">
        <v>0.96250000000000002</v>
      </c>
      <c r="M703" s="1"/>
    </row>
    <row r="704" spans="1:13">
      <c r="A704" s="79" t="s">
        <v>649</v>
      </c>
      <c r="B704" s="138">
        <f>B700*0.3</f>
        <v>4.5</v>
      </c>
      <c r="C704" s="138">
        <f>(100-D704)/100</f>
        <v>0.91</v>
      </c>
      <c r="D704" s="138">
        <f>D700*0.3</f>
        <v>9</v>
      </c>
      <c r="E704" s="77">
        <v>0.93599999999999994</v>
      </c>
      <c r="F704" s="77">
        <v>0.94399999999999995</v>
      </c>
      <c r="G704" s="77">
        <v>0.95199999999999996</v>
      </c>
      <c r="H704" s="77">
        <v>0.94799999999999995</v>
      </c>
      <c r="I704" s="77">
        <v>0.9</v>
      </c>
      <c r="J704" s="77">
        <v>0.9</v>
      </c>
      <c r="K704" s="77">
        <v>0.88800000000000001</v>
      </c>
      <c r="L704" s="77">
        <v>0.9</v>
      </c>
      <c r="M704" s="1"/>
    </row>
    <row r="705" spans="1:13">
      <c r="A705" s="141" t="s">
        <v>732</v>
      </c>
      <c r="B705" s="139">
        <v>14</v>
      </c>
      <c r="C705" s="139"/>
      <c r="D705" s="139">
        <v>28</v>
      </c>
      <c r="E705" s="81">
        <f t="shared" ref="E705:L705" si="187">1 - (E706) * (E707) * (E708) * (E709)</f>
        <v>0.1755618375000001</v>
      </c>
      <c r="F705" s="81">
        <f t="shared" si="187"/>
        <v>0.15350089534</v>
      </c>
      <c r="G705" s="81">
        <f>1 - (G706) * (G707) * (G708) * (G709)</f>
        <v>0.13103372853999995</v>
      </c>
      <c r="H705" s="81">
        <f t="shared" si="187"/>
        <v>0.14231837184000007</v>
      </c>
      <c r="I705" s="82">
        <f t="shared" si="187"/>
        <v>0.27992968750000002</v>
      </c>
      <c r="J705" s="82">
        <f t="shared" si="187"/>
        <v>0.27992968750000002</v>
      </c>
      <c r="K705" s="82">
        <f t="shared" si="187"/>
        <v>0.30936446464000011</v>
      </c>
      <c r="L705" s="82">
        <f t="shared" si="187"/>
        <v>0.22896640000000001</v>
      </c>
      <c r="M705" s="1"/>
    </row>
    <row r="706" spans="1:13">
      <c r="A706" s="79" t="s">
        <v>646</v>
      </c>
      <c r="B706" s="138">
        <f>B705*0.15</f>
        <v>2.1</v>
      </c>
      <c r="C706" s="138">
        <f>(100-D706)/100</f>
        <v>0.95799999999999996</v>
      </c>
      <c r="D706" s="138">
        <f>D705*0.15</f>
        <v>4.2</v>
      </c>
      <c r="E706" s="77">
        <v>0.97</v>
      </c>
      <c r="F706" s="77">
        <v>0.97399999999999998</v>
      </c>
      <c r="G706" s="77">
        <v>0.97799999999999998</v>
      </c>
      <c r="H706" s="77">
        <v>0.97599999999999998</v>
      </c>
      <c r="I706" s="77">
        <v>0.95</v>
      </c>
      <c r="J706" s="77">
        <v>0.95</v>
      </c>
      <c r="K706" s="77">
        <v>0.94399999999999995</v>
      </c>
      <c r="L706" s="77">
        <v>0.96</v>
      </c>
      <c r="M706" s="1"/>
    </row>
    <row r="707" spans="1:13">
      <c r="A707" s="79" t="s">
        <v>647</v>
      </c>
      <c r="B707" s="138">
        <f>B705*0.4</f>
        <v>5.6000000000000005</v>
      </c>
      <c r="C707" s="138">
        <f>(100-D707)/100</f>
        <v>0.88800000000000001</v>
      </c>
      <c r="D707" s="138">
        <f>D705*0.4</f>
        <v>11.200000000000001</v>
      </c>
      <c r="E707" s="77">
        <v>0.92500000000000004</v>
      </c>
      <c r="F707" s="77">
        <v>0.93500000000000005</v>
      </c>
      <c r="G707" s="77">
        <v>0.94499999999999995</v>
      </c>
      <c r="H707" s="77">
        <v>0.94</v>
      </c>
      <c r="I707" s="77">
        <v>0.875</v>
      </c>
      <c r="J707" s="77">
        <v>0.875</v>
      </c>
      <c r="K707" s="77">
        <v>0.86</v>
      </c>
      <c r="L707" s="77">
        <v>0.9</v>
      </c>
      <c r="M707" s="1"/>
    </row>
    <row r="708" spans="1:13">
      <c r="A708" s="79" t="s">
        <v>787</v>
      </c>
      <c r="B708" s="138">
        <f>B705*0.15</f>
        <v>2.1</v>
      </c>
      <c r="C708" s="138">
        <f>(100-D708)/100</f>
        <v>0.95799999999999996</v>
      </c>
      <c r="D708" s="138">
        <f>D705*0.15</f>
        <v>4.2</v>
      </c>
      <c r="E708" s="77">
        <v>0.97750000000000004</v>
      </c>
      <c r="F708" s="77">
        <v>0.98050000000000004</v>
      </c>
      <c r="G708" s="77">
        <v>0.98350000000000004</v>
      </c>
      <c r="H708" s="77">
        <v>0.98199999999999998</v>
      </c>
      <c r="I708" s="77">
        <v>0.96250000000000002</v>
      </c>
      <c r="J708" s="77">
        <v>0.96250000000000002</v>
      </c>
      <c r="K708" s="77">
        <v>0.95799999999999996</v>
      </c>
      <c r="L708" s="77">
        <v>0.97</v>
      </c>
      <c r="M708" s="1"/>
    </row>
    <row r="709" spans="1:13">
      <c r="A709" s="79" t="s">
        <v>649</v>
      </c>
      <c r="B709" s="138">
        <f>B705*0.3</f>
        <v>4.2</v>
      </c>
      <c r="C709" s="138">
        <f>(100-D709)/100</f>
        <v>0.91599999999999993</v>
      </c>
      <c r="D709" s="138">
        <f>D705*0.3</f>
        <v>8.4</v>
      </c>
      <c r="E709" s="77">
        <v>0.94</v>
      </c>
      <c r="F709" s="77">
        <v>0.94799999999999995</v>
      </c>
      <c r="G709" s="77">
        <v>0.95599999999999996</v>
      </c>
      <c r="H709" s="77">
        <v>0.95199999999999996</v>
      </c>
      <c r="I709" s="77">
        <v>0.9</v>
      </c>
      <c r="J709" s="77">
        <v>0.9</v>
      </c>
      <c r="K709" s="77">
        <v>0.88800000000000001</v>
      </c>
      <c r="L709" s="77">
        <v>0.92</v>
      </c>
      <c r="M709" s="1"/>
    </row>
    <row r="710" spans="1:13">
      <c r="A710" s="55" t="s">
        <v>733</v>
      </c>
      <c r="B710" s="139">
        <v>13</v>
      </c>
      <c r="C710" s="139"/>
      <c r="D710" s="139">
        <v>28</v>
      </c>
      <c r="E710" s="81">
        <f t="shared" ref="E710:L710" si="188">1 - (E711) * (E712) * (E713) * (E714)</f>
        <v>0.16458186304000011</v>
      </c>
      <c r="F710" s="81">
        <f t="shared" si="188"/>
        <v>0.14231837184000007</v>
      </c>
      <c r="G710" s="81">
        <f>1 - (G711) * (G712) * (G713) * (G714)</f>
        <v>0.11964640000000004</v>
      </c>
      <c r="H710" s="81">
        <f t="shared" si="188"/>
        <v>0.13103372853999995</v>
      </c>
      <c r="I710" s="82">
        <f t="shared" si="188"/>
        <v>0.27992968750000002</v>
      </c>
      <c r="J710" s="82">
        <f t="shared" si="188"/>
        <v>0.27992968750000002</v>
      </c>
      <c r="K710" s="82">
        <f t="shared" si="188"/>
        <v>0.30936446464000011</v>
      </c>
      <c r="L710" s="82">
        <f t="shared" si="188"/>
        <v>0.27992968750000002</v>
      </c>
      <c r="M710" s="1"/>
    </row>
    <row r="711" spans="1:13">
      <c r="A711" s="79" t="s">
        <v>646</v>
      </c>
      <c r="B711" s="138">
        <f>B710*0.15</f>
        <v>1.95</v>
      </c>
      <c r="C711" s="138">
        <f>(100-D711)/100</f>
        <v>0.95799999999999996</v>
      </c>
      <c r="D711" s="138">
        <f>D710*0.15</f>
        <v>4.2</v>
      </c>
      <c r="E711" s="77">
        <v>0.97199999999999998</v>
      </c>
      <c r="F711" s="77">
        <v>0.97599999999999998</v>
      </c>
      <c r="G711" s="77">
        <v>0.98</v>
      </c>
      <c r="H711" s="77">
        <v>0.97799999999999998</v>
      </c>
      <c r="I711" s="77">
        <v>0.95</v>
      </c>
      <c r="J711" s="77">
        <v>0.95</v>
      </c>
      <c r="K711" s="77">
        <v>0.94399999999999995</v>
      </c>
      <c r="L711" s="77">
        <v>0.95</v>
      </c>
      <c r="M711" s="1"/>
    </row>
    <row r="712" spans="1:13">
      <c r="A712" s="79" t="s">
        <v>647</v>
      </c>
      <c r="B712" s="138">
        <f>B710*0.4</f>
        <v>5.2</v>
      </c>
      <c r="C712" s="138">
        <f>(100-D712)/100</f>
        <v>0.88800000000000001</v>
      </c>
      <c r="D712" s="138">
        <f>D710*0.4</f>
        <v>11.200000000000001</v>
      </c>
      <c r="E712" s="77">
        <v>0.92999999999999994</v>
      </c>
      <c r="F712" s="77">
        <v>0.94</v>
      </c>
      <c r="G712" s="77">
        <v>0.95</v>
      </c>
      <c r="H712" s="77">
        <v>0.94499999999999995</v>
      </c>
      <c r="I712" s="77">
        <v>0.875</v>
      </c>
      <c r="J712" s="77">
        <v>0.875</v>
      </c>
      <c r="K712" s="77">
        <v>0.86</v>
      </c>
      <c r="L712" s="77">
        <v>0.875</v>
      </c>
      <c r="M712" s="1"/>
    </row>
    <row r="713" spans="1:13">
      <c r="A713" s="79" t="s">
        <v>787</v>
      </c>
      <c r="B713" s="138">
        <f>B710*0.15</f>
        <v>1.95</v>
      </c>
      <c r="C713" s="138">
        <f>(100-D713)/100</f>
        <v>0.95799999999999996</v>
      </c>
      <c r="D713" s="138">
        <f>D710*0.15</f>
        <v>4.2</v>
      </c>
      <c r="E713" s="77">
        <v>0.97899999999999998</v>
      </c>
      <c r="F713" s="77">
        <v>0.98199999999999998</v>
      </c>
      <c r="G713" s="77">
        <v>0.98499999999999999</v>
      </c>
      <c r="H713" s="77">
        <v>0.98350000000000004</v>
      </c>
      <c r="I713" s="77">
        <v>0.96250000000000002</v>
      </c>
      <c r="J713" s="77">
        <v>0.96250000000000002</v>
      </c>
      <c r="K713" s="77">
        <v>0.95799999999999996</v>
      </c>
      <c r="L713" s="77">
        <v>0.96250000000000002</v>
      </c>
      <c r="M713" s="1"/>
    </row>
    <row r="714" spans="1:13">
      <c r="A714" s="79" t="s">
        <v>649</v>
      </c>
      <c r="B714" s="138">
        <f>B710*0.3</f>
        <v>3.9</v>
      </c>
      <c r="C714" s="138">
        <f>(100-D714)/100</f>
        <v>0.91599999999999993</v>
      </c>
      <c r="D714" s="138">
        <f>D710*0.3</f>
        <v>8.4</v>
      </c>
      <c r="E714" s="77">
        <v>0.94399999999999995</v>
      </c>
      <c r="F714" s="77">
        <v>0.95199999999999996</v>
      </c>
      <c r="G714" s="77">
        <v>0.96</v>
      </c>
      <c r="H714" s="77">
        <v>0.95599999999999996</v>
      </c>
      <c r="I714" s="77">
        <v>0.9</v>
      </c>
      <c r="J714" s="77">
        <v>0.9</v>
      </c>
      <c r="K714" s="77">
        <v>0.88800000000000001</v>
      </c>
      <c r="L714" s="77">
        <v>0.9</v>
      </c>
      <c r="M714" s="1"/>
    </row>
    <row r="715" spans="1:13">
      <c r="A715" s="55" t="s">
        <v>1066</v>
      </c>
      <c r="B715" s="139">
        <v>13</v>
      </c>
      <c r="C715" s="139"/>
      <c r="D715" s="139">
        <v>28</v>
      </c>
      <c r="E715" s="81">
        <f t="shared" ref="E715:F715" si="189">1 - (E716) * (E717) * (E718) * (E719)</f>
        <v>0.16458186304000011</v>
      </c>
      <c r="F715" s="81">
        <f t="shared" si="189"/>
        <v>0.14231837184000007</v>
      </c>
      <c r="G715" s="81">
        <f>1 - (G716) * (G717) * (G718) * (G719)</f>
        <v>0.11964640000000004</v>
      </c>
      <c r="H715" s="81">
        <f t="shared" ref="H715:L715" si="190">1 - (H716) * (H717) * (H718) * (H719)</f>
        <v>0.13103372853999995</v>
      </c>
      <c r="I715" s="82">
        <f t="shared" si="190"/>
        <v>0.27992968750000002</v>
      </c>
      <c r="J715" s="82">
        <f t="shared" si="190"/>
        <v>0.27992968750000002</v>
      </c>
      <c r="K715" s="82">
        <f t="shared" si="190"/>
        <v>0.30936446464000011</v>
      </c>
      <c r="L715" s="82">
        <f t="shared" si="190"/>
        <v>0.27992968750000002</v>
      </c>
      <c r="M715" s="1"/>
    </row>
    <row r="716" spans="1:13">
      <c r="A716" s="79" t="s">
        <v>646</v>
      </c>
      <c r="B716" s="138">
        <f>B715*0.15</f>
        <v>1.95</v>
      </c>
      <c r="C716" s="138">
        <f>(100-D716)/100</f>
        <v>0.95799999999999996</v>
      </c>
      <c r="D716" s="138">
        <f>D715*0.15</f>
        <v>4.2</v>
      </c>
      <c r="E716" s="77">
        <v>0.97199999999999998</v>
      </c>
      <c r="F716" s="77">
        <v>0.97599999999999998</v>
      </c>
      <c r="G716" s="77">
        <v>0.98</v>
      </c>
      <c r="H716" s="77">
        <v>0.97799999999999998</v>
      </c>
      <c r="I716" s="77">
        <v>0.95</v>
      </c>
      <c r="J716" s="77">
        <v>0.95</v>
      </c>
      <c r="K716" s="77">
        <v>0.94399999999999995</v>
      </c>
      <c r="L716" s="77">
        <v>0.95</v>
      </c>
      <c r="M716" s="1"/>
    </row>
    <row r="717" spans="1:13">
      <c r="A717" s="79" t="s">
        <v>647</v>
      </c>
      <c r="B717" s="138">
        <f>B715*0.4</f>
        <v>5.2</v>
      </c>
      <c r="C717" s="138">
        <f>(100-D717)/100</f>
        <v>0.88800000000000001</v>
      </c>
      <c r="D717" s="138">
        <f>D715*0.4</f>
        <v>11.200000000000001</v>
      </c>
      <c r="E717" s="77">
        <v>0.92999999999999994</v>
      </c>
      <c r="F717" s="77">
        <v>0.94</v>
      </c>
      <c r="G717" s="77">
        <v>0.95</v>
      </c>
      <c r="H717" s="77">
        <v>0.94499999999999995</v>
      </c>
      <c r="I717" s="77">
        <v>0.875</v>
      </c>
      <c r="J717" s="77">
        <v>0.875</v>
      </c>
      <c r="K717" s="77">
        <v>0.86</v>
      </c>
      <c r="L717" s="77">
        <v>0.875</v>
      </c>
      <c r="M717" s="1"/>
    </row>
    <row r="718" spans="1:13">
      <c r="A718" s="79" t="s">
        <v>787</v>
      </c>
      <c r="B718" s="138">
        <f>B715*0.15</f>
        <v>1.95</v>
      </c>
      <c r="C718" s="138">
        <f>(100-D718)/100</f>
        <v>0.95799999999999996</v>
      </c>
      <c r="D718" s="138">
        <f>D715*0.15</f>
        <v>4.2</v>
      </c>
      <c r="E718" s="77">
        <v>0.97899999999999998</v>
      </c>
      <c r="F718" s="77">
        <v>0.98199999999999998</v>
      </c>
      <c r="G718" s="77">
        <v>0.98499999999999999</v>
      </c>
      <c r="H718" s="77">
        <v>0.98350000000000004</v>
      </c>
      <c r="I718" s="77">
        <v>0.96250000000000002</v>
      </c>
      <c r="J718" s="77">
        <v>0.96250000000000002</v>
      </c>
      <c r="K718" s="77">
        <v>0.95799999999999996</v>
      </c>
      <c r="L718" s="77">
        <v>0.96250000000000002</v>
      </c>
      <c r="M718" s="1"/>
    </row>
    <row r="719" spans="1:13">
      <c r="A719" s="79" t="s">
        <v>649</v>
      </c>
      <c r="B719" s="138">
        <f>B715*0.3</f>
        <v>3.9</v>
      </c>
      <c r="C719" s="138">
        <f>(100-D719)/100</f>
        <v>0.91599999999999993</v>
      </c>
      <c r="D719" s="138">
        <f>D715*0.3</f>
        <v>8.4</v>
      </c>
      <c r="E719" s="77">
        <v>0.94399999999999995</v>
      </c>
      <c r="F719" s="77">
        <v>0.95199999999999996</v>
      </c>
      <c r="G719" s="77">
        <v>0.96</v>
      </c>
      <c r="H719" s="77">
        <v>0.95599999999999996</v>
      </c>
      <c r="I719" s="77">
        <v>0.9</v>
      </c>
      <c r="J719" s="77">
        <v>0.9</v>
      </c>
      <c r="K719" s="77">
        <v>0.88800000000000001</v>
      </c>
      <c r="L719" s="77">
        <v>0.9</v>
      </c>
      <c r="M719" s="1"/>
    </row>
    <row r="720" spans="1:13">
      <c r="A720" s="55" t="s">
        <v>734</v>
      </c>
      <c r="B720" s="139">
        <v>13</v>
      </c>
      <c r="C720" s="139"/>
      <c r="D720" s="139">
        <v>28</v>
      </c>
      <c r="E720" s="81">
        <f t="shared" ref="E720:L720" si="191">1 - (E721) * (E722) * (E723) * (E724)</f>
        <v>0.16458186304000011</v>
      </c>
      <c r="F720" s="81">
        <f t="shared" si="191"/>
        <v>0.14231837184000007</v>
      </c>
      <c r="G720" s="81">
        <f>1 - (G721) * (G722) * (G723) * (G724)</f>
        <v>0.11964640000000004</v>
      </c>
      <c r="H720" s="81">
        <f t="shared" si="191"/>
        <v>0.13103372853999995</v>
      </c>
      <c r="I720" s="82">
        <f t="shared" si="191"/>
        <v>0.37480633750000003</v>
      </c>
      <c r="J720" s="82">
        <f t="shared" si="191"/>
        <v>0.37480633750000003</v>
      </c>
      <c r="K720" s="82">
        <f t="shared" si="191"/>
        <v>0.37480633750000003</v>
      </c>
      <c r="L720" s="82">
        <f t="shared" si="191"/>
        <v>0.27992968750000002</v>
      </c>
      <c r="M720" s="1"/>
    </row>
    <row r="721" spans="1:13">
      <c r="A721" s="79" t="s">
        <v>646</v>
      </c>
      <c r="B721" s="138">
        <f>B720*0.15</f>
        <v>1.95</v>
      </c>
      <c r="C721" s="138">
        <f>(100-D721)/100</f>
        <v>0.95799999999999996</v>
      </c>
      <c r="D721" s="138">
        <f>D720*0.15</f>
        <v>4.2</v>
      </c>
      <c r="E721" s="77">
        <v>0.97199999999999998</v>
      </c>
      <c r="F721" s="77">
        <v>0.97599999999999998</v>
      </c>
      <c r="G721" s="77">
        <v>0.98</v>
      </c>
      <c r="H721" s="77">
        <v>0.97799999999999998</v>
      </c>
      <c r="I721" s="77">
        <v>0.93</v>
      </c>
      <c r="J721" s="77">
        <v>0.93</v>
      </c>
      <c r="K721" s="77">
        <v>0.93</v>
      </c>
      <c r="L721" s="77">
        <v>0.95</v>
      </c>
      <c r="M721" s="1"/>
    </row>
    <row r="722" spans="1:13">
      <c r="A722" s="79" t="s">
        <v>647</v>
      </c>
      <c r="B722" s="138">
        <f>B720*0.4</f>
        <v>5.2</v>
      </c>
      <c r="C722" s="138">
        <f>(100-D722)/100</f>
        <v>0.88800000000000001</v>
      </c>
      <c r="D722" s="138">
        <f>D720*0.4</f>
        <v>11.200000000000001</v>
      </c>
      <c r="E722" s="77">
        <v>0.92999999999999994</v>
      </c>
      <c r="F722" s="77">
        <v>0.94</v>
      </c>
      <c r="G722" s="77">
        <v>0.95</v>
      </c>
      <c r="H722" s="77">
        <v>0.94499999999999995</v>
      </c>
      <c r="I722" s="77">
        <v>0.82499999999999996</v>
      </c>
      <c r="J722" s="77">
        <v>0.82499999999999996</v>
      </c>
      <c r="K722" s="77">
        <v>0.82499999999999996</v>
      </c>
      <c r="L722" s="77">
        <v>0.875</v>
      </c>
      <c r="M722" s="1"/>
    </row>
    <row r="723" spans="1:13">
      <c r="A723" s="79" t="s">
        <v>787</v>
      </c>
      <c r="B723" s="138">
        <f>B720*0.15</f>
        <v>1.95</v>
      </c>
      <c r="C723" s="138">
        <f>(100-D723)/100</f>
        <v>0.95799999999999996</v>
      </c>
      <c r="D723" s="138">
        <f>D720*0.15</f>
        <v>4.2</v>
      </c>
      <c r="E723" s="77">
        <v>0.97899999999999998</v>
      </c>
      <c r="F723" s="77">
        <v>0.98199999999999998</v>
      </c>
      <c r="G723" s="77">
        <v>0.98499999999999999</v>
      </c>
      <c r="H723" s="77">
        <v>0.98350000000000004</v>
      </c>
      <c r="I723" s="77">
        <v>0.94750000000000001</v>
      </c>
      <c r="J723" s="77">
        <v>0.94750000000000001</v>
      </c>
      <c r="K723" s="77">
        <v>0.94750000000000001</v>
      </c>
      <c r="L723" s="77">
        <v>0.96250000000000002</v>
      </c>
      <c r="M723" s="1"/>
    </row>
    <row r="724" spans="1:13">
      <c r="A724" s="79" t="s">
        <v>649</v>
      </c>
      <c r="B724" s="138">
        <f>B720*0.3</f>
        <v>3.9</v>
      </c>
      <c r="C724" s="138">
        <f>(100-D724)/100</f>
        <v>0.91599999999999993</v>
      </c>
      <c r="D724" s="138">
        <f>D720*0.3</f>
        <v>8.4</v>
      </c>
      <c r="E724" s="77">
        <v>0.94399999999999995</v>
      </c>
      <c r="F724" s="77">
        <v>0.95199999999999996</v>
      </c>
      <c r="G724" s="77">
        <v>0.96</v>
      </c>
      <c r="H724" s="77">
        <v>0.95599999999999996</v>
      </c>
      <c r="I724" s="77">
        <v>0.86</v>
      </c>
      <c r="J724" s="77">
        <v>0.86</v>
      </c>
      <c r="K724" s="77">
        <v>0.86</v>
      </c>
      <c r="L724" s="77">
        <v>0.9</v>
      </c>
      <c r="M724" s="1"/>
    </row>
    <row r="725" spans="1:13">
      <c r="A725" s="141" t="s">
        <v>735</v>
      </c>
      <c r="B725" s="139">
        <v>12</v>
      </c>
      <c r="C725" s="139"/>
      <c r="D725" s="139">
        <v>25</v>
      </c>
      <c r="E725" s="81">
        <f t="shared" ref="E725:L725" si="192">1 - (E726) * (E727)</f>
        <v>8.931E-2</v>
      </c>
      <c r="F725" s="81">
        <f t="shared" si="192"/>
        <v>7.5790000000000024E-2</v>
      </c>
      <c r="G725" s="81">
        <f t="shared" si="192"/>
        <v>6.2190000000000079E-2</v>
      </c>
      <c r="H725" s="81">
        <f t="shared" si="192"/>
        <v>6.9000000000000061E-2</v>
      </c>
      <c r="I725" s="82">
        <f t="shared" si="192"/>
        <v>0.16875000000000007</v>
      </c>
      <c r="J725" s="82">
        <f t="shared" si="192"/>
        <v>0.16875000000000007</v>
      </c>
      <c r="K725" s="82">
        <f t="shared" si="192"/>
        <v>0.13600000000000001</v>
      </c>
      <c r="L725" s="82">
        <f t="shared" si="192"/>
        <v>0.13600000000000001</v>
      </c>
      <c r="M725" s="1"/>
    </row>
    <row r="726" spans="1:13">
      <c r="A726" s="79" t="s">
        <v>646</v>
      </c>
      <c r="B726" s="138">
        <f>B725*0.15</f>
        <v>1.7999999999999998</v>
      </c>
      <c r="C726" s="138">
        <f>(100-D726)/100</f>
        <v>0.96250000000000002</v>
      </c>
      <c r="D726" s="138">
        <f>D725*0.15</f>
        <v>3.75</v>
      </c>
      <c r="E726" s="77">
        <v>0.97399999999999998</v>
      </c>
      <c r="F726" s="77">
        <v>0.97799999999999998</v>
      </c>
      <c r="G726" s="77">
        <v>0.98199999999999998</v>
      </c>
      <c r="H726" s="77">
        <v>0.98</v>
      </c>
      <c r="I726" s="77">
        <v>0.95</v>
      </c>
      <c r="J726" s="77">
        <v>0.95</v>
      </c>
      <c r="K726" s="77">
        <v>0.96</v>
      </c>
      <c r="L726" s="77">
        <v>0.96</v>
      </c>
      <c r="M726" s="1"/>
    </row>
    <row r="727" spans="1:13">
      <c r="A727" s="79" t="s">
        <v>647</v>
      </c>
      <c r="B727" s="138">
        <f>B725*0.4</f>
        <v>4.8000000000000007</v>
      </c>
      <c r="C727" s="138">
        <f>(100-D727)/100</f>
        <v>0.9</v>
      </c>
      <c r="D727" s="138">
        <f>D725*0.4</f>
        <v>10</v>
      </c>
      <c r="E727" s="77">
        <v>0.93500000000000005</v>
      </c>
      <c r="F727" s="77">
        <v>0.94499999999999995</v>
      </c>
      <c r="G727" s="77">
        <v>0.95499999999999996</v>
      </c>
      <c r="H727" s="77">
        <v>0.95</v>
      </c>
      <c r="I727" s="77">
        <v>0.875</v>
      </c>
      <c r="J727" s="77">
        <v>0.875</v>
      </c>
      <c r="K727" s="77">
        <v>0.9</v>
      </c>
      <c r="L727" s="77">
        <v>0.9</v>
      </c>
      <c r="M727" s="1"/>
    </row>
    <row r="728" spans="1:13">
      <c r="A728" s="55" t="s">
        <v>736</v>
      </c>
      <c r="B728" s="139">
        <v>12</v>
      </c>
      <c r="C728" s="139"/>
      <c r="D728" s="139">
        <v>25</v>
      </c>
      <c r="E728" s="81">
        <f t="shared" ref="E728:L728" si="193">1 - (E729) * (E730) * (E731) * (E732)</f>
        <v>0.15350089534</v>
      </c>
      <c r="F728" s="81">
        <f t="shared" si="193"/>
        <v>0.13103372853999995</v>
      </c>
      <c r="G728" s="81">
        <f>1 - (G729) * (G730) * (G731) * (G732)</f>
        <v>0.10815581934000007</v>
      </c>
      <c r="H728" s="81">
        <f t="shared" si="193"/>
        <v>0.11964640000000004</v>
      </c>
      <c r="I728" s="82">
        <f t="shared" si="193"/>
        <v>0.35656423374000001</v>
      </c>
      <c r="J728" s="82">
        <f t="shared" si="193"/>
        <v>0.37480633750000003</v>
      </c>
      <c r="K728" s="82">
        <f t="shared" si="193"/>
        <v>0.37480633750000003</v>
      </c>
      <c r="L728" s="82">
        <f t="shared" si="193"/>
        <v>0.35656423374000001</v>
      </c>
      <c r="M728" s="1"/>
    </row>
    <row r="729" spans="1:13">
      <c r="A729" s="79" t="s">
        <v>646</v>
      </c>
      <c r="B729" s="138">
        <f>B728*0.15</f>
        <v>1.7999999999999998</v>
      </c>
      <c r="C729" s="138">
        <f>(100-D729)/100</f>
        <v>0.96250000000000002</v>
      </c>
      <c r="D729" s="138">
        <f>D728*0.15</f>
        <v>3.75</v>
      </c>
      <c r="E729" s="77">
        <v>0.97399999999999998</v>
      </c>
      <c r="F729" s="77">
        <v>0.97799999999999998</v>
      </c>
      <c r="G729" s="77">
        <v>0.98199999999999998</v>
      </c>
      <c r="H729" s="77">
        <v>0.98</v>
      </c>
      <c r="I729" s="77">
        <v>0.93400000000000005</v>
      </c>
      <c r="J729" s="77">
        <v>0.93</v>
      </c>
      <c r="K729" s="77">
        <v>0.93</v>
      </c>
      <c r="L729" s="77">
        <v>0.93400000000000005</v>
      </c>
      <c r="M729" s="1"/>
    </row>
    <row r="730" spans="1:13">
      <c r="A730" s="79" t="s">
        <v>647</v>
      </c>
      <c r="B730" s="138">
        <f>B728*0.4</f>
        <v>4.8000000000000007</v>
      </c>
      <c r="C730" s="138">
        <f>(100-D730)/100</f>
        <v>0.9</v>
      </c>
      <c r="D730" s="138">
        <f>D728*0.4</f>
        <v>10</v>
      </c>
      <c r="E730" s="77">
        <v>0.93500000000000005</v>
      </c>
      <c r="F730" s="77">
        <v>0.94499999999999995</v>
      </c>
      <c r="G730" s="77">
        <v>0.95499999999999996</v>
      </c>
      <c r="H730" s="77">
        <v>0.95</v>
      </c>
      <c r="I730" s="77">
        <v>0.83499999999999996</v>
      </c>
      <c r="J730" s="77">
        <v>0.82499999999999996</v>
      </c>
      <c r="K730" s="77">
        <v>0.82499999999999996</v>
      </c>
      <c r="L730" s="77">
        <v>0.83499999999999996</v>
      </c>
      <c r="M730" s="1"/>
    </row>
    <row r="731" spans="1:13">
      <c r="A731" s="79" t="s">
        <v>787</v>
      </c>
      <c r="B731" s="138">
        <f>B728*0.15</f>
        <v>1.7999999999999998</v>
      </c>
      <c r="C731" s="138">
        <f>(100-D731)/100</f>
        <v>0.96250000000000002</v>
      </c>
      <c r="D731" s="138">
        <f>D728*0.15</f>
        <v>3.75</v>
      </c>
      <c r="E731" s="77">
        <v>0.98050000000000004</v>
      </c>
      <c r="F731" s="77">
        <v>0.98350000000000004</v>
      </c>
      <c r="G731" s="77">
        <v>0.98650000000000004</v>
      </c>
      <c r="H731" s="77">
        <v>0.98499999999999999</v>
      </c>
      <c r="I731" s="77">
        <v>0.95050000000000001</v>
      </c>
      <c r="J731" s="77">
        <v>0.94750000000000001</v>
      </c>
      <c r="K731" s="77">
        <v>0.94750000000000001</v>
      </c>
      <c r="L731" s="77">
        <v>0.95050000000000001</v>
      </c>
      <c r="M731" s="1"/>
    </row>
    <row r="732" spans="1:13">
      <c r="A732" s="79" t="s">
        <v>649</v>
      </c>
      <c r="B732" s="138">
        <f>B728*0.3</f>
        <v>3.5999999999999996</v>
      </c>
      <c r="C732" s="138">
        <f>(100-D732)/100</f>
        <v>0.92500000000000004</v>
      </c>
      <c r="D732" s="138">
        <f>D728*0.3</f>
        <v>7.5</v>
      </c>
      <c r="E732" s="77">
        <v>0.94799999999999995</v>
      </c>
      <c r="F732" s="77">
        <v>0.95599999999999996</v>
      </c>
      <c r="G732" s="77">
        <v>0.96399999999999997</v>
      </c>
      <c r="H732" s="77">
        <v>0.96</v>
      </c>
      <c r="I732" s="77">
        <v>0.86799999999999999</v>
      </c>
      <c r="J732" s="77">
        <v>0.86</v>
      </c>
      <c r="K732" s="77">
        <v>0.86</v>
      </c>
      <c r="L732" s="77">
        <v>0.86799999999999999</v>
      </c>
      <c r="M732" s="1"/>
    </row>
    <row r="733" spans="1:13">
      <c r="A733" s="55" t="s">
        <v>978</v>
      </c>
      <c r="B733" s="139">
        <v>12</v>
      </c>
      <c r="C733" s="139"/>
      <c r="D733" s="139">
        <v>25</v>
      </c>
      <c r="E733" s="81">
        <f t="shared" ref="E733:F733" si="194">1 - (E734) * (E735) * (E736) * (E737)</f>
        <v>0.15350089534</v>
      </c>
      <c r="F733" s="81">
        <f t="shared" si="194"/>
        <v>0.13103372853999995</v>
      </c>
      <c r="G733" s="81">
        <f>1 - (G734) * (G735) * (G736) * (G737)</f>
        <v>0.10815581934000007</v>
      </c>
      <c r="H733" s="81">
        <f t="shared" ref="H733:L733" si="195">1 - (H734) * (H735) * (H736) * (H737)</f>
        <v>0.11964640000000004</v>
      </c>
      <c r="I733" s="82">
        <f t="shared" si="195"/>
        <v>0.30936446464000011</v>
      </c>
      <c r="J733" s="82">
        <f t="shared" si="195"/>
        <v>0.37480633750000003</v>
      </c>
      <c r="K733" s="82">
        <f t="shared" si="195"/>
        <v>0.30936446464000011</v>
      </c>
      <c r="L733" s="82">
        <f t="shared" si="195"/>
        <v>0.35656423374000001</v>
      </c>
      <c r="M733" s="1"/>
    </row>
    <row r="734" spans="1:13">
      <c r="A734" s="79" t="s">
        <v>646</v>
      </c>
      <c r="B734" s="138">
        <f>B733*0.15</f>
        <v>1.7999999999999998</v>
      </c>
      <c r="C734" s="138">
        <f>(100-D734)/100</f>
        <v>0.96250000000000002</v>
      </c>
      <c r="D734" s="138">
        <f>D733*0.15</f>
        <v>3.75</v>
      </c>
      <c r="E734" s="77">
        <v>0.97399999999999998</v>
      </c>
      <c r="F734" s="77">
        <v>0.97799999999999998</v>
      </c>
      <c r="G734" s="77">
        <v>0.98199999999999998</v>
      </c>
      <c r="H734" s="77">
        <v>0.98</v>
      </c>
      <c r="I734" s="77">
        <v>0.94399999999999995</v>
      </c>
      <c r="J734" s="77">
        <v>0.93</v>
      </c>
      <c r="K734" s="77">
        <v>0.94399999999999995</v>
      </c>
      <c r="L734" s="77">
        <v>0.93400000000000005</v>
      </c>
      <c r="M734" s="1"/>
    </row>
    <row r="735" spans="1:13">
      <c r="A735" s="79" t="s">
        <v>647</v>
      </c>
      <c r="B735" s="138">
        <f>B733*0.4</f>
        <v>4.8000000000000007</v>
      </c>
      <c r="C735" s="138">
        <f>(100-D735)/100</f>
        <v>0.9</v>
      </c>
      <c r="D735" s="138">
        <f>D733*0.4</f>
        <v>10</v>
      </c>
      <c r="E735" s="77">
        <v>0.93500000000000005</v>
      </c>
      <c r="F735" s="77">
        <v>0.94499999999999995</v>
      </c>
      <c r="G735" s="77">
        <v>0.95499999999999996</v>
      </c>
      <c r="H735" s="77">
        <v>0.95</v>
      </c>
      <c r="I735" s="77">
        <v>0.86</v>
      </c>
      <c r="J735" s="77">
        <v>0.82499999999999996</v>
      </c>
      <c r="K735" s="77">
        <v>0.86</v>
      </c>
      <c r="L735" s="77">
        <v>0.83499999999999996</v>
      </c>
      <c r="M735" s="1"/>
    </row>
    <row r="736" spans="1:13">
      <c r="A736" s="79" t="s">
        <v>787</v>
      </c>
      <c r="B736" s="138">
        <f>B733*0.15</f>
        <v>1.7999999999999998</v>
      </c>
      <c r="C736" s="138">
        <f>(100-D736)/100</f>
        <v>0.96250000000000002</v>
      </c>
      <c r="D736" s="138">
        <f>D733*0.15</f>
        <v>3.75</v>
      </c>
      <c r="E736" s="77">
        <v>0.98050000000000004</v>
      </c>
      <c r="F736" s="77">
        <v>0.98350000000000004</v>
      </c>
      <c r="G736" s="77">
        <v>0.98650000000000004</v>
      </c>
      <c r="H736" s="77">
        <v>0.98499999999999999</v>
      </c>
      <c r="I736" s="77">
        <v>0.95799999999999996</v>
      </c>
      <c r="J736" s="77">
        <v>0.94750000000000001</v>
      </c>
      <c r="K736" s="77">
        <v>0.95799999999999996</v>
      </c>
      <c r="L736" s="77">
        <v>0.95050000000000001</v>
      </c>
      <c r="M736" s="1"/>
    </row>
    <row r="737" spans="1:13">
      <c r="A737" s="79" t="s">
        <v>649</v>
      </c>
      <c r="B737" s="138">
        <f>B733*0.3</f>
        <v>3.5999999999999996</v>
      </c>
      <c r="C737" s="138">
        <f>(100-D737)/100</f>
        <v>0.92500000000000004</v>
      </c>
      <c r="D737" s="138">
        <f>D733*0.3</f>
        <v>7.5</v>
      </c>
      <c r="E737" s="77">
        <v>0.94799999999999995</v>
      </c>
      <c r="F737" s="77">
        <v>0.95599999999999996</v>
      </c>
      <c r="G737" s="77">
        <v>0.96399999999999997</v>
      </c>
      <c r="H737" s="77">
        <v>0.96</v>
      </c>
      <c r="I737" s="77">
        <v>0.88800000000000001</v>
      </c>
      <c r="J737" s="77">
        <v>0.86</v>
      </c>
      <c r="K737" s="77">
        <v>0.88800000000000001</v>
      </c>
      <c r="L737" s="77">
        <v>0.86799999999999999</v>
      </c>
      <c r="M737" s="1"/>
    </row>
    <row r="738" spans="1:13">
      <c r="A738" s="55" t="s">
        <v>737</v>
      </c>
      <c r="B738" s="139">
        <v>11</v>
      </c>
      <c r="C738" s="139"/>
      <c r="D738" s="139">
        <v>25</v>
      </c>
      <c r="E738" s="81">
        <f t="shared" ref="E738:L738" si="196">1 - (E739) * (E740) * (E741) * (E742)</f>
        <v>0.14231837184000007</v>
      </c>
      <c r="F738" s="81">
        <f t="shared" si="196"/>
        <v>0.11964640000000004</v>
      </c>
      <c r="G738" s="81">
        <f>1 - (G739) * (G740) * (G741) * (G742)</f>
        <v>9.6561418240000085E-2</v>
      </c>
      <c r="H738" s="81">
        <f t="shared" si="196"/>
        <v>0.10815581934000007</v>
      </c>
      <c r="I738" s="82">
        <f t="shared" si="196"/>
        <v>0.30936446464000011</v>
      </c>
      <c r="J738" s="82">
        <f t="shared" si="196"/>
        <v>0.37480633750000003</v>
      </c>
      <c r="K738" s="82">
        <f t="shared" si="196"/>
        <v>0.27992968750000002</v>
      </c>
      <c r="L738" s="82">
        <f t="shared" si="196"/>
        <v>0.37480633750000003</v>
      </c>
      <c r="M738" s="1"/>
    </row>
    <row r="739" spans="1:13">
      <c r="A739" s="79" t="s">
        <v>646</v>
      </c>
      <c r="B739" s="138">
        <f>B738*0.15</f>
        <v>1.65</v>
      </c>
      <c r="C739" s="138">
        <f>(100-D739)/100</f>
        <v>0.96250000000000002</v>
      </c>
      <c r="D739" s="138">
        <f>D738*0.15</f>
        <v>3.75</v>
      </c>
      <c r="E739" s="77">
        <v>0.97599999999999998</v>
      </c>
      <c r="F739" s="77">
        <v>0.98</v>
      </c>
      <c r="G739" s="77">
        <v>0.98399999999999999</v>
      </c>
      <c r="H739" s="77">
        <v>0.98199999999999998</v>
      </c>
      <c r="I739" s="77">
        <v>0.94399999999999995</v>
      </c>
      <c r="J739" s="77">
        <v>0.93</v>
      </c>
      <c r="K739" s="77">
        <v>0.95</v>
      </c>
      <c r="L739" s="77">
        <v>0.93</v>
      </c>
      <c r="M739" s="1"/>
    </row>
    <row r="740" spans="1:13">
      <c r="A740" s="79" t="s">
        <v>647</v>
      </c>
      <c r="B740" s="138">
        <f>B738*0.4</f>
        <v>4.4000000000000004</v>
      </c>
      <c r="C740" s="138">
        <f>(100-D740)/100</f>
        <v>0.9</v>
      </c>
      <c r="D740" s="138">
        <f>D738*0.4</f>
        <v>10</v>
      </c>
      <c r="E740" s="77">
        <v>0.94</v>
      </c>
      <c r="F740" s="77">
        <v>0.95</v>
      </c>
      <c r="G740" s="77">
        <v>0.96</v>
      </c>
      <c r="H740" s="77">
        <v>0.95499999999999996</v>
      </c>
      <c r="I740" s="77">
        <v>0.86</v>
      </c>
      <c r="J740" s="77">
        <v>0.82499999999999996</v>
      </c>
      <c r="K740" s="77">
        <v>0.875</v>
      </c>
      <c r="L740" s="77">
        <v>0.82499999999999996</v>
      </c>
      <c r="M740" s="1"/>
    </row>
    <row r="741" spans="1:13">
      <c r="A741" s="79" t="s">
        <v>787</v>
      </c>
      <c r="B741" s="138">
        <f>B738*0.15</f>
        <v>1.65</v>
      </c>
      <c r="C741" s="138">
        <f>(100-D741)/100</f>
        <v>0.96250000000000002</v>
      </c>
      <c r="D741" s="138">
        <f>D738*0.15</f>
        <v>3.75</v>
      </c>
      <c r="E741" s="77">
        <v>0.98199999999999998</v>
      </c>
      <c r="F741" s="77">
        <v>0.98499999999999999</v>
      </c>
      <c r="G741" s="77">
        <v>0.98799999999999999</v>
      </c>
      <c r="H741" s="77">
        <v>0.98650000000000004</v>
      </c>
      <c r="I741" s="77">
        <v>0.95799999999999996</v>
      </c>
      <c r="J741" s="77">
        <v>0.94750000000000001</v>
      </c>
      <c r="K741" s="77">
        <v>0.96250000000000002</v>
      </c>
      <c r="L741" s="77">
        <v>0.94750000000000001</v>
      </c>
      <c r="M741" s="1"/>
    </row>
    <row r="742" spans="1:13">
      <c r="A742" s="79" t="s">
        <v>649</v>
      </c>
      <c r="B742" s="138">
        <f>B738*0.3</f>
        <v>3.3</v>
      </c>
      <c r="C742" s="138">
        <f>(100-D742)/100</f>
        <v>0.92500000000000004</v>
      </c>
      <c r="D742" s="138">
        <f>D738*0.3</f>
        <v>7.5</v>
      </c>
      <c r="E742" s="77">
        <v>0.95199999999999996</v>
      </c>
      <c r="F742" s="77">
        <v>0.96</v>
      </c>
      <c r="G742" s="77">
        <v>0.96799999999999997</v>
      </c>
      <c r="H742" s="77">
        <v>0.96399999999999997</v>
      </c>
      <c r="I742" s="77">
        <v>0.88800000000000001</v>
      </c>
      <c r="J742" s="77">
        <v>0.86</v>
      </c>
      <c r="K742" s="77">
        <v>0.9</v>
      </c>
      <c r="L742" s="77">
        <v>0.86</v>
      </c>
      <c r="M742" s="1"/>
    </row>
    <row r="743" spans="1:13">
      <c r="A743" s="55" t="s">
        <v>962</v>
      </c>
      <c r="B743" s="139">
        <v>11</v>
      </c>
      <c r="C743" s="139"/>
      <c r="D743" s="139">
        <v>25</v>
      </c>
      <c r="E743" s="81">
        <f t="shared" ref="E743:H745" si="197">1 - (E744)</f>
        <v>2.4000000000000021E-2</v>
      </c>
      <c r="F743" s="81">
        <f t="shared" si="197"/>
        <v>2.0000000000000018E-2</v>
      </c>
      <c r="G743" s="81">
        <f t="shared" si="197"/>
        <v>1.6000000000000014E-2</v>
      </c>
      <c r="H743" s="81">
        <f t="shared" si="197"/>
        <v>1.8000000000000016E-2</v>
      </c>
      <c r="I743" s="82">
        <f t="shared" ref="I743:L745" si="198">1 - (I744)</f>
        <v>6.9999999999999951E-2</v>
      </c>
      <c r="J743" s="82">
        <f t="shared" si="198"/>
        <v>5.600000000000005E-2</v>
      </c>
      <c r="K743" s="82">
        <f t="shared" si="198"/>
        <v>6.9999999999999951E-2</v>
      </c>
      <c r="L743" s="82">
        <f t="shared" si="198"/>
        <v>6.9999999999999951E-2</v>
      </c>
      <c r="M743" s="1"/>
    </row>
    <row r="744" spans="1:13">
      <c r="A744" s="79" t="s">
        <v>646</v>
      </c>
      <c r="B744" s="138">
        <f>B743*0.15</f>
        <v>1.65</v>
      </c>
      <c r="C744" s="138">
        <f>(100-D744)/100</f>
        <v>0.96250000000000002</v>
      </c>
      <c r="D744" s="138">
        <f>D743*0.15</f>
        <v>3.75</v>
      </c>
      <c r="E744" s="77">
        <v>0.97599999999999998</v>
      </c>
      <c r="F744" s="77">
        <v>0.98</v>
      </c>
      <c r="G744" s="77">
        <v>0.98399999999999999</v>
      </c>
      <c r="H744" s="77">
        <v>0.98199999999999998</v>
      </c>
      <c r="I744" s="77">
        <v>0.93</v>
      </c>
      <c r="J744" s="77">
        <v>0.94399999999999995</v>
      </c>
      <c r="K744" s="77">
        <v>0.93</v>
      </c>
      <c r="L744" s="77">
        <v>0.93</v>
      </c>
      <c r="M744" s="1"/>
    </row>
    <row r="745" spans="1:13">
      <c r="A745" s="55" t="s">
        <v>941</v>
      </c>
      <c r="B745" s="139">
        <v>11</v>
      </c>
      <c r="C745" s="139"/>
      <c r="D745" s="139">
        <v>25</v>
      </c>
      <c r="E745" s="81">
        <f t="shared" si="197"/>
        <v>2.4000000000000021E-2</v>
      </c>
      <c r="F745" s="81">
        <f t="shared" si="197"/>
        <v>2.0000000000000018E-2</v>
      </c>
      <c r="G745" s="81">
        <f t="shared" si="197"/>
        <v>1.6000000000000014E-2</v>
      </c>
      <c r="H745" s="81">
        <f t="shared" si="197"/>
        <v>1.8000000000000016E-2</v>
      </c>
      <c r="I745" s="82">
        <f t="shared" si="198"/>
        <v>6.9999999999999951E-2</v>
      </c>
      <c r="J745" s="82">
        <f t="shared" si="198"/>
        <v>5.600000000000005E-2</v>
      </c>
      <c r="K745" s="82">
        <f t="shared" si="198"/>
        <v>6.9999999999999951E-2</v>
      </c>
      <c r="L745" s="82">
        <f t="shared" si="198"/>
        <v>6.9999999999999951E-2</v>
      </c>
      <c r="M745" s="1"/>
    </row>
    <row r="746" spans="1:13">
      <c r="A746" s="79" t="s">
        <v>646</v>
      </c>
      <c r="B746" s="138">
        <f>B745*0.15</f>
        <v>1.65</v>
      </c>
      <c r="C746" s="138">
        <f>(100-D746)/100</f>
        <v>0.96250000000000002</v>
      </c>
      <c r="D746" s="138">
        <f>D745*0.15</f>
        <v>3.75</v>
      </c>
      <c r="E746" s="77">
        <v>0.97599999999999998</v>
      </c>
      <c r="F746" s="77">
        <v>0.98</v>
      </c>
      <c r="G746" s="77">
        <v>0.98399999999999999</v>
      </c>
      <c r="H746" s="77">
        <v>0.98199999999999998</v>
      </c>
      <c r="I746" s="77">
        <v>0.93</v>
      </c>
      <c r="J746" s="77">
        <v>0.94399999999999995</v>
      </c>
      <c r="K746" s="77">
        <v>0.93</v>
      </c>
      <c r="L746" s="77">
        <v>0.93</v>
      </c>
      <c r="M746" s="1"/>
    </row>
    <row r="747" spans="1:13">
      <c r="A747" s="141" t="s">
        <v>738</v>
      </c>
      <c r="B747" s="139">
        <v>11</v>
      </c>
      <c r="C747" s="139"/>
      <c r="D747" s="139">
        <v>25</v>
      </c>
      <c r="E747" s="81">
        <f t="shared" ref="E747:L747" si="199">1 - (E748) * (E749) * (E750) * (E751)</f>
        <v>0.14231837184000007</v>
      </c>
      <c r="F747" s="81">
        <f t="shared" si="199"/>
        <v>0.11964640000000004</v>
      </c>
      <c r="G747" s="81">
        <f>1 - (G748) * (G749) * (G750) * (G751)</f>
        <v>9.6561418240000085E-2</v>
      </c>
      <c r="H747" s="81">
        <f t="shared" si="199"/>
        <v>0.10815581934000007</v>
      </c>
      <c r="I747" s="82">
        <f t="shared" si="199"/>
        <v>0.37480633750000003</v>
      </c>
      <c r="J747" s="82">
        <f t="shared" si="199"/>
        <v>0.35656423374000001</v>
      </c>
      <c r="K747" s="82">
        <f t="shared" si="199"/>
        <v>0.37480633750000003</v>
      </c>
      <c r="L747" s="82">
        <f t="shared" si="199"/>
        <v>0.37480633750000003</v>
      </c>
      <c r="M747" s="1"/>
    </row>
    <row r="748" spans="1:13">
      <c r="A748" s="79" t="s">
        <v>646</v>
      </c>
      <c r="B748" s="138">
        <f>B747*0.15</f>
        <v>1.65</v>
      </c>
      <c r="C748" s="138">
        <f>(100-D748)/100</f>
        <v>0.96250000000000002</v>
      </c>
      <c r="D748" s="138">
        <f>D747*0.15</f>
        <v>3.75</v>
      </c>
      <c r="E748" s="77">
        <v>0.97599999999999998</v>
      </c>
      <c r="F748" s="77">
        <v>0.98</v>
      </c>
      <c r="G748" s="77">
        <v>0.98399999999999999</v>
      </c>
      <c r="H748" s="77">
        <v>0.98199999999999998</v>
      </c>
      <c r="I748" s="77">
        <v>0.93</v>
      </c>
      <c r="J748" s="77">
        <v>0.93400000000000005</v>
      </c>
      <c r="K748" s="77">
        <v>0.93</v>
      </c>
      <c r="L748" s="77">
        <v>0.93</v>
      </c>
      <c r="M748" s="1"/>
    </row>
    <row r="749" spans="1:13">
      <c r="A749" s="79" t="s">
        <v>647</v>
      </c>
      <c r="B749" s="138">
        <f>B747*0.4</f>
        <v>4.4000000000000004</v>
      </c>
      <c r="C749" s="138">
        <f>(100-D749)/100</f>
        <v>0.9</v>
      </c>
      <c r="D749" s="138">
        <f>D747*0.4</f>
        <v>10</v>
      </c>
      <c r="E749" s="77">
        <v>0.94</v>
      </c>
      <c r="F749" s="77">
        <v>0.95</v>
      </c>
      <c r="G749" s="77">
        <v>0.96</v>
      </c>
      <c r="H749" s="77">
        <v>0.95499999999999996</v>
      </c>
      <c r="I749" s="77">
        <v>0.82499999999999996</v>
      </c>
      <c r="J749" s="77">
        <v>0.83499999999999996</v>
      </c>
      <c r="K749" s="77">
        <v>0.82499999999999996</v>
      </c>
      <c r="L749" s="77">
        <v>0.82499999999999996</v>
      </c>
      <c r="M749" s="1"/>
    </row>
    <row r="750" spans="1:13">
      <c r="A750" s="79" t="s">
        <v>787</v>
      </c>
      <c r="B750" s="138">
        <f>B747*0.15</f>
        <v>1.65</v>
      </c>
      <c r="C750" s="138">
        <f>(100-D750)/100</f>
        <v>0.96250000000000002</v>
      </c>
      <c r="D750" s="138">
        <f>D747*0.15</f>
        <v>3.75</v>
      </c>
      <c r="E750" s="77">
        <v>0.98199999999999998</v>
      </c>
      <c r="F750" s="77">
        <v>0.98499999999999999</v>
      </c>
      <c r="G750" s="77">
        <v>0.98799999999999999</v>
      </c>
      <c r="H750" s="77">
        <v>0.98650000000000004</v>
      </c>
      <c r="I750" s="77">
        <v>0.94750000000000001</v>
      </c>
      <c r="J750" s="77">
        <v>0.95050000000000001</v>
      </c>
      <c r="K750" s="77">
        <v>0.94750000000000001</v>
      </c>
      <c r="L750" s="77">
        <v>0.94750000000000001</v>
      </c>
      <c r="M750" s="1"/>
    </row>
    <row r="751" spans="1:13">
      <c r="A751" s="79" t="s">
        <v>649</v>
      </c>
      <c r="B751" s="138">
        <f>B747*0.3</f>
        <v>3.3</v>
      </c>
      <c r="C751" s="138">
        <f>(100-D751)/100</f>
        <v>0.92500000000000004</v>
      </c>
      <c r="D751" s="138">
        <f>D747*0.3</f>
        <v>7.5</v>
      </c>
      <c r="E751" s="77">
        <v>0.95199999999999996</v>
      </c>
      <c r="F751" s="77">
        <v>0.96</v>
      </c>
      <c r="G751" s="77">
        <v>0.96799999999999997</v>
      </c>
      <c r="H751" s="77">
        <v>0.96399999999999997</v>
      </c>
      <c r="I751" s="77">
        <v>0.86</v>
      </c>
      <c r="J751" s="77">
        <v>0.86799999999999999</v>
      </c>
      <c r="K751" s="77">
        <v>0.86</v>
      </c>
      <c r="L751" s="77">
        <v>0.86</v>
      </c>
      <c r="M751" s="1"/>
    </row>
    <row r="752" spans="1:13">
      <c r="A752" s="55" t="s">
        <v>851</v>
      </c>
      <c r="B752" s="139">
        <v>11</v>
      </c>
      <c r="C752" s="139"/>
      <c r="D752" s="139">
        <v>25</v>
      </c>
      <c r="E752" s="81">
        <f t="shared" ref="E752:L752" si="200">1 - (E753) * (E754) * (E755) * (E756)</f>
        <v>0.14231837184000007</v>
      </c>
      <c r="F752" s="81">
        <f t="shared" si="200"/>
        <v>0.11964640000000004</v>
      </c>
      <c r="G752" s="81">
        <f t="shared" si="200"/>
        <v>9.6561418240000085E-2</v>
      </c>
      <c r="H752" s="81">
        <f t="shared" si="200"/>
        <v>0.10815581934000007</v>
      </c>
      <c r="I752" s="82">
        <f t="shared" si="200"/>
        <v>0.37480633750000003</v>
      </c>
      <c r="J752" s="82">
        <f t="shared" si="200"/>
        <v>0.27992968750000002</v>
      </c>
      <c r="K752" s="82">
        <f t="shared" si="200"/>
        <v>0.37480633750000003</v>
      </c>
      <c r="L752" s="82">
        <f t="shared" si="200"/>
        <v>0.50049999999999994</v>
      </c>
      <c r="M752" s="1"/>
    </row>
    <row r="753" spans="1:13">
      <c r="A753" s="79" t="s">
        <v>646</v>
      </c>
      <c r="B753" s="138">
        <f>B752*0.15</f>
        <v>1.65</v>
      </c>
      <c r="C753" s="138">
        <f>(100-D753)/100</f>
        <v>0.96250000000000002</v>
      </c>
      <c r="D753" s="138">
        <f>D752*0.15</f>
        <v>3.75</v>
      </c>
      <c r="E753" s="77">
        <v>0.97599999999999998</v>
      </c>
      <c r="F753" s="77">
        <v>0.98</v>
      </c>
      <c r="G753" s="77">
        <v>0.98399999999999999</v>
      </c>
      <c r="H753" s="77">
        <v>0.98199999999999998</v>
      </c>
      <c r="I753" s="77">
        <v>0.93</v>
      </c>
      <c r="J753" s="77">
        <v>0.95</v>
      </c>
      <c r="K753" s="77">
        <v>0.93</v>
      </c>
      <c r="L753" s="77">
        <v>0.9</v>
      </c>
      <c r="M753" s="1"/>
    </row>
    <row r="754" spans="1:13">
      <c r="A754" s="79" t="s">
        <v>647</v>
      </c>
      <c r="B754" s="138">
        <f>B752*0.4</f>
        <v>4.4000000000000004</v>
      </c>
      <c r="C754" s="138">
        <f>(100-D754)/100</f>
        <v>0.9</v>
      </c>
      <c r="D754" s="138">
        <f>D752*0.4</f>
        <v>10</v>
      </c>
      <c r="E754" s="77">
        <v>0.94</v>
      </c>
      <c r="F754" s="77">
        <v>0.95</v>
      </c>
      <c r="G754" s="77">
        <v>0.96</v>
      </c>
      <c r="H754" s="77">
        <v>0.95499999999999996</v>
      </c>
      <c r="I754" s="77">
        <v>0.82499999999999996</v>
      </c>
      <c r="J754" s="77">
        <v>0.875</v>
      </c>
      <c r="K754" s="77">
        <v>0.82499999999999996</v>
      </c>
      <c r="L754" s="77">
        <v>0.75</v>
      </c>
      <c r="M754" s="1"/>
    </row>
    <row r="755" spans="1:13">
      <c r="A755" s="79" t="s">
        <v>787</v>
      </c>
      <c r="B755" s="138">
        <f>B752*0.15</f>
        <v>1.65</v>
      </c>
      <c r="C755" s="138">
        <f>(100-D755)/100</f>
        <v>0.96250000000000002</v>
      </c>
      <c r="D755" s="138">
        <f>D752*0.15</f>
        <v>3.75</v>
      </c>
      <c r="E755" s="77">
        <v>0.98199999999999998</v>
      </c>
      <c r="F755" s="77">
        <v>0.98499999999999999</v>
      </c>
      <c r="G755" s="77">
        <v>0.98799999999999999</v>
      </c>
      <c r="H755" s="77">
        <v>0.98650000000000004</v>
      </c>
      <c r="I755" s="77">
        <v>0.94750000000000001</v>
      </c>
      <c r="J755" s="77">
        <v>0.96250000000000002</v>
      </c>
      <c r="K755" s="77">
        <v>0.94750000000000001</v>
      </c>
      <c r="L755" s="77">
        <v>0.92500000000000004</v>
      </c>
      <c r="M755" s="1"/>
    </row>
    <row r="756" spans="1:13">
      <c r="A756" s="79" t="s">
        <v>649</v>
      </c>
      <c r="B756" s="138">
        <f>B752*0.3</f>
        <v>3.3</v>
      </c>
      <c r="C756" s="138">
        <f>(100-D756)/100</f>
        <v>0.92500000000000004</v>
      </c>
      <c r="D756" s="138">
        <f>D752*0.3</f>
        <v>7.5</v>
      </c>
      <c r="E756" s="77">
        <v>0.95199999999999996</v>
      </c>
      <c r="F756" s="77">
        <v>0.96</v>
      </c>
      <c r="G756" s="77">
        <v>0.96799999999999997</v>
      </c>
      <c r="H756" s="77">
        <v>0.96399999999999997</v>
      </c>
      <c r="I756" s="77">
        <v>0.86</v>
      </c>
      <c r="J756" s="77">
        <v>0.9</v>
      </c>
      <c r="K756" s="77">
        <v>0.86</v>
      </c>
      <c r="L756" s="77">
        <v>0.8</v>
      </c>
      <c r="M756" s="1"/>
    </row>
    <row r="757" spans="1:13">
      <c r="A757" s="55" t="s">
        <v>990</v>
      </c>
      <c r="B757" s="139">
        <v>11</v>
      </c>
      <c r="C757" s="139"/>
      <c r="D757" s="139">
        <v>25</v>
      </c>
      <c r="E757" s="81">
        <f t="shared" ref="E757:L757" si="201">1 - (E758) * (E759) * (E760) * (E761)</f>
        <v>0.14231837184000007</v>
      </c>
      <c r="F757" s="81">
        <f t="shared" si="201"/>
        <v>0.11964640000000004</v>
      </c>
      <c r="G757" s="81">
        <f t="shared" si="201"/>
        <v>9.6561418240000085E-2</v>
      </c>
      <c r="H757" s="81">
        <f t="shared" si="201"/>
        <v>0.10815581934000007</v>
      </c>
      <c r="I757" s="82">
        <f t="shared" si="201"/>
        <v>0.37480633750000003</v>
      </c>
      <c r="J757" s="82">
        <f t="shared" si="201"/>
        <v>0.27992968750000002</v>
      </c>
      <c r="K757" s="82">
        <f t="shared" si="201"/>
        <v>0.50049999999999994</v>
      </c>
      <c r="L757" s="82">
        <f t="shared" si="201"/>
        <v>0.37480633750000003</v>
      </c>
      <c r="M757" s="1"/>
    </row>
    <row r="758" spans="1:13">
      <c r="A758" s="79" t="s">
        <v>646</v>
      </c>
      <c r="B758" s="138">
        <f>B757*0.15</f>
        <v>1.65</v>
      </c>
      <c r="C758" s="138">
        <f>(100-D758)/100</f>
        <v>0.96250000000000002</v>
      </c>
      <c r="D758" s="138">
        <f>D757*0.15</f>
        <v>3.75</v>
      </c>
      <c r="E758" s="77">
        <v>0.97599999999999998</v>
      </c>
      <c r="F758" s="77">
        <v>0.98</v>
      </c>
      <c r="G758" s="77">
        <v>0.98399999999999999</v>
      </c>
      <c r="H758" s="77">
        <v>0.98199999999999998</v>
      </c>
      <c r="I758" s="77">
        <v>0.93</v>
      </c>
      <c r="J758" s="77">
        <v>0.95</v>
      </c>
      <c r="K758" s="77">
        <v>0.9</v>
      </c>
      <c r="L758" s="77">
        <v>0.93</v>
      </c>
      <c r="M758" s="1"/>
    </row>
    <row r="759" spans="1:13">
      <c r="A759" s="79" t="s">
        <v>647</v>
      </c>
      <c r="B759" s="138">
        <f>B757*0.4</f>
        <v>4.4000000000000004</v>
      </c>
      <c r="C759" s="138">
        <f>(100-D759)/100</f>
        <v>0.9</v>
      </c>
      <c r="D759" s="138">
        <f>D757*0.4</f>
        <v>10</v>
      </c>
      <c r="E759" s="77">
        <v>0.94</v>
      </c>
      <c r="F759" s="77">
        <v>0.95</v>
      </c>
      <c r="G759" s="77">
        <v>0.96</v>
      </c>
      <c r="H759" s="77">
        <v>0.95499999999999996</v>
      </c>
      <c r="I759" s="77">
        <v>0.82499999999999996</v>
      </c>
      <c r="J759" s="77">
        <v>0.875</v>
      </c>
      <c r="K759" s="77">
        <v>0.75</v>
      </c>
      <c r="L759" s="77">
        <v>0.82499999999999996</v>
      </c>
      <c r="M759" s="1"/>
    </row>
    <row r="760" spans="1:13">
      <c r="A760" s="79" t="s">
        <v>787</v>
      </c>
      <c r="B760" s="138">
        <f>B757*0.15</f>
        <v>1.65</v>
      </c>
      <c r="C760" s="138">
        <f>(100-D760)/100</f>
        <v>0.96250000000000002</v>
      </c>
      <c r="D760" s="138">
        <f>D757*0.15</f>
        <v>3.75</v>
      </c>
      <c r="E760" s="77">
        <v>0.98199999999999998</v>
      </c>
      <c r="F760" s="77">
        <v>0.98499999999999999</v>
      </c>
      <c r="G760" s="77">
        <v>0.98799999999999999</v>
      </c>
      <c r="H760" s="77">
        <v>0.98650000000000004</v>
      </c>
      <c r="I760" s="77">
        <v>0.94750000000000001</v>
      </c>
      <c r="J760" s="77">
        <v>0.96250000000000002</v>
      </c>
      <c r="K760" s="77">
        <v>0.92500000000000004</v>
      </c>
      <c r="L760" s="77">
        <v>0.94750000000000001</v>
      </c>
      <c r="M760" s="1"/>
    </row>
    <row r="761" spans="1:13">
      <c r="A761" s="79" t="s">
        <v>649</v>
      </c>
      <c r="B761" s="138">
        <f>B757*0.3</f>
        <v>3.3</v>
      </c>
      <c r="C761" s="138">
        <f>(100-D761)/100</f>
        <v>0.92500000000000004</v>
      </c>
      <c r="D761" s="138">
        <f>D757*0.3</f>
        <v>7.5</v>
      </c>
      <c r="E761" s="77">
        <v>0.95199999999999996</v>
      </c>
      <c r="F761" s="77">
        <v>0.96</v>
      </c>
      <c r="G761" s="77">
        <v>0.96799999999999997</v>
      </c>
      <c r="H761" s="77">
        <v>0.96399999999999997</v>
      </c>
      <c r="I761" s="77">
        <v>0.86</v>
      </c>
      <c r="J761" s="77">
        <v>0.9</v>
      </c>
      <c r="K761" s="77">
        <v>0.8</v>
      </c>
      <c r="L761" s="77">
        <v>0.86</v>
      </c>
      <c r="M761" s="1"/>
    </row>
    <row r="762" spans="1:13">
      <c r="A762" s="55" t="s">
        <v>739</v>
      </c>
      <c r="B762" s="139">
        <v>11</v>
      </c>
      <c r="C762" s="139"/>
      <c r="D762" s="139">
        <v>25</v>
      </c>
      <c r="E762" s="81">
        <f t="shared" ref="E762:L762" si="202">1 - (E763) * (E764) * (E765) * (E766)</f>
        <v>0.14231837184000007</v>
      </c>
      <c r="F762" s="81">
        <f t="shared" si="202"/>
        <v>0.11964640000000004</v>
      </c>
      <c r="G762" s="81">
        <f>1 - (G763) * (G764) * (G765) * (G766)</f>
        <v>9.6561418240000085E-2</v>
      </c>
      <c r="H762" s="81">
        <f t="shared" si="202"/>
        <v>0.10815581934000007</v>
      </c>
      <c r="I762" s="82">
        <f t="shared" si="202"/>
        <v>0.27992968750000002</v>
      </c>
      <c r="J762" s="82">
        <f t="shared" si="202"/>
        <v>0.22896640000000001</v>
      </c>
      <c r="K762" s="82">
        <f t="shared" si="202"/>
        <v>0.22896640000000001</v>
      </c>
      <c r="L762" s="82">
        <f t="shared" si="202"/>
        <v>0.37480633750000003</v>
      </c>
      <c r="M762" s="1"/>
    </row>
    <row r="763" spans="1:13">
      <c r="A763" s="79" t="s">
        <v>646</v>
      </c>
      <c r="B763" s="138">
        <f>B762*0.15</f>
        <v>1.65</v>
      </c>
      <c r="C763" s="138">
        <f>(100-D763)/100</f>
        <v>0.96250000000000002</v>
      </c>
      <c r="D763" s="138">
        <f>D762*0.15</f>
        <v>3.75</v>
      </c>
      <c r="E763" s="77">
        <v>0.97599999999999998</v>
      </c>
      <c r="F763" s="77">
        <v>0.98</v>
      </c>
      <c r="G763" s="77">
        <v>0.98399999999999999</v>
      </c>
      <c r="H763" s="77">
        <v>0.98199999999999998</v>
      </c>
      <c r="I763" s="77">
        <v>0.95</v>
      </c>
      <c r="J763" s="77">
        <v>0.96</v>
      </c>
      <c r="K763" s="77">
        <v>0.96</v>
      </c>
      <c r="L763" s="77">
        <v>0.93</v>
      </c>
      <c r="M763" s="1"/>
    </row>
    <row r="764" spans="1:13">
      <c r="A764" s="79" t="s">
        <v>647</v>
      </c>
      <c r="B764" s="138">
        <f>B762*0.4</f>
        <v>4.4000000000000004</v>
      </c>
      <c r="C764" s="138">
        <f>(100-D764)/100</f>
        <v>0.9</v>
      </c>
      <c r="D764" s="138">
        <f>D762*0.4</f>
        <v>10</v>
      </c>
      <c r="E764" s="77">
        <v>0.94</v>
      </c>
      <c r="F764" s="77">
        <v>0.95</v>
      </c>
      <c r="G764" s="77">
        <v>0.96</v>
      </c>
      <c r="H764" s="77">
        <v>0.95499999999999996</v>
      </c>
      <c r="I764" s="77">
        <v>0.875</v>
      </c>
      <c r="J764" s="77">
        <v>0.9</v>
      </c>
      <c r="K764" s="77">
        <v>0.9</v>
      </c>
      <c r="L764" s="77">
        <v>0.82499999999999996</v>
      </c>
      <c r="M764" s="1"/>
    </row>
    <row r="765" spans="1:13">
      <c r="A765" s="79" t="s">
        <v>787</v>
      </c>
      <c r="B765" s="138">
        <f>B762*0.15</f>
        <v>1.65</v>
      </c>
      <c r="C765" s="138">
        <f>(100-D765)/100</f>
        <v>0.96250000000000002</v>
      </c>
      <c r="D765" s="138">
        <f>D762*0.15</f>
        <v>3.75</v>
      </c>
      <c r="E765" s="77">
        <v>0.98199999999999998</v>
      </c>
      <c r="F765" s="77">
        <v>0.98499999999999999</v>
      </c>
      <c r="G765" s="77">
        <v>0.98799999999999999</v>
      </c>
      <c r="H765" s="77">
        <v>0.98650000000000004</v>
      </c>
      <c r="I765" s="77">
        <v>0.96250000000000002</v>
      </c>
      <c r="J765" s="77">
        <v>0.97</v>
      </c>
      <c r="K765" s="77">
        <v>0.97</v>
      </c>
      <c r="L765" s="77">
        <v>0.94750000000000001</v>
      </c>
      <c r="M765" s="1"/>
    </row>
    <row r="766" spans="1:13">
      <c r="A766" s="79" t="s">
        <v>649</v>
      </c>
      <c r="B766" s="138">
        <f>B762*0.3</f>
        <v>3.3</v>
      </c>
      <c r="C766" s="138">
        <f>(100-D766)/100</f>
        <v>0.92500000000000004</v>
      </c>
      <c r="D766" s="138">
        <f>D762*0.3</f>
        <v>7.5</v>
      </c>
      <c r="E766" s="77">
        <v>0.95199999999999996</v>
      </c>
      <c r="F766" s="77">
        <v>0.96</v>
      </c>
      <c r="G766" s="77">
        <v>0.96799999999999997</v>
      </c>
      <c r="H766" s="77">
        <v>0.96399999999999997</v>
      </c>
      <c r="I766" s="77">
        <v>0.9</v>
      </c>
      <c r="J766" s="77">
        <v>0.92</v>
      </c>
      <c r="K766" s="77">
        <v>0.92</v>
      </c>
      <c r="L766" s="77">
        <v>0.86</v>
      </c>
      <c r="M766" s="1"/>
    </row>
    <row r="767" spans="1:13">
      <c r="A767" s="55" t="s">
        <v>1041</v>
      </c>
      <c r="B767" s="139">
        <v>11</v>
      </c>
      <c r="C767" s="139"/>
      <c r="D767" s="139">
        <v>25</v>
      </c>
      <c r="E767" s="81">
        <f t="shared" ref="E767:L767" si="203">1 - (E768)</f>
        <v>2.4000000000000021E-2</v>
      </c>
      <c r="F767" s="81">
        <f t="shared" si="203"/>
        <v>2.0000000000000018E-2</v>
      </c>
      <c r="G767" s="81">
        <f t="shared" si="203"/>
        <v>1.6000000000000014E-2</v>
      </c>
      <c r="H767" s="81">
        <f t="shared" si="203"/>
        <v>1.8000000000000016E-2</v>
      </c>
      <c r="I767" s="82">
        <f t="shared" si="203"/>
        <v>5.0000000000000044E-2</v>
      </c>
      <c r="J767" s="82">
        <f t="shared" si="203"/>
        <v>4.0000000000000036E-2</v>
      </c>
      <c r="K767" s="82">
        <f t="shared" si="203"/>
        <v>5.0000000000000044E-2</v>
      </c>
      <c r="L767" s="82">
        <f t="shared" si="203"/>
        <v>5.0000000000000044E-2</v>
      </c>
      <c r="M767" s="1"/>
    </row>
    <row r="768" spans="1:13">
      <c r="A768" s="79" t="s">
        <v>646</v>
      </c>
      <c r="B768" s="138">
        <f>B767*0.15</f>
        <v>1.65</v>
      </c>
      <c r="C768" s="138">
        <f>(100-D768)/100</f>
        <v>0.96250000000000002</v>
      </c>
      <c r="D768" s="138">
        <f>D767*0.15</f>
        <v>3.75</v>
      </c>
      <c r="E768" s="77">
        <v>0.97599999999999998</v>
      </c>
      <c r="F768" s="77">
        <v>0.98</v>
      </c>
      <c r="G768" s="77">
        <v>0.98399999999999999</v>
      </c>
      <c r="H768" s="77">
        <v>0.98199999999999998</v>
      </c>
      <c r="I768" s="77">
        <v>0.95</v>
      </c>
      <c r="J768" s="77">
        <v>0.96</v>
      </c>
      <c r="K768" s="77">
        <v>0.95</v>
      </c>
      <c r="L768" s="77">
        <v>0.95</v>
      </c>
      <c r="M768" s="1"/>
    </row>
    <row r="769" spans="1:13">
      <c r="A769" s="55" t="s">
        <v>994</v>
      </c>
      <c r="B769" s="139">
        <v>11</v>
      </c>
      <c r="C769" s="139"/>
      <c r="D769" s="139">
        <v>25</v>
      </c>
      <c r="E769" s="81">
        <f t="shared" ref="E769:F769" si="204">1 - (E770) * (E771) * (E772) * (E773)</f>
        <v>0.14231837184000007</v>
      </c>
      <c r="F769" s="81">
        <f t="shared" si="204"/>
        <v>0.11964640000000004</v>
      </c>
      <c r="G769" s="81">
        <f>1 - (G770) * (G771) * (G772) * (G773)</f>
        <v>9.6561418240000085E-2</v>
      </c>
      <c r="H769" s="81">
        <f t="shared" ref="H769:L769" si="205">1 - (H770) * (H771) * (H772) * (H773)</f>
        <v>0.10815581934000007</v>
      </c>
      <c r="I769" s="82">
        <f t="shared" si="205"/>
        <v>0.27992968750000002</v>
      </c>
      <c r="J769" s="82">
        <f t="shared" si="205"/>
        <v>0.22896640000000001</v>
      </c>
      <c r="K769" s="82">
        <f t="shared" si="205"/>
        <v>0.27992968750000002</v>
      </c>
      <c r="L769" s="82">
        <f t="shared" si="205"/>
        <v>0.27992968750000002</v>
      </c>
      <c r="M769" s="1"/>
    </row>
    <row r="770" spans="1:13">
      <c r="A770" s="79" t="s">
        <v>646</v>
      </c>
      <c r="B770" s="138">
        <f>B769*0.15</f>
        <v>1.65</v>
      </c>
      <c r="C770" s="138">
        <f>(100-D770)/100</f>
        <v>0.96250000000000002</v>
      </c>
      <c r="D770" s="138">
        <f>D769*0.15</f>
        <v>3.75</v>
      </c>
      <c r="E770" s="77">
        <v>0.97599999999999998</v>
      </c>
      <c r="F770" s="77">
        <v>0.98</v>
      </c>
      <c r="G770" s="77">
        <v>0.98399999999999999</v>
      </c>
      <c r="H770" s="77">
        <v>0.98199999999999998</v>
      </c>
      <c r="I770" s="77">
        <v>0.95</v>
      </c>
      <c r="J770" s="77">
        <v>0.96</v>
      </c>
      <c r="K770" s="77">
        <v>0.95</v>
      </c>
      <c r="L770" s="77">
        <v>0.95</v>
      </c>
      <c r="M770" s="1"/>
    </row>
    <row r="771" spans="1:13">
      <c r="A771" s="79" t="s">
        <v>647</v>
      </c>
      <c r="B771" s="138">
        <f>B769*0.4</f>
        <v>4.4000000000000004</v>
      </c>
      <c r="C771" s="138">
        <f>(100-D771)/100</f>
        <v>0.9</v>
      </c>
      <c r="D771" s="138">
        <f>D769*0.4</f>
        <v>10</v>
      </c>
      <c r="E771" s="77">
        <v>0.94</v>
      </c>
      <c r="F771" s="77">
        <v>0.95</v>
      </c>
      <c r="G771" s="77">
        <v>0.96</v>
      </c>
      <c r="H771" s="77">
        <v>0.95499999999999996</v>
      </c>
      <c r="I771" s="77">
        <v>0.875</v>
      </c>
      <c r="J771" s="77">
        <v>0.9</v>
      </c>
      <c r="K771" s="77">
        <v>0.875</v>
      </c>
      <c r="L771" s="77">
        <v>0.875</v>
      </c>
      <c r="M771" s="1"/>
    </row>
    <row r="772" spans="1:13">
      <c r="A772" s="79" t="s">
        <v>787</v>
      </c>
      <c r="B772" s="138">
        <f>B769*0.15</f>
        <v>1.65</v>
      </c>
      <c r="C772" s="138">
        <f>(100-D772)/100</f>
        <v>0.96250000000000002</v>
      </c>
      <c r="D772" s="138">
        <f>D769*0.15</f>
        <v>3.75</v>
      </c>
      <c r="E772" s="77">
        <v>0.98199999999999998</v>
      </c>
      <c r="F772" s="77">
        <v>0.98499999999999999</v>
      </c>
      <c r="G772" s="77">
        <v>0.98799999999999999</v>
      </c>
      <c r="H772" s="77">
        <v>0.98650000000000004</v>
      </c>
      <c r="I772" s="77">
        <v>0.96250000000000002</v>
      </c>
      <c r="J772" s="77">
        <v>0.97</v>
      </c>
      <c r="K772" s="77">
        <v>0.96250000000000002</v>
      </c>
      <c r="L772" s="77">
        <v>0.96250000000000002</v>
      </c>
      <c r="M772" s="1"/>
    </row>
    <row r="773" spans="1:13">
      <c r="A773" s="79" t="s">
        <v>649</v>
      </c>
      <c r="B773" s="138">
        <f>B769*0.3</f>
        <v>3.3</v>
      </c>
      <c r="C773" s="138">
        <f>(100-D773)/100</f>
        <v>0.92500000000000004</v>
      </c>
      <c r="D773" s="138">
        <f>D769*0.3</f>
        <v>7.5</v>
      </c>
      <c r="E773" s="77">
        <v>0.95199999999999996</v>
      </c>
      <c r="F773" s="77">
        <v>0.96</v>
      </c>
      <c r="G773" s="77">
        <v>0.96799999999999997</v>
      </c>
      <c r="H773" s="77">
        <v>0.96399999999999997</v>
      </c>
      <c r="I773" s="77">
        <v>0.9</v>
      </c>
      <c r="J773" s="77">
        <v>0.92</v>
      </c>
      <c r="K773" s="77">
        <v>0.9</v>
      </c>
      <c r="L773" s="77">
        <v>0.9</v>
      </c>
      <c r="M773" s="1"/>
    </row>
    <row r="774" spans="1:13">
      <c r="A774" s="55" t="s">
        <v>777</v>
      </c>
      <c r="B774" s="139">
        <v>11</v>
      </c>
      <c r="C774" s="139"/>
      <c r="D774" s="139">
        <v>25</v>
      </c>
      <c r="E774" s="81">
        <f t="shared" ref="E774:L774" si="206">1 - (E775)</f>
        <v>2.4000000000000021E-2</v>
      </c>
      <c r="F774" s="81">
        <f t="shared" si="206"/>
        <v>2.0000000000000018E-2</v>
      </c>
      <c r="G774" s="81">
        <f t="shared" si="206"/>
        <v>1.6000000000000014E-2</v>
      </c>
      <c r="H774" s="81">
        <f t="shared" si="206"/>
        <v>1.8000000000000016E-2</v>
      </c>
      <c r="I774" s="82">
        <f t="shared" si="206"/>
        <v>5.0000000000000044E-2</v>
      </c>
      <c r="J774" s="82">
        <f t="shared" si="206"/>
        <v>4.0000000000000036E-2</v>
      </c>
      <c r="K774" s="82">
        <f t="shared" si="206"/>
        <v>4.0000000000000036E-2</v>
      </c>
      <c r="L774" s="82">
        <f t="shared" si="206"/>
        <v>6.9999999999999951E-2</v>
      </c>
      <c r="M774" s="1"/>
    </row>
    <row r="775" spans="1:13">
      <c r="A775" s="79" t="s">
        <v>646</v>
      </c>
      <c r="B775" s="138">
        <f>B774*0.15</f>
        <v>1.65</v>
      </c>
      <c r="C775" s="138">
        <f>(100-D775)/100</f>
        <v>0.96250000000000002</v>
      </c>
      <c r="D775" s="138">
        <f>D774*0.15</f>
        <v>3.75</v>
      </c>
      <c r="E775" s="77">
        <v>0.97599999999999998</v>
      </c>
      <c r="F775" s="77">
        <v>0.98</v>
      </c>
      <c r="G775" s="77">
        <v>0.98399999999999999</v>
      </c>
      <c r="H775" s="77">
        <v>0.98199999999999998</v>
      </c>
      <c r="I775" s="77">
        <v>0.95</v>
      </c>
      <c r="J775" s="77">
        <v>0.96</v>
      </c>
      <c r="K775" s="77">
        <v>0.96</v>
      </c>
      <c r="L775" s="77">
        <v>0.93</v>
      </c>
      <c r="M775" s="1"/>
    </row>
    <row r="776" spans="1:13">
      <c r="A776" s="141" t="s">
        <v>839</v>
      </c>
      <c r="B776" s="139">
        <v>11</v>
      </c>
      <c r="C776" s="139"/>
      <c r="D776" s="139">
        <v>25</v>
      </c>
      <c r="E776" s="81">
        <f t="shared" ref="E776:L776" si="207">1 - (E777) * (E778) * (E779) * (E780)</f>
        <v>0.14231837184000007</v>
      </c>
      <c r="F776" s="81">
        <f t="shared" si="207"/>
        <v>0.11964640000000004</v>
      </c>
      <c r="G776" s="81">
        <f t="shared" si="207"/>
        <v>9.6561418240000085E-2</v>
      </c>
      <c r="H776" s="81">
        <f t="shared" si="207"/>
        <v>0.10815581934000007</v>
      </c>
      <c r="I776" s="82">
        <f t="shared" si="207"/>
        <v>0.27992968750000002</v>
      </c>
      <c r="J776" s="82">
        <f t="shared" si="207"/>
        <v>0.27992968750000002</v>
      </c>
      <c r="K776" s="82">
        <f t="shared" si="207"/>
        <v>0.27992968750000002</v>
      </c>
      <c r="L776" s="82">
        <f t="shared" si="207"/>
        <v>0.27992968750000002</v>
      </c>
      <c r="M776" s="1"/>
    </row>
    <row r="777" spans="1:13">
      <c r="A777" s="79" t="s">
        <v>646</v>
      </c>
      <c r="B777" s="138">
        <f>B776*0.15</f>
        <v>1.65</v>
      </c>
      <c r="C777" s="138">
        <f>(100-D777)/100</f>
        <v>0.96250000000000002</v>
      </c>
      <c r="D777" s="138">
        <f>D776*0.15</f>
        <v>3.75</v>
      </c>
      <c r="E777" s="77">
        <v>0.97599999999999998</v>
      </c>
      <c r="F777" s="77">
        <v>0.98</v>
      </c>
      <c r="G777" s="77">
        <v>0.98399999999999999</v>
      </c>
      <c r="H777" s="77">
        <v>0.98199999999999998</v>
      </c>
      <c r="I777" s="77">
        <v>0.95</v>
      </c>
      <c r="J777" s="77">
        <v>0.95</v>
      </c>
      <c r="K777" s="77">
        <v>0.95</v>
      </c>
      <c r="L777" s="77">
        <v>0.95</v>
      </c>
      <c r="M777" s="1"/>
    </row>
    <row r="778" spans="1:13">
      <c r="A778" s="79" t="s">
        <v>647</v>
      </c>
      <c r="B778" s="138">
        <f>B776*0.4</f>
        <v>4.4000000000000004</v>
      </c>
      <c r="C778" s="138">
        <f>(100-D778)/100</f>
        <v>0.9</v>
      </c>
      <c r="D778" s="138">
        <f>D776*0.4</f>
        <v>10</v>
      </c>
      <c r="E778" s="77">
        <v>0.94</v>
      </c>
      <c r="F778" s="77">
        <v>0.95</v>
      </c>
      <c r="G778" s="77">
        <v>0.96</v>
      </c>
      <c r="H778" s="77">
        <v>0.95499999999999996</v>
      </c>
      <c r="I778" s="77">
        <v>0.875</v>
      </c>
      <c r="J778" s="77">
        <v>0.875</v>
      </c>
      <c r="K778" s="77">
        <v>0.875</v>
      </c>
      <c r="L778" s="77">
        <v>0.875</v>
      </c>
      <c r="M778" s="1"/>
    </row>
    <row r="779" spans="1:13">
      <c r="A779" s="79" t="s">
        <v>787</v>
      </c>
      <c r="B779" s="138">
        <f>B776*0.15</f>
        <v>1.65</v>
      </c>
      <c r="C779" s="138">
        <f>(100-D779)/100</f>
        <v>0.96250000000000002</v>
      </c>
      <c r="D779" s="138">
        <f>D776*0.15</f>
        <v>3.75</v>
      </c>
      <c r="E779" s="77">
        <v>0.98199999999999998</v>
      </c>
      <c r="F779" s="77">
        <v>0.98499999999999999</v>
      </c>
      <c r="G779" s="77">
        <v>0.98799999999999999</v>
      </c>
      <c r="H779" s="77">
        <v>0.98650000000000004</v>
      </c>
      <c r="I779" s="77">
        <v>0.96250000000000002</v>
      </c>
      <c r="J779" s="77">
        <v>0.96250000000000002</v>
      </c>
      <c r="K779" s="77">
        <v>0.96250000000000002</v>
      </c>
      <c r="L779" s="77">
        <v>0.96250000000000002</v>
      </c>
      <c r="M779" s="1"/>
    </row>
    <row r="780" spans="1:13">
      <c r="A780" s="79" t="s">
        <v>649</v>
      </c>
      <c r="B780" s="138">
        <f>B776*0.3</f>
        <v>3.3</v>
      </c>
      <c r="C780" s="138">
        <f>(100-D780)/100</f>
        <v>0.92500000000000004</v>
      </c>
      <c r="D780" s="138">
        <f>D776*0.3</f>
        <v>7.5</v>
      </c>
      <c r="E780" s="77">
        <v>0.95199999999999996</v>
      </c>
      <c r="F780" s="77">
        <v>0.96</v>
      </c>
      <c r="G780" s="77">
        <v>0.96799999999999997</v>
      </c>
      <c r="H780" s="77">
        <v>0.96399999999999997</v>
      </c>
      <c r="I780" s="77">
        <v>0.9</v>
      </c>
      <c r="J780" s="77">
        <v>0.9</v>
      </c>
      <c r="K780" s="77">
        <v>0.9</v>
      </c>
      <c r="L780" s="77">
        <v>0.9</v>
      </c>
      <c r="M780" s="1"/>
    </row>
    <row r="781" spans="1:13">
      <c r="A781" s="55" t="s">
        <v>740</v>
      </c>
      <c r="B781" s="139">
        <v>10</v>
      </c>
      <c r="C781" s="139"/>
      <c r="D781" s="139">
        <v>20</v>
      </c>
      <c r="E781" s="81">
        <f t="shared" ref="E781:L781" si="208">1 - (E782) * (E783) * (E784) * (E785)</f>
        <v>0.13103372853999995</v>
      </c>
      <c r="F781" s="81">
        <f t="shared" si="208"/>
        <v>0.10815581934000007</v>
      </c>
      <c r="G781" s="81">
        <f>1 - (G782) * (G783) * (G784) * (G785)</f>
        <v>8.4862626940000019E-2</v>
      </c>
      <c r="H781" s="81">
        <f t="shared" si="208"/>
        <v>9.6561418240000085E-2</v>
      </c>
      <c r="I781" s="82">
        <f t="shared" si="208"/>
        <v>0.35656423374000001</v>
      </c>
      <c r="J781" s="82">
        <f t="shared" si="208"/>
        <v>0.37480633750000003</v>
      </c>
      <c r="K781" s="82">
        <f t="shared" si="208"/>
        <v>0.30936446464000011</v>
      </c>
      <c r="L781" s="82">
        <f t="shared" si="208"/>
        <v>0.27992968750000002</v>
      </c>
      <c r="M781" s="1"/>
    </row>
    <row r="782" spans="1:13">
      <c r="A782" s="79" t="s">
        <v>646</v>
      </c>
      <c r="B782" s="138">
        <f>B781*0.15</f>
        <v>1.5</v>
      </c>
      <c r="C782" s="138">
        <f>(100-D782)/100</f>
        <v>0.97</v>
      </c>
      <c r="D782" s="138">
        <f>D781*0.15</f>
        <v>3</v>
      </c>
      <c r="E782" s="77">
        <v>0.97799999999999998</v>
      </c>
      <c r="F782" s="77">
        <v>0.98199999999999998</v>
      </c>
      <c r="G782" s="77">
        <v>0.98599999999999999</v>
      </c>
      <c r="H782" s="77">
        <v>0.98399999999999999</v>
      </c>
      <c r="I782" s="77">
        <v>0.93400000000000005</v>
      </c>
      <c r="J782" s="77">
        <v>0.93</v>
      </c>
      <c r="K782" s="77">
        <v>0.94399999999999995</v>
      </c>
      <c r="L782" s="77">
        <v>0.95</v>
      </c>
      <c r="M782" s="1"/>
    </row>
    <row r="783" spans="1:13">
      <c r="A783" s="79" t="s">
        <v>647</v>
      </c>
      <c r="B783" s="138">
        <f>B781*0.4</f>
        <v>4</v>
      </c>
      <c r="C783" s="138">
        <f>(100-D783)/100</f>
        <v>0.92</v>
      </c>
      <c r="D783" s="138">
        <f>D781*0.4</f>
        <v>8</v>
      </c>
      <c r="E783" s="77">
        <v>0.94499999999999995</v>
      </c>
      <c r="F783" s="77">
        <v>0.95499999999999996</v>
      </c>
      <c r="G783" s="77">
        <v>0.96499999999999997</v>
      </c>
      <c r="H783" s="77">
        <v>0.96</v>
      </c>
      <c r="I783" s="77">
        <v>0.83499999999999996</v>
      </c>
      <c r="J783" s="77">
        <v>0.82499999999999996</v>
      </c>
      <c r="K783" s="77">
        <v>0.86</v>
      </c>
      <c r="L783" s="77">
        <v>0.875</v>
      </c>
      <c r="M783" s="1"/>
    </row>
    <row r="784" spans="1:13">
      <c r="A784" s="79" t="s">
        <v>787</v>
      </c>
      <c r="B784" s="138">
        <f>B781*0.15</f>
        <v>1.5</v>
      </c>
      <c r="C784" s="138">
        <f>(100-D784)/100</f>
        <v>0.97</v>
      </c>
      <c r="D784" s="138">
        <f>D781*0.15</f>
        <v>3</v>
      </c>
      <c r="E784" s="77">
        <v>0.98350000000000004</v>
      </c>
      <c r="F784" s="77">
        <v>0.98650000000000004</v>
      </c>
      <c r="G784" s="77">
        <v>0.98950000000000005</v>
      </c>
      <c r="H784" s="77">
        <v>0.98799999999999999</v>
      </c>
      <c r="I784" s="77">
        <v>0.95050000000000001</v>
      </c>
      <c r="J784" s="77">
        <v>0.94750000000000001</v>
      </c>
      <c r="K784" s="77">
        <v>0.95799999999999996</v>
      </c>
      <c r="L784" s="77">
        <v>0.96250000000000002</v>
      </c>
      <c r="M784" s="1"/>
    </row>
    <row r="785" spans="1:13">
      <c r="A785" s="79" t="s">
        <v>649</v>
      </c>
      <c r="B785" s="138">
        <f>B781*0.3</f>
        <v>3</v>
      </c>
      <c r="C785" s="138">
        <f>(100-D785)/100</f>
        <v>0.94</v>
      </c>
      <c r="D785" s="138">
        <f>D781*0.3</f>
        <v>6</v>
      </c>
      <c r="E785" s="77">
        <v>0.95599999999999996</v>
      </c>
      <c r="F785" s="77">
        <v>0.96399999999999997</v>
      </c>
      <c r="G785" s="77">
        <v>0.97199999999999998</v>
      </c>
      <c r="H785" s="77">
        <v>0.96799999999999997</v>
      </c>
      <c r="I785" s="77">
        <v>0.86799999999999999</v>
      </c>
      <c r="J785" s="77">
        <v>0.86</v>
      </c>
      <c r="K785" s="77">
        <v>0.88800000000000001</v>
      </c>
      <c r="L785" s="77">
        <v>0.9</v>
      </c>
      <c r="M785" s="1"/>
    </row>
    <row r="786" spans="1:13">
      <c r="A786" s="55" t="s">
        <v>741</v>
      </c>
      <c r="B786" s="139">
        <v>10</v>
      </c>
      <c r="C786" s="139"/>
      <c r="D786" s="139">
        <v>20</v>
      </c>
      <c r="E786" s="81">
        <f t="shared" ref="E786:L786" si="209">1 - (E787) * (E788) * (E789) * (E790)</f>
        <v>0.13103372853999995</v>
      </c>
      <c r="F786" s="81">
        <f t="shared" si="209"/>
        <v>0.10815581934000007</v>
      </c>
      <c r="G786" s="81">
        <f>1 - (G787) * (G788) * (G789) * (G790)</f>
        <v>8.4862626940000019E-2</v>
      </c>
      <c r="H786" s="81">
        <f t="shared" si="209"/>
        <v>9.6561418240000085E-2</v>
      </c>
      <c r="I786" s="82">
        <f t="shared" si="209"/>
        <v>0.37480633750000003</v>
      </c>
      <c r="J786" s="82">
        <f t="shared" si="209"/>
        <v>0.27992968750000002</v>
      </c>
      <c r="K786" s="82">
        <f t="shared" si="209"/>
        <v>0.22896640000000001</v>
      </c>
      <c r="L786" s="82">
        <f t="shared" si="209"/>
        <v>0.22896640000000001</v>
      </c>
      <c r="M786" s="1"/>
    </row>
    <row r="787" spans="1:13">
      <c r="A787" s="79" t="s">
        <v>646</v>
      </c>
      <c r="B787" s="138">
        <f>B786*0.15</f>
        <v>1.5</v>
      </c>
      <c r="C787" s="138">
        <f>(100-D787)/100</f>
        <v>0.97</v>
      </c>
      <c r="D787" s="138">
        <f>D786*0.15</f>
        <v>3</v>
      </c>
      <c r="E787" s="77">
        <v>0.97799999999999998</v>
      </c>
      <c r="F787" s="77">
        <v>0.98199999999999998</v>
      </c>
      <c r="G787" s="77">
        <v>0.98599999999999999</v>
      </c>
      <c r="H787" s="77">
        <v>0.98399999999999999</v>
      </c>
      <c r="I787" s="77">
        <v>0.93</v>
      </c>
      <c r="J787" s="77">
        <v>0.95</v>
      </c>
      <c r="K787" s="77">
        <v>0.96</v>
      </c>
      <c r="L787" s="77">
        <v>0.96</v>
      </c>
      <c r="M787" s="1"/>
    </row>
    <row r="788" spans="1:13">
      <c r="A788" s="79" t="s">
        <v>647</v>
      </c>
      <c r="B788" s="138">
        <f>B786*0.4</f>
        <v>4</v>
      </c>
      <c r="C788" s="138">
        <f>(100-D788)/100</f>
        <v>0.92</v>
      </c>
      <c r="D788" s="138">
        <f>D786*0.4</f>
        <v>8</v>
      </c>
      <c r="E788" s="77">
        <v>0.94499999999999995</v>
      </c>
      <c r="F788" s="77">
        <v>0.95499999999999996</v>
      </c>
      <c r="G788" s="77">
        <v>0.96499999999999997</v>
      </c>
      <c r="H788" s="77">
        <v>0.96</v>
      </c>
      <c r="I788" s="77">
        <v>0.82499999999999996</v>
      </c>
      <c r="J788" s="77">
        <v>0.875</v>
      </c>
      <c r="K788" s="77">
        <v>0.9</v>
      </c>
      <c r="L788" s="77">
        <v>0.9</v>
      </c>
      <c r="M788" s="1"/>
    </row>
    <row r="789" spans="1:13">
      <c r="A789" s="79" t="s">
        <v>787</v>
      </c>
      <c r="B789" s="138">
        <f>B786*0.15</f>
        <v>1.5</v>
      </c>
      <c r="C789" s="138">
        <f>(100-D789)/100</f>
        <v>0.97</v>
      </c>
      <c r="D789" s="138">
        <f>D786*0.15</f>
        <v>3</v>
      </c>
      <c r="E789" s="77">
        <v>0.98350000000000004</v>
      </c>
      <c r="F789" s="77">
        <v>0.98650000000000004</v>
      </c>
      <c r="G789" s="77">
        <v>0.98950000000000005</v>
      </c>
      <c r="H789" s="77">
        <v>0.98799999999999999</v>
      </c>
      <c r="I789" s="77">
        <v>0.94750000000000001</v>
      </c>
      <c r="J789" s="77">
        <v>0.96250000000000002</v>
      </c>
      <c r="K789" s="77">
        <v>0.97</v>
      </c>
      <c r="L789" s="77">
        <v>0.97</v>
      </c>
      <c r="M789" s="1"/>
    </row>
    <row r="790" spans="1:13">
      <c r="A790" s="79" t="s">
        <v>649</v>
      </c>
      <c r="B790" s="138">
        <f>B786*0.3</f>
        <v>3</v>
      </c>
      <c r="C790" s="138">
        <f>(100-D790)/100</f>
        <v>0.94</v>
      </c>
      <c r="D790" s="138">
        <f>D786*0.3</f>
        <v>6</v>
      </c>
      <c r="E790" s="77">
        <v>0.95599999999999996</v>
      </c>
      <c r="F790" s="77">
        <v>0.96399999999999997</v>
      </c>
      <c r="G790" s="77">
        <v>0.97199999999999998</v>
      </c>
      <c r="H790" s="77">
        <v>0.96799999999999997</v>
      </c>
      <c r="I790" s="77">
        <v>0.86</v>
      </c>
      <c r="J790" s="77">
        <v>0.9</v>
      </c>
      <c r="K790" s="77">
        <v>0.92</v>
      </c>
      <c r="L790" s="77">
        <v>0.92</v>
      </c>
      <c r="M790" s="1"/>
    </row>
    <row r="791" spans="1:13">
      <c r="A791" s="141" t="s">
        <v>742</v>
      </c>
      <c r="B791" s="139">
        <v>10</v>
      </c>
      <c r="C791" s="139"/>
      <c r="D791" s="139">
        <v>20</v>
      </c>
      <c r="E791" s="81">
        <f>1 -  (E792) * (E793) * (E794)</f>
        <v>0.11148643000000014</v>
      </c>
      <c r="F791" s="81">
        <f>1 -  (F792) * (F793) * (F794)</f>
        <v>9.1808370000000084E-2</v>
      </c>
      <c r="G791" s="81">
        <f>1 -  (G792) * (G793) * (G794)</f>
        <v>7.1868790000000016E-2</v>
      </c>
      <c r="H791" s="81">
        <f>1 -  (H792) * (H793) * (H794)</f>
        <v>8.187136000000006E-2</v>
      </c>
      <c r="I791" s="82">
        <f>1 - (I792) * (I793) * (I794)</f>
        <v>0.26839456000000006</v>
      </c>
      <c r="J791" s="82">
        <f>1 - (J792) * (J793) * (J794)</f>
        <v>0.24203125000000003</v>
      </c>
      <c r="K791" s="82">
        <f>1 - (K792) * (K793) * (K794)</f>
        <v>0.32774875000000003</v>
      </c>
      <c r="L791" s="82">
        <f>1 - (L792) * (L793) * (L794)</f>
        <v>0.26839456000000006</v>
      </c>
      <c r="M791" s="1"/>
    </row>
    <row r="792" spans="1:13">
      <c r="A792" s="79" t="s">
        <v>647</v>
      </c>
      <c r="B792" s="138">
        <f>B791*0.4</f>
        <v>4</v>
      </c>
      <c r="C792" s="138">
        <f>(100-D792)/100</f>
        <v>0.92</v>
      </c>
      <c r="D792" s="138">
        <f>D791*0.4</f>
        <v>8</v>
      </c>
      <c r="E792" s="77">
        <v>0.94499999999999995</v>
      </c>
      <c r="F792" s="77">
        <v>0.95499999999999996</v>
      </c>
      <c r="G792" s="77">
        <v>0.96499999999999997</v>
      </c>
      <c r="H792" s="77">
        <v>0.96</v>
      </c>
      <c r="I792" s="77">
        <v>0.86</v>
      </c>
      <c r="J792" s="77">
        <v>0.875</v>
      </c>
      <c r="K792" s="77">
        <v>0.82499999999999996</v>
      </c>
      <c r="L792" s="77">
        <v>0.86</v>
      </c>
      <c r="M792" s="1"/>
    </row>
    <row r="793" spans="1:13">
      <c r="A793" s="79" t="s">
        <v>787</v>
      </c>
      <c r="B793" s="138">
        <f>B791*0.15</f>
        <v>1.5</v>
      </c>
      <c r="C793" s="138">
        <f>(100-D793)/100</f>
        <v>0.97</v>
      </c>
      <c r="D793" s="138">
        <f>D791*0.15</f>
        <v>3</v>
      </c>
      <c r="E793" s="77">
        <v>0.98350000000000004</v>
      </c>
      <c r="F793" s="77">
        <v>0.98650000000000004</v>
      </c>
      <c r="G793" s="77">
        <v>0.98950000000000005</v>
      </c>
      <c r="H793" s="77">
        <v>0.98799999999999999</v>
      </c>
      <c r="I793" s="77">
        <v>0.95799999999999996</v>
      </c>
      <c r="J793" s="77">
        <v>0.96250000000000002</v>
      </c>
      <c r="K793" s="77">
        <v>0.94750000000000001</v>
      </c>
      <c r="L793" s="77">
        <v>0.95799999999999996</v>
      </c>
      <c r="M793" s="1"/>
    </row>
    <row r="794" spans="1:13">
      <c r="A794" s="79" t="s">
        <v>649</v>
      </c>
      <c r="B794" s="138">
        <f>B791*0.3</f>
        <v>3</v>
      </c>
      <c r="C794" s="138">
        <f>(100-D794)/100</f>
        <v>0.94</v>
      </c>
      <c r="D794" s="138">
        <f>D791*0.3</f>
        <v>6</v>
      </c>
      <c r="E794" s="77">
        <v>0.95599999999999996</v>
      </c>
      <c r="F794" s="77">
        <v>0.96399999999999997</v>
      </c>
      <c r="G794" s="77">
        <v>0.97199999999999998</v>
      </c>
      <c r="H794" s="77">
        <v>0.96799999999999997</v>
      </c>
      <c r="I794" s="77">
        <v>0.88800000000000001</v>
      </c>
      <c r="J794" s="77">
        <v>0.9</v>
      </c>
      <c r="K794" s="77">
        <v>0.86</v>
      </c>
      <c r="L794" s="77">
        <v>0.88800000000000001</v>
      </c>
      <c r="M794" s="1"/>
    </row>
    <row r="795" spans="1:13">
      <c r="A795" s="141" t="s">
        <v>1072</v>
      </c>
      <c r="B795" s="139">
        <v>10</v>
      </c>
      <c r="C795" s="139"/>
      <c r="D795" s="139">
        <v>20</v>
      </c>
      <c r="E795" s="81">
        <f>1 -  (E796) * (E797) * (E798)</f>
        <v>0.11148643000000014</v>
      </c>
      <c r="F795" s="81">
        <f>1 -  (F796) * (F797) * (F798)</f>
        <v>9.1808370000000084E-2</v>
      </c>
      <c r="G795" s="81">
        <f>1 -  (G796) * (G797) * (G798)</f>
        <v>7.1868790000000016E-2</v>
      </c>
      <c r="H795" s="81">
        <f>1 -  (H796) * (H797) * (H798)</f>
        <v>8.187136000000006E-2</v>
      </c>
      <c r="I795" s="82">
        <f>1 - (I796) * (I797) * (I798)</f>
        <v>0.24203125000000003</v>
      </c>
      <c r="J795" s="82">
        <f>1 - (J796) * (J797) * (J798)</f>
        <v>0.24203125000000003</v>
      </c>
      <c r="K795" s="82">
        <f>1 - (K796) * (K797) * (K798)</f>
        <v>0.32774875000000003</v>
      </c>
      <c r="L795" s="82">
        <f>1 - (L796) * (L797) * (L798)</f>
        <v>0.24203125000000003</v>
      </c>
      <c r="M795" s="1"/>
    </row>
    <row r="796" spans="1:13">
      <c r="A796" s="79" t="s">
        <v>647</v>
      </c>
      <c r="B796" s="138">
        <f>B795*0.4</f>
        <v>4</v>
      </c>
      <c r="C796" s="138">
        <f>(100-D796)/100</f>
        <v>0.92</v>
      </c>
      <c r="D796" s="138">
        <f>D795*0.4</f>
        <v>8</v>
      </c>
      <c r="E796" s="77">
        <v>0.94499999999999995</v>
      </c>
      <c r="F796" s="77">
        <v>0.95499999999999996</v>
      </c>
      <c r="G796" s="77">
        <v>0.96499999999999997</v>
      </c>
      <c r="H796" s="77">
        <v>0.96</v>
      </c>
      <c r="I796" s="77">
        <v>0.875</v>
      </c>
      <c r="J796" s="77">
        <v>0.875</v>
      </c>
      <c r="K796" s="77">
        <v>0.82499999999999996</v>
      </c>
      <c r="L796" s="77">
        <v>0.875</v>
      </c>
      <c r="M796" s="1"/>
    </row>
    <row r="797" spans="1:13">
      <c r="A797" s="79" t="s">
        <v>787</v>
      </c>
      <c r="B797" s="138">
        <f>B795*0.15</f>
        <v>1.5</v>
      </c>
      <c r="C797" s="138">
        <f>(100-D797)/100</f>
        <v>0.97</v>
      </c>
      <c r="D797" s="138">
        <f>D795*0.15</f>
        <v>3</v>
      </c>
      <c r="E797" s="77">
        <v>0.98350000000000004</v>
      </c>
      <c r="F797" s="77">
        <v>0.98650000000000004</v>
      </c>
      <c r="G797" s="77">
        <v>0.98950000000000005</v>
      </c>
      <c r="H797" s="77">
        <v>0.98799999999999999</v>
      </c>
      <c r="I797" s="77">
        <v>0.96250000000000002</v>
      </c>
      <c r="J797" s="77">
        <v>0.96250000000000002</v>
      </c>
      <c r="K797" s="77">
        <v>0.94750000000000001</v>
      </c>
      <c r="L797" s="77">
        <v>0.96250000000000002</v>
      </c>
      <c r="M797" s="1"/>
    </row>
    <row r="798" spans="1:13">
      <c r="A798" s="79" t="s">
        <v>649</v>
      </c>
      <c r="B798" s="138">
        <f>B795*0.3</f>
        <v>3</v>
      </c>
      <c r="C798" s="138">
        <f>(100-D798)/100</f>
        <v>0.94</v>
      </c>
      <c r="D798" s="138">
        <f>D795*0.3</f>
        <v>6</v>
      </c>
      <c r="E798" s="77">
        <v>0.95599999999999996</v>
      </c>
      <c r="F798" s="77">
        <v>0.96399999999999997</v>
      </c>
      <c r="G798" s="77">
        <v>0.97199999999999998</v>
      </c>
      <c r="H798" s="77">
        <v>0.96799999999999997</v>
      </c>
      <c r="I798" s="77">
        <v>0.9</v>
      </c>
      <c r="J798" s="77">
        <v>0.9</v>
      </c>
      <c r="K798" s="77">
        <v>0.86</v>
      </c>
      <c r="L798" s="77">
        <v>0.9</v>
      </c>
      <c r="M798" s="1"/>
    </row>
    <row r="799" spans="1:13">
      <c r="A799" s="55" t="s">
        <v>743</v>
      </c>
      <c r="B799" s="139">
        <v>10</v>
      </c>
      <c r="C799" s="139"/>
      <c r="D799" s="139">
        <v>20</v>
      </c>
      <c r="E799" s="81">
        <f t="shared" ref="E799:L799" si="210">1 - (E800) * (E801)</f>
        <v>7.5790000000000024E-2</v>
      </c>
      <c r="F799" s="81">
        <f t="shared" si="210"/>
        <v>6.2190000000000079E-2</v>
      </c>
      <c r="G799" s="81">
        <f t="shared" si="210"/>
        <v>4.8510000000000053E-2</v>
      </c>
      <c r="H799" s="81">
        <f t="shared" si="210"/>
        <v>5.5360000000000076E-2</v>
      </c>
      <c r="I799" s="82">
        <f t="shared" si="210"/>
        <v>0.13600000000000001</v>
      </c>
      <c r="J799" s="82">
        <f t="shared" si="210"/>
        <v>0.23275000000000001</v>
      </c>
      <c r="K799" s="82">
        <f t="shared" si="210"/>
        <v>0.2639999999999999</v>
      </c>
      <c r="L799" s="82">
        <f t="shared" si="210"/>
        <v>0.13600000000000001</v>
      </c>
      <c r="M799" s="1"/>
    </row>
    <row r="800" spans="1:13">
      <c r="A800" s="79" t="s">
        <v>646</v>
      </c>
      <c r="B800" s="138">
        <f>B799*0.15</f>
        <v>1.5</v>
      </c>
      <c r="C800" s="138">
        <f>(100-D800)/100</f>
        <v>0.97</v>
      </c>
      <c r="D800" s="138">
        <f>D799*0.15</f>
        <v>3</v>
      </c>
      <c r="E800" s="77">
        <v>0.97799999999999998</v>
      </c>
      <c r="F800" s="77">
        <v>0.98199999999999998</v>
      </c>
      <c r="G800" s="77">
        <v>0.98599999999999999</v>
      </c>
      <c r="H800" s="77">
        <v>0.98399999999999999</v>
      </c>
      <c r="I800" s="77">
        <v>0.96</v>
      </c>
      <c r="J800" s="77">
        <v>0.93</v>
      </c>
      <c r="K800" s="77">
        <v>0.92</v>
      </c>
      <c r="L800" s="77">
        <v>0.96</v>
      </c>
      <c r="M800" s="1"/>
    </row>
    <row r="801" spans="1:13">
      <c r="A801" s="79" t="s">
        <v>649</v>
      </c>
      <c r="B801" s="138">
        <f>B799*0.4</f>
        <v>4</v>
      </c>
      <c r="C801" s="138">
        <f>(100-D801)/100</f>
        <v>0.92</v>
      </c>
      <c r="D801" s="138">
        <f>D799*0.4</f>
        <v>8</v>
      </c>
      <c r="E801" s="77">
        <v>0.94499999999999995</v>
      </c>
      <c r="F801" s="77">
        <v>0.95499999999999996</v>
      </c>
      <c r="G801" s="77">
        <v>0.96499999999999997</v>
      </c>
      <c r="H801" s="77">
        <v>0.96</v>
      </c>
      <c r="I801" s="77">
        <v>0.9</v>
      </c>
      <c r="J801" s="77">
        <v>0.82499999999999996</v>
      </c>
      <c r="K801" s="77">
        <v>0.8</v>
      </c>
      <c r="L801" s="77">
        <v>0.9</v>
      </c>
      <c r="M801" s="1"/>
    </row>
    <row r="802" spans="1:13">
      <c r="A802" s="55" t="s">
        <v>847</v>
      </c>
      <c r="B802" s="139">
        <v>10</v>
      </c>
      <c r="C802" s="139"/>
      <c r="D802" s="139">
        <v>20</v>
      </c>
      <c r="E802" s="81">
        <f t="shared" ref="E802:L802" si="211">1 - (E803) * (E804)</f>
        <v>7.5790000000000024E-2</v>
      </c>
      <c r="F802" s="81">
        <f t="shared" si="211"/>
        <v>6.2190000000000079E-2</v>
      </c>
      <c r="G802" s="81">
        <f t="shared" si="211"/>
        <v>4.8510000000000053E-2</v>
      </c>
      <c r="H802" s="81">
        <f t="shared" si="211"/>
        <v>5.5360000000000076E-2</v>
      </c>
      <c r="I802" s="82">
        <f t="shared" si="211"/>
        <v>0.13600000000000001</v>
      </c>
      <c r="J802" s="82">
        <f t="shared" si="211"/>
        <v>0.23275000000000001</v>
      </c>
      <c r="K802" s="82">
        <f t="shared" si="211"/>
        <v>0.13600000000000001</v>
      </c>
      <c r="L802" s="82">
        <f t="shared" si="211"/>
        <v>0.13600000000000001</v>
      </c>
      <c r="M802" s="1"/>
    </row>
    <row r="803" spans="1:13">
      <c r="A803" s="79" t="s">
        <v>646</v>
      </c>
      <c r="B803" s="138">
        <f>B802*0.15</f>
        <v>1.5</v>
      </c>
      <c r="C803" s="138">
        <f>(100-D803)/100</f>
        <v>0.97</v>
      </c>
      <c r="D803" s="138">
        <f>D802*0.15</f>
        <v>3</v>
      </c>
      <c r="E803" s="77">
        <v>0.97799999999999998</v>
      </c>
      <c r="F803" s="77">
        <v>0.98199999999999998</v>
      </c>
      <c r="G803" s="77">
        <v>0.98599999999999999</v>
      </c>
      <c r="H803" s="77">
        <v>0.98399999999999999</v>
      </c>
      <c r="I803" s="77">
        <v>0.96</v>
      </c>
      <c r="J803" s="77">
        <v>0.93</v>
      </c>
      <c r="K803" s="77">
        <v>0.96</v>
      </c>
      <c r="L803" s="77">
        <v>0.96</v>
      </c>
      <c r="M803" s="1"/>
    </row>
    <row r="804" spans="1:13">
      <c r="A804" s="79" t="s">
        <v>647</v>
      </c>
      <c r="B804" s="138">
        <f>B802*0.4</f>
        <v>4</v>
      </c>
      <c r="C804" s="138">
        <f>(100-D804)/100</f>
        <v>0.92</v>
      </c>
      <c r="D804" s="138">
        <f>D802*0.4</f>
        <v>8</v>
      </c>
      <c r="E804" s="77">
        <v>0.94499999999999995</v>
      </c>
      <c r="F804" s="77">
        <v>0.95499999999999996</v>
      </c>
      <c r="G804" s="77">
        <v>0.96499999999999997</v>
      </c>
      <c r="H804" s="77">
        <v>0.96</v>
      </c>
      <c r="I804" s="77">
        <v>0.9</v>
      </c>
      <c r="J804" s="77">
        <v>0.82499999999999996</v>
      </c>
      <c r="K804" s="77">
        <v>0.9</v>
      </c>
      <c r="L804" s="77">
        <v>0.9</v>
      </c>
      <c r="M804" s="1"/>
    </row>
    <row r="805" spans="1:13">
      <c r="A805" s="55" t="s">
        <v>1042</v>
      </c>
      <c r="B805" s="139">
        <v>10</v>
      </c>
      <c r="C805" s="139"/>
      <c r="D805" s="139">
        <v>20</v>
      </c>
      <c r="E805" s="81">
        <f t="shared" ref="E805:L805" si="212">1 - (E806)</f>
        <v>2.200000000000002E-2</v>
      </c>
      <c r="F805" s="81">
        <f t="shared" si="212"/>
        <v>1.8000000000000016E-2</v>
      </c>
      <c r="G805" s="81">
        <f t="shared" si="212"/>
        <v>1.4000000000000012E-2</v>
      </c>
      <c r="H805" s="81">
        <f t="shared" si="212"/>
        <v>1.6000000000000014E-2</v>
      </c>
      <c r="I805" s="82">
        <f t="shared" si="212"/>
        <v>6.9999999999999951E-2</v>
      </c>
      <c r="J805" s="82">
        <f t="shared" si="212"/>
        <v>4.0000000000000036E-2</v>
      </c>
      <c r="K805" s="82">
        <f t="shared" si="212"/>
        <v>4.0000000000000036E-2</v>
      </c>
      <c r="L805" s="82">
        <f t="shared" si="212"/>
        <v>6.9999999999999951E-2</v>
      </c>
      <c r="M805" s="1"/>
    </row>
    <row r="806" spans="1:13">
      <c r="A806" s="79" t="s">
        <v>646</v>
      </c>
      <c r="B806" s="138">
        <f>B805*0.15</f>
        <v>1.5</v>
      </c>
      <c r="C806" s="138">
        <f>(100-D806)/100</f>
        <v>0.97</v>
      </c>
      <c r="D806" s="138">
        <f>D805*0.15</f>
        <v>3</v>
      </c>
      <c r="E806" s="77">
        <v>0.97799999999999998</v>
      </c>
      <c r="F806" s="77">
        <v>0.98199999999999998</v>
      </c>
      <c r="G806" s="77">
        <v>0.98599999999999999</v>
      </c>
      <c r="H806" s="77">
        <v>0.98399999999999999</v>
      </c>
      <c r="I806" s="77">
        <v>0.93</v>
      </c>
      <c r="J806" s="77">
        <v>0.96</v>
      </c>
      <c r="K806" s="77">
        <v>0.96</v>
      </c>
      <c r="L806" s="77">
        <v>0.93</v>
      </c>
      <c r="M806" s="1"/>
    </row>
    <row r="807" spans="1:13">
      <c r="A807" s="157" t="s">
        <v>661</v>
      </c>
      <c r="B807" s="157"/>
      <c r="C807" s="157"/>
      <c r="D807" s="157"/>
      <c r="E807" s="157"/>
      <c r="F807" s="157"/>
      <c r="G807" s="157"/>
      <c r="H807" s="157"/>
      <c r="I807" s="157"/>
      <c r="J807" s="157"/>
      <c r="K807" s="157"/>
      <c r="L807" s="157"/>
      <c r="M807" s="1"/>
    </row>
    <row r="808" spans="1:13">
      <c r="A808" s="22" t="s">
        <v>651</v>
      </c>
      <c r="B808" s="22" t="s">
        <v>645</v>
      </c>
      <c r="C808" s="22"/>
      <c r="D808" s="22" t="s">
        <v>650</v>
      </c>
      <c r="E808" s="22" t="s">
        <v>652</v>
      </c>
      <c r="F808" s="22" t="s">
        <v>653</v>
      </c>
      <c r="G808" s="22" t="s">
        <v>654</v>
      </c>
      <c r="H808" s="22" t="s">
        <v>655</v>
      </c>
      <c r="I808" s="22" t="s">
        <v>1</v>
      </c>
      <c r="J808" s="22" t="s">
        <v>2</v>
      </c>
      <c r="K808" s="22" t="s">
        <v>3</v>
      </c>
      <c r="L808" s="22" t="s">
        <v>4</v>
      </c>
      <c r="M808" s="1"/>
    </row>
    <row r="809" spans="1:13">
      <c r="A809" s="55" t="s">
        <v>744</v>
      </c>
      <c r="B809" s="139">
        <v>9.4</v>
      </c>
      <c r="C809" s="139"/>
      <c r="D809" s="139">
        <v>20</v>
      </c>
      <c r="E809" s="81">
        <f t="shared" ref="E809:L809" si="213">1 - (E810) * (E811) * (E812) * (E813)</f>
        <v>0.10815581934000007</v>
      </c>
      <c r="F809" s="81">
        <f t="shared" si="213"/>
        <v>8.4862626940000019E-2</v>
      </c>
      <c r="G809" s="81">
        <f>1 - (G810) * (G811) * (G812) * (G813)</f>
        <v>6.1149587499999991E-2</v>
      </c>
      <c r="H809" s="81">
        <f t="shared" si="213"/>
        <v>7.3058874240000016E-2</v>
      </c>
      <c r="I809" s="82">
        <f t="shared" si="213"/>
        <v>0.37480633750000003</v>
      </c>
      <c r="J809" s="82">
        <f t="shared" si="213"/>
        <v>0.41885439999999996</v>
      </c>
      <c r="K809" s="82">
        <f t="shared" si="213"/>
        <v>0.37480633750000003</v>
      </c>
      <c r="L809" s="82">
        <f t="shared" si="213"/>
        <v>0.41885439999999996</v>
      </c>
      <c r="M809" s="1"/>
    </row>
    <row r="810" spans="1:13">
      <c r="A810" s="79" t="s">
        <v>646</v>
      </c>
      <c r="B810" s="138">
        <f>B809*0.15</f>
        <v>1.41</v>
      </c>
      <c r="C810" s="138">
        <f>(100-D810)/100</f>
        <v>0.97</v>
      </c>
      <c r="D810" s="138">
        <f>D809*0.15</f>
        <v>3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0.93</v>
      </c>
      <c r="J810" s="77">
        <v>0.92</v>
      </c>
      <c r="K810" s="77">
        <v>0.93</v>
      </c>
      <c r="L810" s="77">
        <v>0.92</v>
      </c>
      <c r="M810" s="1"/>
    </row>
    <row r="811" spans="1:13">
      <c r="A811" s="79" t="s">
        <v>647</v>
      </c>
      <c r="B811" s="138">
        <f>B809*0.4</f>
        <v>3.7600000000000002</v>
      </c>
      <c r="C811" s="138">
        <f>(100-D811)/100</f>
        <v>0.92</v>
      </c>
      <c r="D811" s="138">
        <f>D809*0.4</f>
        <v>8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0.82499999999999996</v>
      </c>
      <c r="J811" s="77">
        <v>0.8</v>
      </c>
      <c r="K811" s="77">
        <v>0.82499999999999996</v>
      </c>
      <c r="L811" s="77">
        <v>0.8</v>
      </c>
      <c r="M811" s="1"/>
    </row>
    <row r="812" spans="1:13">
      <c r="A812" s="79" t="s">
        <v>787</v>
      </c>
      <c r="B812" s="138">
        <f>B809*0.15</f>
        <v>1.41</v>
      </c>
      <c r="C812" s="138">
        <f>(100-D812)/100</f>
        <v>0.97</v>
      </c>
      <c r="D812" s="138">
        <f>D809*0.15</f>
        <v>3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0.94750000000000001</v>
      </c>
      <c r="J812" s="77">
        <v>0.94</v>
      </c>
      <c r="K812" s="77">
        <v>0.94750000000000001</v>
      </c>
      <c r="L812" s="77">
        <v>0.94</v>
      </c>
      <c r="M812" s="1"/>
    </row>
    <row r="813" spans="1:13">
      <c r="A813" s="79" t="s">
        <v>649</v>
      </c>
      <c r="B813" s="138">
        <f>B809*0.3</f>
        <v>2.82</v>
      </c>
      <c r="C813" s="138">
        <f>(100-D813)/100</f>
        <v>0.94</v>
      </c>
      <c r="D813" s="138">
        <f>D809*0.3</f>
        <v>6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0.86</v>
      </c>
      <c r="J813" s="77">
        <v>0.84</v>
      </c>
      <c r="K813" s="77">
        <v>0.86</v>
      </c>
      <c r="L813" s="77">
        <v>0.84</v>
      </c>
      <c r="M813" s="1"/>
    </row>
    <row r="814" spans="1:13">
      <c r="A814" s="55" t="s">
        <v>1039</v>
      </c>
      <c r="B814" s="139">
        <v>9.4</v>
      </c>
      <c r="C814" s="139"/>
      <c r="D814" s="139">
        <v>20</v>
      </c>
      <c r="E814" s="81">
        <f t="shared" ref="E814:L814" si="214">1 - (E815)</f>
        <v>1.8000000000000016E-2</v>
      </c>
      <c r="F814" s="81">
        <f t="shared" si="214"/>
        <v>1.4000000000000012E-2</v>
      </c>
      <c r="G814" s="81">
        <f t="shared" si="214"/>
        <v>1.0000000000000009E-2</v>
      </c>
      <c r="H814" s="81">
        <f t="shared" si="214"/>
        <v>1.2000000000000011E-2</v>
      </c>
      <c r="I814" s="82">
        <f t="shared" si="214"/>
        <v>6.0000000000000053E-2</v>
      </c>
      <c r="J814" s="82">
        <f t="shared" si="214"/>
        <v>4.0000000000000036E-2</v>
      </c>
      <c r="K814" s="82">
        <f t="shared" si="214"/>
        <v>6.0000000000000053E-2</v>
      </c>
      <c r="L814" s="82">
        <f t="shared" si="214"/>
        <v>6.0000000000000053E-2</v>
      </c>
      <c r="M814" s="1"/>
    </row>
    <row r="815" spans="1:13">
      <c r="A815" s="79" t="s">
        <v>646</v>
      </c>
      <c r="B815" s="138">
        <f>B814*0.15</f>
        <v>1.41</v>
      </c>
      <c r="C815" s="138">
        <f>(100-D815)/100</f>
        <v>0.97</v>
      </c>
      <c r="D815" s="138">
        <f>D814*0.15</f>
        <v>3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0.94</v>
      </c>
      <c r="J815" s="77">
        <v>0.96</v>
      </c>
      <c r="K815" s="77">
        <v>0.94</v>
      </c>
      <c r="L815" s="77">
        <v>0.94</v>
      </c>
      <c r="M815" s="1"/>
    </row>
    <row r="816" spans="1:13">
      <c r="A816" s="55" t="s">
        <v>993</v>
      </c>
      <c r="B816" s="139">
        <v>9.4</v>
      </c>
      <c r="C816" s="139"/>
      <c r="D816" s="139">
        <v>20</v>
      </c>
      <c r="E816" s="81">
        <f t="shared" ref="E816:F816" si="215">1 - (E817) * (E818) * (E819) * (E820)</f>
        <v>0.10815581934000007</v>
      </c>
      <c r="F816" s="81">
        <f t="shared" si="215"/>
        <v>8.4862626940000019E-2</v>
      </c>
      <c r="G816" s="81">
        <f>1 - (G817) * (G818) * (G819) * (G820)</f>
        <v>6.1149587499999991E-2</v>
      </c>
      <c r="H816" s="81">
        <f t="shared" ref="H816:L816" si="216">1 - (H817) * (H818) * (H819) * (H820)</f>
        <v>7.3058874240000016E-2</v>
      </c>
      <c r="I816" s="82">
        <f t="shared" si="216"/>
        <v>0.37480633750000003</v>
      </c>
      <c r="J816" s="82">
        <f t="shared" si="216"/>
        <v>0.37480633750000003</v>
      </c>
      <c r="K816" s="82">
        <f t="shared" si="216"/>
        <v>0.37480633750000003</v>
      </c>
      <c r="L816" s="82">
        <f t="shared" si="216"/>
        <v>0.41885439999999996</v>
      </c>
      <c r="M816" s="1"/>
    </row>
    <row r="817" spans="1:13">
      <c r="A817" s="79" t="s">
        <v>646</v>
      </c>
      <c r="B817" s="138">
        <f>B816*0.15</f>
        <v>1.41</v>
      </c>
      <c r="C817" s="138">
        <f>(100-D817)/100</f>
        <v>0.97</v>
      </c>
      <c r="D817" s="138">
        <f>D816*0.15</f>
        <v>3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</v>
      </c>
      <c r="J817" s="77">
        <v>0.93</v>
      </c>
      <c r="K817" s="77">
        <v>0.93</v>
      </c>
      <c r="L817" s="77">
        <v>0.92</v>
      </c>
      <c r="M817" s="1"/>
    </row>
    <row r="818" spans="1:13">
      <c r="A818" s="79" t="s">
        <v>647</v>
      </c>
      <c r="B818" s="138">
        <f>B816*0.4</f>
        <v>3.7600000000000002</v>
      </c>
      <c r="C818" s="138">
        <f>(100-D818)/100</f>
        <v>0.92</v>
      </c>
      <c r="D818" s="138">
        <f>D816*0.4</f>
        <v>8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0.82499999999999996</v>
      </c>
      <c r="J818" s="77">
        <v>0.82499999999999996</v>
      </c>
      <c r="K818" s="77">
        <v>0.82499999999999996</v>
      </c>
      <c r="L818" s="77">
        <v>0.8</v>
      </c>
      <c r="M818" s="1"/>
    </row>
    <row r="819" spans="1:13">
      <c r="A819" s="79" t="s">
        <v>787</v>
      </c>
      <c r="B819" s="138">
        <f>B816*0.15</f>
        <v>1.41</v>
      </c>
      <c r="C819" s="138">
        <f>(100-D819)/100</f>
        <v>0.97</v>
      </c>
      <c r="D819" s="138">
        <f>D816*0.15</f>
        <v>3</v>
      </c>
      <c r="E819" s="77">
        <v>0.98650000000000004</v>
      </c>
      <c r="F819" s="77">
        <v>0.98950000000000005</v>
      </c>
      <c r="G819" s="77">
        <v>0.99250000000000005</v>
      </c>
      <c r="H819" s="77">
        <v>0.99099999999999999</v>
      </c>
      <c r="I819" s="77">
        <v>0.94750000000000001</v>
      </c>
      <c r="J819" s="77">
        <v>0.94750000000000001</v>
      </c>
      <c r="K819" s="77">
        <v>0.94750000000000001</v>
      </c>
      <c r="L819" s="77">
        <v>0.94</v>
      </c>
      <c r="M819" s="1"/>
    </row>
    <row r="820" spans="1:13">
      <c r="A820" s="79" t="s">
        <v>649</v>
      </c>
      <c r="B820" s="138">
        <f>B816*0.3</f>
        <v>2.82</v>
      </c>
      <c r="C820" s="138">
        <f>(100-D820)/100</f>
        <v>0.94</v>
      </c>
      <c r="D820" s="138">
        <f>D816*0.3</f>
        <v>6</v>
      </c>
      <c r="E820" s="77">
        <v>0.96399999999999997</v>
      </c>
      <c r="F820" s="77">
        <v>0.97199999999999998</v>
      </c>
      <c r="G820" s="77">
        <v>0.98</v>
      </c>
      <c r="H820" s="77">
        <v>0.97599999999999998</v>
      </c>
      <c r="I820" s="77">
        <v>0.86</v>
      </c>
      <c r="J820" s="77">
        <v>0.86</v>
      </c>
      <c r="K820" s="77">
        <v>0.86</v>
      </c>
      <c r="L820" s="77">
        <v>0.84</v>
      </c>
      <c r="M820" s="1"/>
    </row>
    <row r="821" spans="1:13">
      <c r="A821" s="141" t="s">
        <v>745</v>
      </c>
      <c r="B821" s="139">
        <v>9.1999999999999993</v>
      </c>
      <c r="C821" s="139"/>
      <c r="D821" s="139">
        <v>20</v>
      </c>
      <c r="E821" s="81">
        <f t="shared" ref="E821:L821" si="217">1 - (E822) * (E823) * (E824) * (E825)</f>
        <v>0.10815581934000007</v>
      </c>
      <c r="F821" s="81">
        <f t="shared" si="217"/>
        <v>8.4862626940000019E-2</v>
      </c>
      <c r="G821" s="81">
        <f>1 - (G822) * (G823) * (G824) * (G825)</f>
        <v>6.1149587499999991E-2</v>
      </c>
      <c r="H821" s="81">
        <f t="shared" si="217"/>
        <v>7.3058874240000016E-2</v>
      </c>
      <c r="I821" s="82">
        <f t="shared" si="217"/>
        <v>0.41885439999999996</v>
      </c>
      <c r="J821" s="82">
        <f t="shared" si="217"/>
        <v>0.41885439999999996</v>
      </c>
      <c r="K821" s="82">
        <f t="shared" si="217"/>
        <v>0.41885439999999996</v>
      </c>
      <c r="L821" s="82">
        <f t="shared" si="217"/>
        <v>0.41885439999999996</v>
      </c>
      <c r="M821" s="1"/>
    </row>
    <row r="822" spans="1:13">
      <c r="A822" s="79" t="s">
        <v>646</v>
      </c>
      <c r="B822" s="138">
        <f>B821*0.15</f>
        <v>1.38</v>
      </c>
      <c r="C822" s="138">
        <f>(100-D822)/100</f>
        <v>0.97</v>
      </c>
      <c r="D822" s="138">
        <f>D821*0.15</f>
        <v>3</v>
      </c>
      <c r="E822" s="77">
        <v>0.98199999999999998</v>
      </c>
      <c r="F822" s="77">
        <v>0.98599999999999999</v>
      </c>
      <c r="G822" s="77">
        <v>0.99</v>
      </c>
      <c r="H822" s="77">
        <v>0.98799999999999999</v>
      </c>
      <c r="I822" s="77">
        <v>0.92</v>
      </c>
      <c r="J822" s="77">
        <v>0.92</v>
      </c>
      <c r="K822" s="77">
        <v>0.92</v>
      </c>
      <c r="L822" s="77">
        <v>0.92</v>
      </c>
      <c r="M822" s="1"/>
    </row>
    <row r="823" spans="1:13">
      <c r="A823" s="79" t="s">
        <v>647</v>
      </c>
      <c r="B823" s="138">
        <f>B821*0.4</f>
        <v>3.6799999999999997</v>
      </c>
      <c r="C823" s="138">
        <f>(100-D823)/100</f>
        <v>0.92</v>
      </c>
      <c r="D823" s="138">
        <f>D821*0.4</f>
        <v>8</v>
      </c>
      <c r="E823" s="77">
        <v>0.95499999999999996</v>
      </c>
      <c r="F823" s="77">
        <v>0.96499999999999997</v>
      </c>
      <c r="G823" s="77">
        <v>0.97499999999999998</v>
      </c>
      <c r="H823" s="77">
        <v>0.97</v>
      </c>
      <c r="I823" s="77">
        <v>0.8</v>
      </c>
      <c r="J823" s="77">
        <v>0.8</v>
      </c>
      <c r="K823" s="77">
        <v>0.8</v>
      </c>
      <c r="L823" s="77">
        <v>0.8</v>
      </c>
      <c r="M823" s="1"/>
    </row>
    <row r="824" spans="1:13">
      <c r="A824" s="79" t="s">
        <v>787</v>
      </c>
      <c r="B824" s="138">
        <f>B821*0.15</f>
        <v>1.38</v>
      </c>
      <c r="C824" s="138">
        <f>(100-D824)/100</f>
        <v>0.97</v>
      </c>
      <c r="D824" s="138">
        <f>D821*0.15</f>
        <v>3</v>
      </c>
      <c r="E824" s="77">
        <v>0.98650000000000004</v>
      </c>
      <c r="F824" s="77">
        <v>0.98950000000000005</v>
      </c>
      <c r="G824" s="77">
        <v>0.99250000000000005</v>
      </c>
      <c r="H824" s="77">
        <v>0.99099999999999999</v>
      </c>
      <c r="I824" s="77">
        <v>0.94</v>
      </c>
      <c r="J824" s="77">
        <v>0.94</v>
      </c>
      <c r="K824" s="77">
        <v>0.94</v>
      </c>
      <c r="L824" s="77">
        <v>0.94</v>
      </c>
      <c r="M824" s="1"/>
    </row>
    <row r="825" spans="1:13">
      <c r="A825" s="79" t="s">
        <v>649</v>
      </c>
      <c r="B825" s="138">
        <f>B821*0.3</f>
        <v>2.76</v>
      </c>
      <c r="C825" s="138">
        <f>(100-D825)/100</f>
        <v>0.94</v>
      </c>
      <c r="D825" s="138">
        <f>D821*0.3</f>
        <v>6</v>
      </c>
      <c r="E825" s="77">
        <v>0.96399999999999997</v>
      </c>
      <c r="F825" s="77">
        <v>0.97199999999999998</v>
      </c>
      <c r="G825" s="77">
        <v>0.98</v>
      </c>
      <c r="H825" s="77">
        <v>0.97599999999999998</v>
      </c>
      <c r="I825" s="77">
        <v>0.84</v>
      </c>
      <c r="J825" s="77">
        <v>0.84</v>
      </c>
      <c r="K825" s="77">
        <v>0.84</v>
      </c>
      <c r="L825" s="77">
        <v>0.84</v>
      </c>
      <c r="M825" s="1"/>
    </row>
    <row r="826" spans="1:13">
      <c r="A826" s="55" t="s">
        <v>746</v>
      </c>
      <c r="B826" s="139">
        <v>9.1999999999999993</v>
      </c>
      <c r="C826" s="139"/>
      <c r="D826" s="139">
        <v>20</v>
      </c>
      <c r="E826" s="81">
        <f t="shared" ref="E826:L826" si="218">1 - (E827) * (E828) * (E829) * (E830)</f>
        <v>0.10815581934000007</v>
      </c>
      <c r="F826" s="81">
        <f t="shared" si="218"/>
        <v>8.4862626940000019E-2</v>
      </c>
      <c r="G826" s="81">
        <f>1 - (G827) * (G828) * (G829) * (G830)</f>
        <v>6.1149587499999991E-2</v>
      </c>
      <c r="H826" s="81">
        <f t="shared" si="218"/>
        <v>7.3058874240000016E-2</v>
      </c>
      <c r="I826" s="82">
        <f t="shared" si="218"/>
        <v>0.41885439999999996</v>
      </c>
      <c r="J826" s="82">
        <f t="shared" si="218"/>
        <v>0.41885439999999996</v>
      </c>
      <c r="K826" s="82">
        <f t="shared" si="218"/>
        <v>0.41885439999999996</v>
      </c>
      <c r="L826" s="82">
        <f t="shared" si="218"/>
        <v>0.41885439999999996</v>
      </c>
      <c r="M826"/>
    </row>
    <row r="827" spans="1:13">
      <c r="A827" s="79" t="s">
        <v>646</v>
      </c>
      <c r="B827" s="138">
        <f>B826*0.15</f>
        <v>1.38</v>
      </c>
      <c r="C827" s="138">
        <f>(100-D827)/100</f>
        <v>0.97</v>
      </c>
      <c r="D827" s="138">
        <f>D826*0.15</f>
        <v>3</v>
      </c>
      <c r="E827" s="77">
        <v>0.98199999999999998</v>
      </c>
      <c r="F827" s="77">
        <v>0.98599999999999999</v>
      </c>
      <c r="G827" s="77">
        <v>0.99</v>
      </c>
      <c r="H827" s="77">
        <v>0.98799999999999999</v>
      </c>
      <c r="I827" s="77">
        <v>0.92</v>
      </c>
      <c r="J827" s="77">
        <v>0.92</v>
      </c>
      <c r="K827" s="77">
        <v>0.92</v>
      </c>
      <c r="L827" s="77">
        <v>0.92</v>
      </c>
      <c r="M827"/>
    </row>
    <row r="828" spans="1:13">
      <c r="A828" s="79" t="s">
        <v>647</v>
      </c>
      <c r="B828" s="138">
        <f>B826*0.4</f>
        <v>3.6799999999999997</v>
      </c>
      <c r="C828" s="138">
        <f>(100-D828)/100</f>
        <v>0.92</v>
      </c>
      <c r="D828" s="138">
        <f>D826*0.4</f>
        <v>8</v>
      </c>
      <c r="E828" s="77">
        <v>0.95499999999999996</v>
      </c>
      <c r="F828" s="77">
        <v>0.96499999999999997</v>
      </c>
      <c r="G828" s="77">
        <v>0.97499999999999998</v>
      </c>
      <c r="H828" s="77">
        <v>0.97</v>
      </c>
      <c r="I828" s="77">
        <v>0.8</v>
      </c>
      <c r="J828" s="77">
        <v>0.8</v>
      </c>
      <c r="K828" s="77">
        <v>0.8</v>
      </c>
      <c r="L828" s="77">
        <v>0.8</v>
      </c>
      <c r="M828"/>
    </row>
    <row r="829" spans="1:13">
      <c r="A829" s="79" t="s">
        <v>787</v>
      </c>
      <c r="B829" s="138">
        <f>B826*0.15</f>
        <v>1.38</v>
      </c>
      <c r="C829" s="138">
        <f>(100-D829)/100</f>
        <v>0.97</v>
      </c>
      <c r="D829" s="138">
        <f>D826*0.15</f>
        <v>3</v>
      </c>
      <c r="E829" s="77">
        <v>0.98650000000000004</v>
      </c>
      <c r="F829" s="77">
        <v>0.98950000000000005</v>
      </c>
      <c r="G829" s="77">
        <v>0.99250000000000005</v>
      </c>
      <c r="H829" s="77">
        <v>0.99099999999999999</v>
      </c>
      <c r="I829" s="77">
        <v>0.94</v>
      </c>
      <c r="J829" s="77">
        <v>0.94</v>
      </c>
      <c r="K829" s="77">
        <v>0.94</v>
      </c>
      <c r="L829" s="77">
        <v>0.94</v>
      </c>
      <c r="M829"/>
    </row>
    <row r="830" spans="1:13">
      <c r="A830" s="79" t="s">
        <v>649</v>
      </c>
      <c r="B830" s="138">
        <f>B826*0.3</f>
        <v>2.76</v>
      </c>
      <c r="C830" s="138">
        <f>(100-D830)/100</f>
        <v>0.94</v>
      </c>
      <c r="D830" s="138">
        <f>D826*0.3</f>
        <v>6</v>
      </c>
      <c r="E830" s="77">
        <v>0.96399999999999997</v>
      </c>
      <c r="F830" s="77">
        <v>0.97199999999999998</v>
      </c>
      <c r="G830" s="77">
        <v>0.98</v>
      </c>
      <c r="H830" s="77">
        <v>0.97599999999999998</v>
      </c>
      <c r="I830" s="77">
        <v>0.84</v>
      </c>
      <c r="J830" s="77">
        <v>0.84</v>
      </c>
      <c r="K830" s="77">
        <v>0.84</v>
      </c>
      <c r="L830" s="77">
        <v>0.84</v>
      </c>
      <c r="M830"/>
    </row>
    <row r="831" spans="1:13">
      <c r="A831" s="55" t="s">
        <v>1068</v>
      </c>
      <c r="B831" s="139">
        <v>9.1999999999999993</v>
      </c>
      <c r="C831" s="139"/>
      <c r="D831" s="139">
        <v>20</v>
      </c>
      <c r="E831" s="81">
        <f t="shared" ref="E831:F831" si="219">1 - (E832) * (E833) * (E834) * (E835)</f>
        <v>0.10815581934000007</v>
      </c>
      <c r="F831" s="81">
        <f t="shared" si="219"/>
        <v>8.4862626940000019E-2</v>
      </c>
      <c r="G831" s="81">
        <f>1 - (G832) * (G833) * (G834) * (G835)</f>
        <v>6.1149587499999991E-2</v>
      </c>
      <c r="H831" s="81">
        <f t="shared" ref="H831:L831" si="220">1 - (H832) * (H833) * (H834) * (H835)</f>
        <v>7.3058874240000016E-2</v>
      </c>
      <c r="I831" s="82">
        <f t="shared" si="220"/>
        <v>0.41885439999999996</v>
      </c>
      <c r="J831" s="82">
        <f t="shared" si="220"/>
        <v>0.41885439999999996</v>
      </c>
      <c r="K831" s="82">
        <f t="shared" si="220"/>
        <v>0.41885439999999996</v>
      </c>
      <c r="L831" s="82">
        <f t="shared" si="220"/>
        <v>0.41885439999999996</v>
      </c>
      <c r="M831"/>
    </row>
    <row r="832" spans="1:13">
      <c r="A832" s="79" t="s">
        <v>646</v>
      </c>
      <c r="B832" s="138">
        <f>B831*0.15</f>
        <v>1.38</v>
      </c>
      <c r="C832" s="138">
        <f>(100-D832)/100</f>
        <v>0.97</v>
      </c>
      <c r="D832" s="138">
        <f>D831*0.15</f>
        <v>3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0.92</v>
      </c>
      <c r="J832" s="77">
        <v>0.92</v>
      </c>
      <c r="K832" s="77">
        <v>0.92</v>
      </c>
      <c r="L832" s="77">
        <v>0.92</v>
      </c>
      <c r="M832"/>
    </row>
    <row r="833" spans="1:13">
      <c r="A833" s="79" t="s">
        <v>647</v>
      </c>
      <c r="B833" s="138">
        <f>B831*0.4</f>
        <v>3.6799999999999997</v>
      </c>
      <c r="C833" s="138">
        <f>(100-D833)/100</f>
        <v>0.92</v>
      </c>
      <c r="D833" s="138">
        <f>D831*0.4</f>
        <v>8</v>
      </c>
      <c r="E833" s="77">
        <v>0.95499999999999996</v>
      </c>
      <c r="F833" s="77">
        <v>0.96499999999999997</v>
      </c>
      <c r="G833" s="77">
        <v>0.97499999999999998</v>
      </c>
      <c r="H833" s="77">
        <v>0.97</v>
      </c>
      <c r="I833" s="77">
        <v>0.8</v>
      </c>
      <c r="J833" s="77">
        <v>0.8</v>
      </c>
      <c r="K833" s="77">
        <v>0.8</v>
      </c>
      <c r="L833" s="77">
        <v>0.8</v>
      </c>
      <c r="M833"/>
    </row>
    <row r="834" spans="1:13">
      <c r="A834" s="79" t="s">
        <v>787</v>
      </c>
      <c r="B834" s="138">
        <f>B831*0.15</f>
        <v>1.38</v>
      </c>
      <c r="C834" s="138">
        <f>(100-D834)/100</f>
        <v>0.97</v>
      </c>
      <c r="D834" s="138">
        <f>D831*0.15</f>
        <v>3</v>
      </c>
      <c r="E834" s="77">
        <v>0.98650000000000004</v>
      </c>
      <c r="F834" s="77">
        <v>0.98950000000000005</v>
      </c>
      <c r="G834" s="77">
        <v>0.99250000000000005</v>
      </c>
      <c r="H834" s="77">
        <v>0.99099999999999999</v>
      </c>
      <c r="I834" s="77">
        <v>0.94</v>
      </c>
      <c r="J834" s="77">
        <v>0.94</v>
      </c>
      <c r="K834" s="77">
        <v>0.94</v>
      </c>
      <c r="L834" s="77">
        <v>0.94</v>
      </c>
      <c r="M834"/>
    </row>
    <row r="835" spans="1:13">
      <c r="A835" s="79" t="s">
        <v>649</v>
      </c>
      <c r="B835" s="138">
        <f>B831*0.3</f>
        <v>2.76</v>
      </c>
      <c r="C835" s="138">
        <f>(100-D835)/100</f>
        <v>0.94</v>
      </c>
      <c r="D835" s="138">
        <f>D831*0.3</f>
        <v>6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0.84</v>
      </c>
      <c r="J835" s="77">
        <v>0.84</v>
      </c>
      <c r="K835" s="77">
        <v>0.84</v>
      </c>
      <c r="L835" s="77">
        <v>0.84</v>
      </c>
      <c r="M835"/>
    </row>
    <row r="836" spans="1:13">
      <c r="A836" s="55" t="s">
        <v>774</v>
      </c>
      <c r="B836" s="139">
        <v>9.1999999999999993</v>
      </c>
      <c r="C836" s="139"/>
      <c r="D836" s="139">
        <v>20</v>
      </c>
      <c r="E836" s="81">
        <f t="shared" ref="E836:L836" si="221">1 - (E837)</f>
        <v>1.8000000000000016E-2</v>
      </c>
      <c r="F836" s="81">
        <f t="shared" si="221"/>
        <v>1.4000000000000012E-2</v>
      </c>
      <c r="G836" s="81">
        <f t="shared" si="221"/>
        <v>1.0000000000000009E-2</v>
      </c>
      <c r="H836" s="81">
        <f t="shared" si="221"/>
        <v>1.2000000000000011E-2</v>
      </c>
      <c r="I836" s="82">
        <f t="shared" si="221"/>
        <v>7.999999999999996E-2</v>
      </c>
      <c r="J836" s="82">
        <f t="shared" si="221"/>
        <v>7.999999999999996E-2</v>
      </c>
      <c r="K836" s="82">
        <f t="shared" si="221"/>
        <v>7.999999999999996E-2</v>
      </c>
      <c r="L836" s="82">
        <f t="shared" si="221"/>
        <v>7.999999999999996E-2</v>
      </c>
      <c r="M836"/>
    </row>
    <row r="837" spans="1:13">
      <c r="A837" s="79" t="s">
        <v>646</v>
      </c>
      <c r="B837" s="138">
        <f>B836*0.15</f>
        <v>1.38</v>
      </c>
      <c r="C837" s="138">
        <f>(100-D837)/100</f>
        <v>0.97</v>
      </c>
      <c r="D837" s="138">
        <f>D836*0.15</f>
        <v>3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0.92</v>
      </c>
      <c r="J837" s="77">
        <v>0.92</v>
      </c>
      <c r="K837" s="77">
        <v>0.92</v>
      </c>
      <c r="L837" s="77">
        <v>0.92</v>
      </c>
      <c r="M837"/>
    </row>
    <row r="838" spans="1:13">
      <c r="A838" s="55" t="s">
        <v>1040</v>
      </c>
      <c r="B838" s="139">
        <v>9</v>
      </c>
      <c r="C838" s="139"/>
      <c r="D838" s="139">
        <v>15</v>
      </c>
      <c r="E838" s="81">
        <f t="shared" ref="E838:L838" si="222">1 - (E839)</f>
        <v>4.500000000000004E-2</v>
      </c>
      <c r="F838" s="81">
        <f t="shared" si="222"/>
        <v>3.5000000000000031E-2</v>
      </c>
      <c r="G838" s="81">
        <f t="shared" si="222"/>
        <v>2.5000000000000022E-2</v>
      </c>
      <c r="H838" s="81">
        <f t="shared" si="222"/>
        <v>3.0000000000000027E-2</v>
      </c>
      <c r="I838" s="82">
        <f t="shared" si="222"/>
        <v>0.17500000000000004</v>
      </c>
      <c r="J838" s="82">
        <f t="shared" si="222"/>
        <v>0.17500000000000004</v>
      </c>
      <c r="K838" s="82">
        <f t="shared" si="222"/>
        <v>0.17500000000000004</v>
      </c>
      <c r="L838" s="82">
        <f t="shared" si="222"/>
        <v>0.19999999999999996</v>
      </c>
      <c r="M838"/>
    </row>
    <row r="839" spans="1:13">
      <c r="A839" s="79" t="s">
        <v>647</v>
      </c>
      <c r="B839" s="138">
        <f>B838*0.4</f>
        <v>3.6</v>
      </c>
      <c r="C839" s="138">
        <f>(100-D839)/100</f>
        <v>0.94</v>
      </c>
      <c r="D839" s="138">
        <f>D838*0.4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0.82499999999999996</v>
      </c>
      <c r="J839" s="77">
        <v>0.82499999999999996</v>
      </c>
      <c r="K839" s="77">
        <v>0.82499999999999996</v>
      </c>
      <c r="L839" s="77">
        <v>0.8</v>
      </c>
      <c r="M839"/>
    </row>
    <row r="840" spans="1:13">
      <c r="A840" s="55" t="s">
        <v>747</v>
      </c>
      <c r="B840" s="139">
        <v>9</v>
      </c>
      <c r="C840" s="139"/>
      <c r="D840" s="139">
        <v>15</v>
      </c>
      <c r="E840" s="81">
        <f t="shared" ref="E840:L840" si="223">1 - (E841) * (E842) * (E843) * (E844)</f>
        <v>0.10815581934000007</v>
      </c>
      <c r="F840" s="81">
        <f t="shared" si="223"/>
        <v>8.4862626940000019E-2</v>
      </c>
      <c r="G840" s="81">
        <f t="shared" si="223"/>
        <v>6.1149587499999991E-2</v>
      </c>
      <c r="H840" s="81">
        <f t="shared" si="223"/>
        <v>7.3058874240000016E-2</v>
      </c>
      <c r="I840" s="82">
        <f t="shared" si="223"/>
        <v>0.41885439999999996</v>
      </c>
      <c r="J840" s="82">
        <f t="shared" si="223"/>
        <v>0.37480633750000003</v>
      </c>
      <c r="K840" s="82">
        <f t="shared" si="223"/>
        <v>0.37480633750000003</v>
      </c>
      <c r="L840" s="82">
        <f t="shared" si="223"/>
        <v>0.37480633750000003</v>
      </c>
      <c r="M840"/>
    </row>
    <row r="841" spans="1:13">
      <c r="A841" s="79" t="s">
        <v>646</v>
      </c>
      <c r="B841" s="138">
        <f>B840*0.15</f>
        <v>1.3499999999999999</v>
      </c>
      <c r="C841" s="138">
        <f>(100-D841)/100</f>
        <v>0.97750000000000004</v>
      </c>
      <c r="D841" s="138">
        <f>D840*0.15</f>
        <v>2.25</v>
      </c>
      <c r="E841" s="77">
        <v>0.98199999999999998</v>
      </c>
      <c r="F841" s="77">
        <v>0.98599999999999999</v>
      </c>
      <c r="G841" s="77">
        <v>0.99</v>
      </c>
      <c r="H841" s="77">
        <v>0.98799999999999999</v>
      </c>
      <c r="I841" s="77">
        <v>0.92</v>
      </c>
      <c r="J841" s="77">
        <v>0.93</v>
      </c>
      <c r="K841" s="77">
        <v>0.93</v>
      </c>
      <c r="L841" s="77">
        <v>0.93</v>
      </c>
      <c r="M841"/>
    </row>
    <row r="842" spans="1:13">
      <c r="A842" s="79" t="s">
        <v>647</v>
      </c>
      <c r="B842" s="138">
        <f>B840*0.4</f>
        <v>3.6</v>
      </c>
      <c r="C842" s="138">
        <f>(100-D842)/100</f>
        <v>0.94</v>
      </c>
      <c r="D842" s="138">
        <f>D840*0.4</f>
        <v>6</v>
      </c>
      <c r="E842" s="77">
        <v>0.95499999999999996</v>
      </c>
      <c r="F842" s="77">
        <v>0.96499999999999997</v>
      </c>
      <c r="G842" s="77">
        <v>0.97499999999999998</v>
      </c>
      <c r="H842" s="77">
        <v>0.97</v>
      </c>
      <c r="I842" s="77">
        <v>0.8</v>
      </c>
      <c r="J842" s="77">
        <v>0.82499999999999996</v>
      </c>
      <c r="K842" s="77">
        <v>0.82499999999999996</v>
      </c>
      <c r="L842" s="77">
        <v>0.82499999999999996</v>
      </c>
      <c r="M842"/>
    </row>
    <row r="843" spans="1:13">
      <c r="A843" s="79" t="s">
        <v>787</v>
      </c>
      <c r="B843" s="138">
        <f>B840*0.15</f>
        <v>1.3499999999999999</v>
      </c>
      <c r="C843" s="138">
        <f>(100-D843)/100</f>
        <v>0.97750000000000004</v>
      </c>
      <c r="D843" s="138">
        <f>D840*0.15</f>
        <v>2.25</v>
      </c>
      <c r="E843" s="77">
        <v>0.98650000000000004</v>
      </c>
      <c r="F843" s="77">
        <v>0.98950000000000005</v>
      </c>
      <c r="G843" s="77">
        <v>0.99250000000000005</v>
      </c>
      <c r="H843" s="77">
        <v>0.99099999999999999</v>
      </c>
      <c r="I843" s="77">
        <v>0.94</v>
      </c>
      <c r="J843" s="77">
        <v>0.94750000000000001</v>
      </c>
      <c r="K843" s="77">
        <v>0.94750000000000001</v>
      </c>
      <c r="L843" s="77">
        <v>0.94750000000000001</v>
      </c>
      <c r="M843"/>
    </row>
    <row r="844" spans="1:13">
      <c r="A844" s="79" t="s">
        <v>649</v>
      </c>
      <c r="B844" s="138">
        <f>B840*0.3</f>
        <v>2.6999999999999997</v>
      </c>
      <c r="C844" s="138">
        <f>(100-D844)/100</f>
        <v>0.95499999999999996</v>
      </c>
      <c r="D844" s="138">
        <f>D840*0.3</f>
        <v>4.5</v>
      </c>
      <c r="E844" s="77">
        <v>0.96399999999999997</v>
      </c>
      <c r="F844" s="77">
        <v>0.97199999999999998</v>
      </c>
      <c r="G844" s="77">
        <v>0.98</v>
      </c>
      <c r="H844" s="77">
        <v>0.97599999999999998</v>
      </c>
      <c r="I844" s="77">
        <v>0.84</v>
      </c>
      <c r="J844" s="77">
        <v>0.86</v>
      </c>
      <c r="K844" s="77">
        <v>0.86</v>
      </c>
      <c r="L844" s="77">
        <v>0.86</v>
      </c>
    </row>
    <row r="845" spans="1:13">
      <c r="A845" s="141" t="s">
        <v>748</v>
      </c>
      <c r="B845" s="139">
        <v>9</v>
      </c>
      <c r="C845" s="139"/>
      <c r="D845" s="139">
        <v>15</v>
      </c>
      <c r="E845" s="81">
        <f t="shared" ref="E845:L845" si="224">1 - (E846) * (E847) * (E848) * (E849)</f>
        <v>0.10815581934000007</v>
      </c>
      <c r="F845" s="81">
        <f t="shared" si="224"/>
        <v>8.4862626940000019E-2</v>
      </c>
      <c r="G845" s="81">
        <f>1 - (G846) * (G847) * (G848) * (G849)</f>
        <v>6.1149587499999991E-2</v>
      </c>
      <c r="H845" s="81">
        <f t="shared" si="224"/>
        <v>7.3058874240000016E-2</v>
      </c>
      <c r="I845" s="82">
        <f t="shared" si="224"/>
        <v>0.37480633750000003</v>
      </c>
      <c r="J845" s="82">
        <f t="shared" si="224"/>
        <v>0.37480633750000003</v>
      </c>
      <c r="K845" s="82">
        <f t="shared" si="224"/>
        <v>0.41885439999999996</v>
      </c>
      <c r="L845" s="82">
        <f t="shared" si="224"/>
        <v>0.41885439999999996</v>
      </c>
    </row>
    <row r="846" spans="1:13">
      <c r="A846" s="79" t="s">
        <v>646</v>
      </c>
      <c r="B846" s="138">
        <f>B845*0.15</f>
        <v>1.3499999999999999</v>
      </c>
      <c r="C846" s="138">
        <f>(100-D846)/100</f>
        <v>0.97750000000000004</v>
      </c>
      <c r="D846" s="138">
        <f>D845*0.15</f>
        <v>2.25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0.93</v>
      </c>
      <c r="J846" s="77">
        <v>0.93</v>
      </c>
      <c r="K846" s="77">
        <v>0.92</v>
      </c>
      <c r="L846" s="77">
        <v>0.92</v>
      </c>
    </row>
    <row r="847" spans="1:13">
      <c r="A847" s="79" t="s">
        <v>647</v>
      </c>
      <c r="B847" s="138">
        <f>B845*0.4</f>
        <v>3.6</v>
      </c>
      <c r="C847" s="138">
        <f>(100-D847)/100</f>
        <v>0.94</v>
      </c>
      <c r="D847" s="138">
        <f>D845*0.4</f>
        <v>6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0.82499999999999996</v>
      </c>
      <c r="J847" s="77">
        <v>0.82499999999999996</v>
      </c>
      <c r="K847" s="77">
        <v>0.8</v>
      </c>
      <c r="L847" s="77">
        <v>0.8</v>
      </c>
    </row>
    <row r="848" spans="1:13">
      <c r="A848" s="79" t="s">
        <v>787</v>
      </c>
      <c r="B848" s="138">
        <f>B845*0.15</f>
        <v>1.3499999999999999</v>
      </c>
      <c r="C848" s="138">
        <f>(100-D848)/100</f>
        <v>0.97750000000000004</v>
      </c>
      <c r="D848" s="138">
        <f>D845*0.15</f>
        <v>2.25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0.94750000000000001</v>
      </c>
      <c r="J848" s="77">
        <v>0.94750000000000001</v>
      </c>
      <c r="K848" s="77">
        <v>0.94</v>
      </c>
      <c r="L848" s="77">
        <v>0.94</v>
      </c>
    </row>
    <row r="849" spans="1:12">
      <c r="A849" s="79" t="s">
        <v>649</v>
      </c>
      <c r="B849" s="138">
        <f>B845*0.3</f>
        <v>2.6999999999999997</v>
      </c>
      <c r="C849" s="138">
        <f>(100-D849)/100</f>
        <v>0.95499999999999996</v>
      </c>
      <c r="D849" s="138">
        <f>D845*0.3</f>
        <v>4.5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0.86</v>
      </c>
      <c r="J849" s="77">
        <v>0.86</v>
      </c>
      <c r="K849" s="77">
        <v>0.84</v>
      </c>
      <c r="L849" s="77">
        <v>0.84</v>
      </c>
    </row>
    <row r="850" spans="1:12">
      <c r="A850" s="141" t="s">
        <v>775</v>
      </c>
      <c r="B850" s="139">
        <v>9</v>
      </c>
      <c r="C850" s="139"/>
      <c r="D850" s="139">
        <v>15</v>
      </c>
      <c r="E850" s="81">
        <f t="shared" ref="E850:L850" si="225">1 - (E851)</f>
        <v>4.500000000000004E-2</v>
      </c>
      <c r="F850" s="81">
        <f t="shared" si="225"/>
        <v>3.5000000000000031E-2</v>
      </c>
      <c r="G850" s="81">
        <f t="shared" si="225"/>
        <v>2.5000000000000022E-2</v>
      </c>
      <c r="H850" s="81">
        <f t="shared" si="225"/>
        <v>3.0000000000000027E-2</v>
      </c>
      <c r="I850" s="82">
        <f t="shared" si="225"/>
        <v>0.19999999999999996</v>
      </c>
      <c r="J850" s="82">
        <f t="shared" si="225"/>
        <v>0.17500000000000004</v>
      </c>
      <c r="K850" s="82">
        <f t="shared" si="225"/>
        <v>0.17500000000000004</v>
      </c>
      <c r="L850" s="82">
        <f t="shared" si="225"/>
        <v>0.17500000000000004</v>
      </c>
    </row>
    <row r="851" spans="1:12">
      <c r="A851" s="79" t="s">
        <v>647</v>
      </c>
      <c r="B851" s="138">
        <f>B850*0.4</f>
        <v>3.6</v>
      </c>
      <c r="C851" s="138">
        <f>(100-D851)/100</f>
        <v>0.97750000000000004</v>
      </c>
      <c r="D851" s="138">
        <f>D850*0.15</f>
        <v>2.25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0.8</v>
      </c>
      <c r="J851" s="77">
        <v>0.82499999999999996</v>
      </c>
      <c r="K851" s="77">
        <v>0.82499999999999996</v>
      </c>
      <c r="L851" s="77">
        <v>0.82499999999999996</v>
      </c>
    </row>
    <row r="852" spans="1:12">
      <c r="A852" s="141" t="s">
        <v>782</v>
      </c>
      <c r="B852" s="139">
        <v>9</v>
      </c>
      <c r="C852" s="139"/>
      <c r="D852" s="139">
        <v>15</v>
      </c>
      <c r="E852" s="81">
        <f t="shared" ref="E852:L852" si="226">1 - (E853)</f>
        <v>4.500000000000004E-2</v>
      </c>
      <c r="F852" s="81">
        <f t="shared" si="226"/>
        <v>3.5000000000000031E-2</v>
      </c>
      <c r="G852" s="81">
        <f t="shared" si="226"/>
        <v>2.5000000000000022E-2</v>
      </c>
      <c r="H852" s="81">
        <f t="shared" si="226"/>
        <v>3.0000000000000027E-2</v>
      </c>
      <c r="I852" s="82">
        <f t="shared" si="226"/>
        <v>0.17500000000000004</v>
      </c>
      <c r="J852" s="82">
        <f t="shared" si="226"/>
        <v>0.17500000000000004</v>
      </c>
      <c r="K852" s="82">
        <f t="shared" si="226"/>
        <v>0.17500000000000004</v>
      </c>
      <c r="L852" s="82">
        <f t="shared" si="226"/>
        <v>0.17500000000000004</v>
      </c>
    </row>
    <row r="853" spans="1:12">
      <c r="A853" s="79" t="s">
        <v>647</v>
      </c>
      <c r="B853" s="138">
        <f>B852*0.4</f>
        <v>3.6</v>
      </c>
      <c r="C853" s="138">
        <f>(100-D853)/100</f>
        <v>0.97750000000000004</v>
      </c>
      <c r="D853" s="138">
        <f>D852*0.15</f>
        <v>2.25</v>
      </c>
      <c r="E853" s="77">
        <v>0.95499999999999996</v>
      </c>
      <c r="F853" s="77">
        <v>0.96499999999999997</v>
      </c>
      <c r="G853" s="77">
        <v>0.97499999999999998</v>
      </c>
      <c r="H853" s="77">
        <v>0.97</v>
      </c>
      <c r="I853" s="77">
        <v>0.82499999999999996</v>
      </c>
      <c r="J853" s="77">
        <v>0.82499999999999996</v>
      </c>
      <c r="K853" s="77">
        <v>0.82499999999999996</v>
      </c>
      <c r="L853" s="77">
        <v>0.82499999999999996</v>
      </c>
    </row>
    <row r="854" spans="1:12">
      <c r="A854" s="55" t="s">
        <v>841</v>
      </c>
      <c r="B854" s="139">
        <v>9</v>
      </c>
      <c r="C854" s="139"/>
      <c r="D854" s="139">
        <v>15</v>
      </c>
      <c r="E854" s="81">
        <f t="shared" ref="E854:L854" si="227">1 - (E855) * (E856) * (E857) * (E858)</f>
        <v>0.10815581934000007</v>
      </c>
      <c r="F854" s="81">
        <f t="shared" si="227"/>
        <v>8.4862626940000019E-2</v>
      </c>
      <c r="G854" s="81">
        <f t="shared" si="227"/>
        <v>6.1149587499999991E-2</v>
      </c>
      <c r="H854" s="81">
        <f t="shared" si="227"/>
        <v>7.3058874240000016E-2</v>
      </c>
      <c r="I854" s="82">
        <f t="shared" si="227"/>
        <v>0.50049999999999994</v>
      </c>
      <c r="J854" s="82">
        <f t="shared" si="227"/>
        <v>0.37480633750000003</v>
      </c>
      <c r="K854" s="82">
        <f t="shared" si="227"/>
        <v>0.37480633750000003</v>
      </c>
      <c r="L854" s="82">
        <f t="shared" si="227"/>
        <v>0.37480633750000003</v>
      </c>
    </row>
    <row r="855" spans="1:12">
      <c r="A855" s="79" t="s">
        <v>646</v>
      </c>
      <c r="B855" s="138">
        <f>B854*0.15</f>
        <v>1.3499999999999999</v>
      </c>
      <c r="C855" s="138">
        <f>(100-D855)/100</f>
        <v>0.97750000000000004</v>
      </c>
      <c r="D855" s="138">
        <f>D854*0.15</f>
        <v>2.25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</v>
      </c>
      <c r="J855" s="77">
        <v>0.93</v>
      </c>
      <c r="K855" s="77">
        <v>0.93</v>
      </c>
      <c r="L855" s="77">
        <v>0.93</v>
      </c>
    </row>
    <row r="856" spans="1:12">
      <c r="A856" s="79" t="s">
        <v>647</v>
      </c>
      <c r="B856" s="138">
        <f>B854*0.4</f>
        <v>3.6</v>
      </c>
      <c r="C856" s="138">
        <f>(100-D856)/100</f>
        <v>0.94</v>
      </c>
      <c r="D856" s="138">
        <f>D854*0.4</f>
        <v>6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0.75</v>
      </c>
      <c r="J856" s="77">
        <v>0.82499999999999996</v>
      </c>
      <c r="K856" s="77">
        <v>0.82499999999999996</v>
      </c>
      <c r="L856" s="77">
        <v>0.82499999999999996</v>
      </c>
    </row>
    <row r="857" spans="1:12">
      <c r="A857" s="79" t="s">
        <v>787</v>
      </c>
      <c r="B857" s="138">
        <f>B854*0.15</f>
        <v>1.3499999999999999</v>
      </c>
      <c r="C857" s="138">
        <f>(100-D857)/100</f>
        <v>0.97750000000000004</v>
      </c>
      <c r="D857" s="138">
        <f>D854*0.15</f>
        <v>2.25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0.92500000000000004</v>
      </c>
      <c r="J857" s="77">
        <v>0.94750000000000001</v>
      </c>
      <c r="K857" s="77">
        <v>0.94750000000000001</v>
      </c>
      <c r="L857" s="77">
        <v>0.94750000000000001</v>
      </c>
    </row>
    <row r="858" spans="1:12">
      <c r="A858" s="79" t="s">
        <v>649</v>
      </c>
      <c r="B858" s="138">
        <f>B854*0.3</f>
        <v>2.6999999999999997</v>
      </c>
      <c r="C858" s="138">
        <f>(100-D858)/100</f>
        <v>0.95499999999999996</v>
      </c>
      <c r="D858" s="138">
        <f>D854*0.3</f>
        <v>4.5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0.8</v>
      </c>
      <c r="J858" s="77">
        <v>0.86</v>
      </c>
      <c r="K858" s="77">
        <v>0.86</v>
      </c>
      <c r="L858" s="77">
        <v>0.86</v>
      </c>
    </row>
    <row r="859" spans="1:12">
      <c r="A859" s="55" t="s">
        <v>749</v>
      </c>
      <c r="B859" s="139">
        <v>9</v>
      </c>
      <c r="C859" s="139"/>
      <c r="D859" s="139">
        <v>15</v>
      </c>
      <c r="E859" s="81">
        <f t="shared" ref="E859:L859" si="228">1 - (E860) * (E861) * (E862) * (E863)</f>
        <v>0.10815581934000007</v>
      </c>
      <c r="F859" s="81">
        <f t="shared" si="228"/>
        <v>8.4862626940000019E-2</v>
      </c>
      <c r="G859" s="81">
        <f>1 - (G860) * (G861) * (G862) * (G863)</f>
        <v>6.1149587499999991E-2</v>
      </c>
      <c r="H859" s="81">
        <f t="shared" si="228"/>
        <v>7.3058874240000016E-2</v>
      </c>
      <c r="I859" s="82">
        <f t="shared" si="228"/>
        <v>0.41885439999999996</v>
      </c>
      <c r="J859" s="82">
        <f t="shared" si="228"/>
        <v>0.37480633750000003</v>
      </c>
      <c r="K859" s="82">
        <f t="shared" si="228"/>
        <v>0.37480633750000003</v>
      </c>
      <c r="L859" s="82">
        <f t="shared" si="228"/>
        <v>0.37480633750000003</v>
      </c>
    </row>
    <row r="860" spans="1:12">
      <c r="A860" s="79" t="s">
        <v>646</v>
      </c>
      <c r="B860" s="138">
        <f>B859*0.15</f>
        <v>1.3499999999999999</v>
      </c>
      <c r="C860" s="138">
        <f>(100-D860)/100</f>
        <v>0.97750000000000004</v>
      </c>
      <c r="D860" s="138">
        <f>D859*0.15</f>
        <v>2.25</v>
      </c>
      <c r="E860" s="77">
        <v>0.98199999999999998</v>
      </c>
      <c r="F860" s="77">
        <v>0.98599999999999999</v>
      </c>
      <c r="G860" s="77">
        <v>0.99</v>
      </c>
      <c r="H860" s="77">
        <v>0.98799999999999999</v>
      </c>
      <c r="I860" s="77">
        <v>0.92</v>
      </c>
      <c r="J860" s="77">
        <v>0.93</v>
      </c>
      <c r="K860" s="77">
        <v>0.93</v>
      </c>
      <c r="L860" s="77">
        <v>0.93</v>
      </c>
    </row>
    <row r="861" spans="1:12">
      <c r="A861" s="79" t="s">
        <v>647</v>
      </c>
      <c r="B861" s="138">
        <f>B859*0.4</f>
        <v>3.6</v>
      </c>
      <c r="C861" s="138">
        <f>(100-D861)/100</f>
        <v>0.94</v>
      </c>
      <c r="D861" s="138">
        <f>D859*0.4</f>
        <v>6</v>
      </c>
      <c r="E861" s="77">
        <v>0.95499999999999996</v>
      </c>
      <c r="F861" s="77">
        <v>0.96499999999999997</v>
      </c>
      <c r="G861" s="77">
        <v>0.97499999999999998</v>
      </c>
      <c r="H861" s="77">
        <v>0.97</v>
      </c>
      <c r="I861" s="77">
        <v>0.8</v>
      </c>
      <c r="J861" s="77">
        <v>0.82499999999999996</v>
      </c>
      <c r="K861" s="77">
        <v>0.82499999999999996</v>
      </c>
      <c r="L861" s="77">
        <v>0.82499999999999996</v>
      </c>
    </row>
    <row r="862" spans="1:12">
      <c r="A862" s="79" t="s">
        <v>787</v>
      </c>
      <c r="B862" s="138">
        <f>B859*0.15</f>
        <v>1.3499999999999999</v>
      </c>
      <c r="C862" s="138">
        <f>(100-D862)/100</f>
        <v>0.97750000000000004</v>
      </c>
      <c r="D862" s="138">
        <f>D859*0.15</f>
        <v>2.25</v>
      </c>
      <c r="E862" s="77">
        <v>0.98650000000000004</v>
      </c>
      <c r="F862" s="77">
        <v>0.98950000000000005</v>
      </c>
      <c r="G862" s="77">
        <v>0.99250000000000005</v>
      </c>
      <c r="H862" s="77">
        <v>0.99099999999999999</v>
      </c>
      <c r="I862" s="77">
        <v>0.94</v>
      </c>
      <c r="J862" s="77">
        <v>0.94750000000000001</v>
      </c>
      <c r="K862" s="77">
        <v>0.94750000000000001</v>
      </c>
      <c r="L862" s="77">
        <v>0.94750000000000001</v>
      </c>
    </row>
    <row r="863" spans="1:12">
      <c r="A863" s="79" t="s">
        <v>649</v>
      </c>
      <c r="B863" s="138">
        <f>B859*0.3</f>
        <v>2.6999999999999997</v>
      </c>
      <c r="C863" s="138">
        <f>(100-D863)/100</f>
        <v>0.95499999999999996</v>
      </c>
      <c r="D863" s="138">
        <f>D859*0.3</f>
        <v>4.5</v>
      </c>
      <c r="E863" s="77">
        <v>0.96399999999999997</v>
      </c>
      <c r="F863" s="77">
        <v>0.97199999999999998</v>
      </c>
      <c r="G863" s="77">
        <v>0.98</v>
      </c>
      <c r="H863" s="77">
        <v>0.97599999999999998</v>
      </c>
      <c r="I863" s="77">
        <v>0.84</v>
      </c>
      <c r="J863" s="77">
        <v>0.86</v>
      </c>
      <c r="K863" s="77">
        <v>0.86</v>
      </c>
      <c r="L863" s="77">
        <v>0.86</v>
      </c>
    </row>
    <row r="864" spans="1:12">
      <c r="A864" s="55" t="s">
        <v>776</v>
      </c>
      <c r="B864" s="139">
        <v>9</v>
      </c>
      <c r="C864" s="139"/>
      <c r="D864" s="139">
        <v>15</v>
      </c>
      <c r="E864" s="81">
        <f t="shared" ref="E864:L864" si="229">1 - (E865)</f>
        <v>1.8000000000000016E-2</v>
      </c>
      <c r="F864" s="81">
        <f t="shared" si="229"/>
        <v>1.4000000000000012E-2</v>
      </c>
      <c r="G864" s="81">
        <f t="shared" si="229"/>
        <v>1.0000000000000009E-2</v>
      </c>
      <c r="H864" s="81">
        <f t="shared" si="229"/>
        <v>1.2000000000000011E-2</v>
      </c>
      <c r="I864" s="82">
        <f t="shared" si="229"/>
        <v>9.9999999999999978E-2</v>
      </c>
      <c r="J864" s="82">
        <f t="shared" si="229"/>
        <v>6.9999999999999951E-2</v>
      </c>
      <c r="K864" s="82">
        <f t="shared" si="229"/>
        <v>6.9999999999999951E-2</v>
      </c>
      <c r="L864" s="82">
        <f t="shared" si="229"/>
        <v>6.9999999999999951E-2</v>
      </c>
    </row>
    <row r="865" spans="1:12">
      <c r="A865" s="79" t="s">
        <v>646</v>
      </c>
      <c r="B865" s="138">
        <f>B864*0.15</f>
        <v>1.3499999999999999</v>
      </c>
      <c r="C865" s="138">
        <f>(100-D865)/100</f>
        <v>0.97750000000000004</v>
      </c>
      <c r="D865" s="138">
        <f>D864*0.15</f>
        <v>2.25</v>
      </c>
      <c r="E865" s="77">
        <v>0.98199999999999998</v>
      </c>
      <c r="F865" s="77">
        <v>0.98599999999999999</v>
      </c>
      <c r="G865" s="77">
        <v>0.99</v>
      </c>
      <c r="H865" s="77">
        <v>0.98799999999999999</v>
      </c>
      <c r="I865" s="77">
        <v>0.9</v>
      </c>
      <c r="J865" s="77">
        <v>0.93</v>
      </c>
      <c r="K865" s="77">
        <v>0.93</v>
      </c>
      <c r="L865" s="77">
        <v>0.93</v>
      </c>
    </row>
    <row r="866" spans="1:12">
      <c r="A866" s="141" t="s">
        <v>835</v>
      </c>
      <c r="B866" s="139">
        <v>9</v>
      </c>
      <c r="C866" s="139"/>
      <c r="D866" s="139">
        <v>15</v>
      </c>
      <c r="E866" s="81">
        <f t="shared" ref="E866:L866" si="230">1 - (E867) * (E868) * (E869) * (E870)</f>
        <v>0.10815581934000007</v>
      </c>
      <c r="F866" s="81">
        <f t="shared" si="230"/>
        <v>8.4862626940000019E-2</v>
      </c>
      <c r="G866" s="81">
        <f t="shared" si="230"/>
        <v>6.1149587499999991E-2</v>
      </c>
      <c r="H866" s="81">
        <f t="shared" si="230"/>
        <v>7.3058874240000016E-2</v>
      </c>
      <c r="I866" s="82">
        <f t="shared" si="230"/>
        <v>0.50049999999999994</v>
      </c>
      <c r="J866" s="82">
        <f t="shared" si="230"/>
        <v>0.37480633750000003</v>
      </c>
      <c r="K866" s="82">
        <f t="shared" si="230"/>
        <v>0.37480633750000003</v>
      </c>
      <c r="L866" s="82">
        <f t="shared" si="230"/>
        <v>0.37480633750000003</v>
      </c>
    </row>
    <row r="867" spans="1:12">
      <c r="A867" s="79" t="s">
        <v>646</v>
      </c>
      <c r="B867" s="138">
        <f>B866*0.15</f>
        <v>1.3499999999999999</v>
      </c>
      <c r="C867" s="138">
        <f>(100-D867)/100</f>
        <v>0.97750000000000004</v>
      </c>
      <c r="D867" s="138">
        <f>D866*0.15</f>
        <v>2.25</v>
      </c>
      <c r="E867" s="77">
        <v>0.98199999999999998</v>
      </c>
      <c r="F867" s="77">
        <v>0.98599999999999999</v>
      </c>
      <c r="G867" s="77">
        <v>0.99</v>
      </c>
      <c r="H867" s="77">
        <v>0.98799999999999999</v>
      </c>
      <c r="I867" s="77">
        <v>0.9</v>
      </c>
      <c r="J867" s="77">
        <v>0.93</v>
      </c>
      <c r="K867" s="77">
        <v>0.93</v>
      </c>
      <c r="L867" s="77">
        <v>0.93</v>
      </c>
    </row>
    <row r="868" spans="1:12">
      <c r="A868" s="79" t="s">
        <v>647</v>
      </c>
      <c r="B868" s="138">
        <f>B866*0.4</f>
        <v>3.6</v>
      </c>
      <c r="C868" s="138">
        <f>(100-D868)/100</f>
        <v>0.94</v>
      </c>
      <c r="D868" s="138">
        <f>D866*0.4</f>
        <v>6</v>
      </c>
      <c r="E868" s="77">
        <v>0.95499999999999996</v>
      </c>
      <c r="F868" s="77">
        <v>0.96499999999999997</v>
      </c>
      <c r="G868" s="77">
        <v>0.97499999999999998</v>
      </c>
      <c r="H868" s="77">
        <v>0.97</v>
      </c>
      <c r="I868" s="77">
        <v>0.75</v>
      </c>
      <c r="J868" s="77">
        <v>0.82499999999999996</v>
      </c>
      <c r="K868" s="77">
        <v>0.82499999999999996</v>
      </c>
      <c r="L868" s="77">
        <v>0.82499999999999996</v>
      </c>
    </row>
    <row r="869" spans="1:12">
      <c r="A869" s="79" t="s">
        <v>787</v>
      </c>
      <c r="B869" s="138">
        <f>B866*0.15</f>
        <v>1.3499999999999999</v>
      </c>
      <c r="C869" s="138">
        <f>(100-D869)/100</f>
        <v>0.97750000000000004</v>
      </c>
      <c r="D869" s="138">
        <f>D866*0.15</f>
        <v>2.25</v>
      </c>
      <c r="E869" s="77">
        <v>0.98650000000000004</v>
      </c>
      <c r="F869" s="77">
        <v>0.98950000000000005</v>
      </c>
      <c r="G869" s="77">
        <v>0.99250000000000005</v>
      </c>
      <c r="H869" s="77">
        <v>0.99099999999999999</v>
      </c>
      <c r="I869" s="77">
        <v>0.92500000000000004</v>
      </c>
      <c r="J869" s="77">
        <v>0.94750000000000001</v>
      </c>
      <c r="K869" s="77">
        <v>0.94750000000000001</v>
      </c>
      <c r="L869" s="77">
        <v>0.94750000000000001</v>
      </c>
    </row>
    <row r="870" spans="1:12">
      <c r="A870" s="79" t="s">
        <v>649</v>
      </c>
      <c r="B870" s="138">
        <f>B866*0.3</f>
        <v>2.6999999999999997</v>
      </c>
      <c r="C870" s="138">
        <f>(100-D870)/100</f>
        <v>0.95499999999999996</v>
      </c>
      <c r="D870" s="138">
        <f>D866*0.3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</v>
      </c>
      <c r="J870" s="77">
        <v>0.86</v>
      </c>
      <c r="K870" s="77">
        <v>0.86</v>
      </c>
      <c r="L870" s="77">
        <v>0.86</v>
      </c>
    </row>
    <row r="871" spans="1:12">
      <c r="A871" s="141" t="s">
        <v>976</v>
      </c>
      <c r="B871" s="139">
        <v>9</v>
      </c>
      <c r="C871" s="139"/>
      <c r="D871" s="139">
        <v>15</v>
      </c>
      <c r="E871" s="81">
        <f t="shared" ref="E871:L871" si="231">1 - (E872) * (E873) * (E874) * (E875)</f>
        <v>0.10815581934000007</v>
      </c>
      <c r="F871" s="81">
        <f t="shared" si="231"/>
        <v>8.4862626940000019E-2</v>
      </c>
      <c r="G871" s="81">
        <f t="shared" si="231"/>
        <v>6.1149587499999991E-2</v>
      </c>
      <c r="H871" s="81">
        <f t="shared" si="231"/>
        <v>7.3058874240000016E-2</v>
      </c>
      <c r="I871" s="82">
        <f t="shared" si="231"/>
        <v>0.37480633750000003</v>
      </c>
      <c r="J871" s="82">
        <f t="shared" si="231"/>
        <v>0.59837499999999999</v>
      </c>
      <c r="K871" s="82">
        <f t="shared" si="231"/>
        <v>0.37480633750000003</v>
      </c>
      <c r="L871" s="82">
        <f t="shared" si="231"/>
        <v>0.37480633750000003</v>
      </c>
    </row>
    <row r="872" spans="1:12">
      <c r="A872" s="79" t="s">
        <v>646</v>
      </c>
      <c r="B872" s="138">
        <f>B871*0.15</f>
        <v>1.3499999999999999</v>
      </c>
      <c r="C872" s="138">
        <f>(100-D872)/100</f>
        <v>0.97750000000000004</v>
      </c>
      <c r="D872" s="138">
        <f>D871*0.15</f>
        <v>2.25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0.93</v>
      </c>
      <c r="J872" s="77">
        <v>0.85</v>
      </c>
      <c r="K872" s="77">
        <v>0.93</v>
      </c>
      <c r="L872" s="77">
        <v>0.93</v>
      </c>
    </row>
    <row r="873" spans="1:12">
      <c r="A873" s="79" t="s">
        <v>647</v>
      </c>
      <c r="B873" s="138">
        <f>B871*0.4</f>
        <v>3.6</v>
      </c>
      <c r="C873" s="138">
        <f>(100-D873)/100</f>
        <v>0.94</v>
      </c>
      <c r="D873" s="138">
        <f>D871*0.4</f>
        <v>6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0.82499999999999996</v>
      </c>
      <c r="J873" s="77">
        <v>0.7</v>
      </c>
      <c r="K873" s="77">
        <v>0.82499999999999996</v>
      </c>
      <c r="L873" s="77">
        <v>0.82499999999999996</v>
      </c>
    </row>
    <row r="874" spans="1:12">
      <c r="A874" s="79" t="s">
        <v>787</v>
      </c>
      <c r="B874" s="138">
        <f>B871*0.15</f>
        <v>1.3499999999999999</v>
      </c>
      <c r="C874" s="138">
        <f>(100-D874)/100</f>
        <v>0.97750000000000004</v>
      </c>
      <c r="D874" s="138">
        <f>D871*0.15</f>
        <v>2.25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0.94750000000000001</v>
      </c>
      <c r="J874" s="77">
        <v>0.9</v>
      </c>
      <c r="K874" s="77">
        <v>0.94750000000000001</v>
      </c>
      <c r="L874" s="77">
        <v>0.94750000000000001</v>
      </c>
    </row>
    <row r="875" spans="1:12">
      <c r="A875" s="79" t="s">
        <v>649</v>
      </c>
      <c r="B875" s="138">
        <f>B871*0.3</f>
        <v>2.6999999999999997</v>
      </c>
      <c r="C875" s="138">
        <f>(100-D875)/100</f>
        <v>0.95499999999999996</v>
      </c>
      <c r="D875" s="138">
        <f>D871*0.3</f>
        <v>4.5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0.86</v>
      </c>
      <c r="J875" s="77">
        <v>0.75</v>
      </c>
      <c r="K875" s="77">
        <v>0.86</v>
      </c>
      <c r="L875" s="77">
        <v>0.86</v>
      </c>
    </row>
    <row r="876" spans="1:12">
      <c r="A876" s="141" t="s">
        <v>988</v>
      </c>
      <c r="B876" s="139">
        <v>9</v>
      </c>
      <c r="C876" s="139"/>
      <c r="D876" s="139">
        <v>15</v>
      </c>
      <c r="E876" s="81">
        <f t="shared" ref="E876:L876" si="232">1 - (E877) * (E878) * (E879) * (E880)</f>
        <v>0.10815581934000007</v>
      </c>
      <c r="F876" s="81">
        <f t="shared" si="232"/>
        <v>8.4862626940000019E-2</v>
      </c>
      <c r="G876" s="81">
        <f t="shared" si="232"/>
        <v>6.1149587499999991E-2</v>
      </c>
      <c r="H876" s="81">
        <f t="shared" si="232"/>
        <v>7.3058874240000016E-2</v>
      </c>
      <c r="I876" s="82">
        <f t="shared" si="232"/>
        <v>0.37480633750000003</v>
      </c>
      <c r="J876" s="82">
        <f t="shared" si="232"/>
        <v>0.37480633750000003</v>
      </c>
      <c r="K876" s="82">
        <f t="shared" si="232"/>
        <v>0.37480633750000003</v>
      </c>
      <c r="L876" s="82">
        <f t="shared" si="232"/>
        <v>0.59837499999999999</v>
      </c>
    </row>
    <row r="877" spans="1:12">
      <c r="A877" s="79" t="s">
        <v>646</v>
      </c>
      <c r="B877" s="138">
        <f>B876*0.15</f>
        <v>1.3499999999999999</v>
      </c>
      <c r="C877" s="138">
        <f>(100-D877)/100</f>
        <v>0.97750000000000004</v>
      </c>
      <c r="D877" s="138">
        <f>D876*0.15</f>
        <v>2.25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0.93</v>
      </c>
      <c r="J877" s="77">
        <v>0.93</v>
      </c>
      <c r="K877" s="77">
        <v>0.93</v>
      </c>
      <c r="L877" s="77">
        <v>0.85</v>
      </c>
    </row>
    <row r="878" spans="1:12">
      <c r="A878" s="79" t="s">
        <v>647</v>
      </c>
      <c r="B878" s="138">
        <f>B876*0.4</f>
        <v>3.6</v>
      </c>
      <c r="C878" s="138">
        <f>(100-D878)/100</f>
        <v>0.94</v>
      </c>
      <c r="D878" s="138">
        <f>D876*0.4</f>
        <v>6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0.82499999999999996</v>
      </c>
      <c r="J878" s="77">
        <v>0.82499999999999996</v>
      </c>
      <c r="K878" s="77">
        <v>0.82499999999999996</v>
      </c>
      <c r="L878" s="77">
        <v>0.7</v>
      </c>
    </row>
    <row r="879" spans="1:12">
      <c r="A879" s="79" t="s">
        <v>787</v>
      </c>
      <c r="B879" s="138">
        <f>B876*0.15</f>
        <v>1.3499999999999999</v>
      </c>
      <c r="C879" s="138">
        <f>(100-D879)/100</f>
        <v>0.97750000000000004</v>
      </c>
      <c r="D879" s="138">
        <f>D876*0.15</f>
        <v>2.25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0.94750000000000001</v>
      </c>
      <c r="J879" s="77">
        <v>0.94750000000000001</v>
      </c>
      <c r="K879" s="77">
        <v>0.94750000000000001</v>
      </c>
      <c r="L879" s="77">
        <v>0.9</v>
      </c>
    </row>
    <row r="880" spans="1:12">
      <c r="A880" s="79" t="s">
        <v>649</v>
      </c>
      <c r="B880" s="138">
        <f>B876*0.3</f>
        <v>2.6999999999999997</v>
      </c>
      <c r="C880" s="138">
        <f>(100-D880)/100</f>
        <v>0.95499999999999996</v>
      </c>
      <c r="D880" s="138">
        <f>D876*0.3</f>
        <v>4.5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0.86</v>
      </c>
      <c r="J880" s="77">
        <v>0.86</v>
      </c>
      <c r="K880" s="77">
        <v>0.86</v>
      </c>
      <c r="L880" s="77">
        <v>0.75</v>
      </c>
    </row>
    <row r="881" spans="1:12">
      <c r="A881" s="55" t="s">
        <v>750</v>
      </c>
      <c r="B881" s="139">
        <v>8.5</v>
      </c>
      <c r="C881" s="139"/>
      <c r="D881" s="139">
        <v>15</v>
      </c>
      <c r="E881" s="81">
        <f t="shared" ref="E881:L881" si="233">1 - (E882) * (E883) * (E884) * (E885)</f>
        <v>0.10815581934000007</v>
      </c>
      <c r="F881" s="81">
        <f t="shared" si="233"/>
        <v>8.4862626940000019E-2</v>
      </c>
      <c r="G881" s="81">
        <f>1 - (G882) * (G883) * (G884) * (G885)</f>
        <v>6.1149587499999991E-2</v>
      </c>
      <c r="H881" s="81">
        <f t="shared" si="233"/>
        <v>7.3058874240000016E-2</v>
      </c>
      <c r="I881" s="82">
        <f t="shared" si="233"/>
        <v>0.41885439999999996</v>
      </c>
      <c r="J881" s="82">
        <f t="shared" si="233"/>
        <v>0.37480633750000003</v>
      </c>
      <c r="K881" s="82">
        <f t="shared" si="233"/>
        <v>0.35656423374000001</v>
      </c>
      <c r="L881" s="82">
        <f t="shared" si="233"/>
        <v>0.35656423374000001</v>
      </c>
    </row>
    <row r="882" spans="1:12">
      <c r="A882" s="79" t="s">
        <v>646</v>
      </c>
      <c r="B882" s="138">
        <f>B881*0.15</f>
        <v>1.2749999999999999</v>
      </c>
      <c r="C882" s="138">
        <f>(100-D882)/100</f>
        <v>0.97750000000000004</v>
      </c>
      <c r="D882" s="138">
        <f>D881*0.15</f>
        <v>2.25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0.92</v>
      </c>
      <c r="J882" s="77">
        <v>0.93</v>
      </c>
      <c r="K882" s="77">
        <v>0.93400000000000005</v>
      </c>
      <c r="L882" s="77">
        <v>0.93400000000000005</v>
      </c>
    </row>
    <row r="883" spans="1:12">
      <c r="A883" s="79" t="s">
        <v>647</v>
      </c>
      <c r="B883" s="138">
        <f>B881*0.4</f>
        <v>3.4000000000000004</v>
      </c>
      <c r="C883" s="138">
        <f>(100-D883)/100</f>
        <v>0.94</v>
      </c>
      <c r="D883" s="138">
        <f>D881*0.4</f>
        <v>6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</v>
      </c>
      <c r="J883" s="77">
        <v>0.82499999999999996</v>
      </c>
      <c r="K883" s="77">
        <v>0.83499999999999996</v>
      </c>
      <c r="L883" s="77">
        <v>0.83499999999999996</v>
      </c>
    </row>
    <row r="884" spans="1:12">
      <c r="A884" s="79" t="s">
        <v>787</v>
      </c>
      <c r="B884" s="138">
        <f>B881*0.15</f>
        <v>1.2749999999999999</v>
      </c>
      <c r="C884" s="138">
        <f>(100-D884)/100</f>
        <v>0.97750000000000004</v>
      </c>
      <c r="D884" s="138">
        <f>D881*0.15</f>
        <v>2.25</v>
      </c>
      <c r="E884" s="77">
        <v>0.98650000000000004</v>
      </c>
      <c r="F884" s="77">
        <v>0.98950000000000005</v>
      </c>
      <c r="G884" s="77">
        <v>0.99250000000000005</v>
      </c>
      <c r="H884" s="77">
        <v>0.99099999999999999</v>
      </c>
      <c r="I884" s="77">
        <v>0.94</v>
      </c>
      <c r="J884" s="77">
        <v>0.94750000000000001</v>
      </c>
      <c r="K884" s="77">
        <v>0.95050000000000001</v>
      </c>
      <c r="L884" s="77">
        <v>0.95050000000000001</v>
      </c>
    </row>
    <row r="885" spans="1:12">
      <c r="A885" s="79" t="s">
        <v>649</v>
      </c>
      <c r="B885" s="138">
        <f>B881*0.3</f>
        <v>2.5499999999999998</v>
      </c>
      <c r="C885" s="138">
        <f>(100-D885)/100</f>
        <v>0.95499999999999996</v>
      </c>
      <c r="D885" s="138">
        <f>D881*0.3</f>
        <v>4.5</v>
      </c>
      <c r="E885" s="77">
        <v>0.96399999999999997</v>
      </c>
      <c r="F885" s="77">
        <v>0.97199999999999998</v>
      </c>
      <c r="G885" s="77">
        <v>0.98</v>
      </c>
      <c r="H885" s="77">
        <v>0.97599999999999998</v>
      </c>
      <c r="I885" s="77">
        <v>0.84</v>
      </c>
      <c r="J885" s="77">
        <v>0.86</v>
      </c>
      <c r="K885" s="77">
        <v>0.86799999999999999</v>
      </c>
      <c r="L885" s="77">
        <v>0.86799999999999999</v>
      </c>
    </row>
    <row r="886" spans="1:12">
      <c r="A886" s="55" t="s">
        <v>1069</v>
      </c>
      <c r="B886" s="139">
        <v>8.5</v>
      </c>
      <c r="C886" s="139"/>
      <c r="D886" s="139">
        <v>15</v>
      </c>
      <c r="E886" s="81">
        <f t="shared" ref="E886:F886" si="234">1 - (E887) * (E888) * (E889) * (E890)</f>
        <v>0.10815581934000007</v>
      </c>
      <c r="F886" s="81">
        <f t="shared" si="234"/>
        <v>8.4862626940000019E-2</v>
      </c>
      <c r="G886" s="81">
        <f>1 - (G887) * (G888) * (G889) * (G890)</f>
        <v>6.1149587499999991E-2</v>
      </c>
      <c r="H886" s="81">
        <f t="shared" ref="H886:L886" si="235">1 - (H887) * (H888) * (H889) * (H890)</f>
        <v>7.3058874240000016E-2</v>
      </c>
      <c r="I886" s="82">
        <f t="shared" si="235"/>
        <v>0.37480633750000003</v>
      </c>
      <c r="J886" s="82">
        <f t="shared" si="235"/>
        <v>0.35656423374000001</v>
      </c>
      <c r="K886" s="82">
        <f t="shared" si="235"/>
        <v>0.37480633750000003</v>
      </c>
      <c r="L886" s="82">
        <f t="shared" si="235"/>
        <v>0.35656423374000001</v>
      </c>
    </row>
    <row r="887" spans="1:12">
      <c r="A887" s="79" t="s">
        <v>646</v>
      </c>
      <c r="B887" s="138">
        <f>B886*0.15</f>
        <v>1.2749999999999999</v>
      </c>
      <c r="C887" s="138">
        <f>(100-D887)/100</f>
        <v>0.97750000000000004</v>
      </c>
      <c r="D887" s="138">
        <f>D886*0.15</f>
        <v>2.25</v>
      </c>
      <c r="E887" s="77">
        <v>0.98199999999999998</v>
      </c>
      <c r="F887" s="77">
        <v>0.98599999999999999</v>
      </c>
      <c r="G887" s="77">
        <v>0.99</v>
      </c>
      <c r="H887" s="77">
        <v>0.98799999999999999</v>
      </c>
      <c r="I887" s="77">
        <v>0.93</v>
      </c>
      <c r="J887" s="77">
        <v>0.93400000000000005</v>
      </c>
      <c r="K887" s="77">
        <v>0.93</v>
      </c>
      <c r="L887" s="77">
        <v>0.93400000000000005</v>
      </c>
    </row>
    <row r="888" spans="1:12">
      <c r="A888" s="79" t="s">
        <v>647</v>
      </c>
      <c r="B888" s="138">
        <f>B886*0.4</f>
        <v>3.4000000000000004</v>
      </c>
      <c r="C888" s="138">
        <f>(100-D888)/100</f>
        <v>0.94</v>
      </c>
      <c r="D888" s="138">
        <f>D886*0.4</f>
        <v>6</v>
      </c>
      <c r="E888" s="77">
        <v>0.95499999999999996</v>
      </c>
      <c r="F888" s="77">
        <v>0.96499999999999997</v>
      </c>
      <c r="G888" s="77">
        <v>0.97499999999999998</v>
      </c>
      <c r="H888" s="77">
        <v>0.97</v>
      </c>
      <c r="I888" s="77">
        <v>0.82499999999999996</v>
      </c>
      <c r="J888" s="77">
        <v>0.83499999999999996</v>
      </c>
      <c r="K888" s="77">
        <v>0.82499999999999996</v>
      </c>
      <c r="L888" s="77">
        <v>0.83499999999999996</v>
      </c>
    </row>
    <row r="889" spans="1:12">
      <c r="A889" s="79" t="s">
        <v>787</v>
      </c>
      <c r="B889" s="138">
        <f>B886*0.15</f>
        <v>1.2749999999999999</v>
      </c>
      <c r="C889" s="138">
        <f>(100-D889)/100</f>
        <v>0.97750000000000004</v>
      </c>
      <c r="D889" s="138">
        <f>D886*0.15</f>
        <v>2.25</v>
      </c>
      <c r="E889" s="77">
        <v>0.98650000000000004</v>
      </c>
      <c r="F889" s="77">
        <v>0.98950000000000005</v>
      </c>
      <c r="G889" s="77">
        <v>0.99250000000000005</v>
      </c>
      <c r="H889" s="77">
        <v>0.99099999999999999</v>
      </c>
      <c r="I889" s="77">
        <v>0.94750000000000001</v>
      </c>
      <c r="J889" s="77">
        <v>0.95050000000000001</v>
      </c>
      <c r="K889" s="77">
        <v>0.94750000000000001</v>
      </c>
      <c r="L889" s="77">
        <v>0.95050000000000001</v>
      </c>
    </row>
    <row r="890" spans="1:12">
      <c r="A890" s="79" t="s">
        <v>649</v>
      </c>
      <c r="B890" s="138">
        <f>B886*0.3</f>
        <v>2.5499999999999998</v>
      </c>
      <c r="C890" s="138">
        <f>(100-D890)/100</f>
        <v>0.95499999999999996</v>
      </c>
      <c r="D890" s="138">
        <f>D886*0.3</f>
        <v>4.5</v>
      </c>
      <c r="E890" s="77">
        <v>0.96399999999999997</v>
      </c>
      <c r="F890" s="77">
        <v>0.97199999999999998</v>
      </c>
      <c r="G890" s="77">
        <v>0.98</v>
      </c>
      <c r="H890" s="77">
        <v>0.97599999999999998</v>
      </c>
      <c r="I890" s="77">
        <v>0.86</v>
      </c>
      <c r="J890" s="77">
        <v>0.86799999999999999</v>
      </c>
      <c r="K890" s="77">
        <v>0.86</v>
      </c>
      <c r="L890" s="77">
        <v>0.86799999999999999</v>
      </c>
    </row>
    <row r="891" spans="1:12">
      <c r="A891" s="55" t="s">
        <v>751</v>
      </c>
      <c r="B891" s="139">
        <v>8</v>
      </c>
      <c r="C891" s="139"/>
      <c r="D891" s="139">
        <v>15</v>
      </c>
      <c r="E891" s="81">
        <f t="shared" ref="E891:L891" si="236">1 - (E892) * (E893) * (E894) * (E895)</f>
        <v>0.10815581934000007</v>
      </c>
      <c r="F891" s="81">
        <f t="shared" si="236"/>
        <v>8.4862626940000019E-2</v>
      </c>
      <c r="G891" s="81">
        <f>1 - (G892) * (G893) * (G894) * (G895)</f>
        <v>6.1149587499999991E-2</v>
      </c>
      <c r="H891" s="81">
        <f t="shared" si="236"/>
        <v>7.3058874240000016E-2</v>
      </c>
      <c r="I891" s="82">
        <f t="shared" si="236"/>
        <v>0.22896640000000001</v>
      </c>
      <c r="J891" s="82">
        <f t="shared" si="236"/>
        <v>0.22896640000000001</v>
      </c>
      <c r="K891" s="82">
        <f t="shared" si="236"/>
        <v>0.27992968750000002</v>
      </c>
      <c r="L891" s="82">
        <f t="shared" si="236"/>
        <v>0.22896640000000001</v>
      </c>
    </row>
    <row r="892" spans="1:12">
      <c r="A892" s="79" t="s">
        <v>646</v>
      </c>
      <c r="B892" s="138">
        <f>B891*0.15</f>
        <v>1.2</v>
      </c>
      <c r="C892" s="138">
        <f>(100-D892)/100</f>
        <v>0.97750000000000004</v>
      </c>
      <c r="D892" s="138">
        <f>D891*0.15</f>
        <v>2.25</v>
      </c>
      <c r="E892" s="77">
        <v>0.98199999999999998</v>
      </c>
      <c r="F892" s="77">
        <v>0.98599999999999999</v>
      </c>
      <c r="G892" s="77">
        <v>0.99</v>
      </c>
      <c r="H892" s="77">
        <v>0.98799999999999999</v>
      </c>
      <c r="I892" s="77">
        <v>0.96</v>
      </c>
      <c r="J892" s="77">
        <v>0.96</v>
      </c>
      <c r="K892" s="77">
        <v>0.95</v>
      </c>
      <c r="L892" s="77">
        <v>0.96</v>
      </c>
    </row>
    <row r="893" spans="1:12">
      <c r="A893" s="79" t="s">
        <v>647</v>
      </c>
      <c r="B893" s="138">
        <f>B891*0.4</f>
        <v>3.2</v>
      </c>
      <c r="C893" s="138">
        <f>(100-D893)/100</f>
        <v>0.94</v>
      </c>
      <c r="D893" s="138">
        <f>D891*0.4</f>
        <v>6</v>
      </c>
      <c r="E893" s="77">
        <v>0.95499999999999996</v>
      </c>
      <c r="F893" s="77">
        <v>0.96499999999999997</v>
      </c>
      <c r="G893" s="77">
        <v>0.97499999999999998</v>
      </c>
      <c r="H893" s="77">
        <v>0.97</v>
      </c>
      <c r="I893" s="77">
        <v>0.9</v>
      </c>
      <c r="J893" s="77">
        <v>0.9</v>
      </c>
      <c r="K893" s="77">
        <v>0.875</v>
      </c>
      <c r="L893" s="77">
        <v>0.9</v>
      </c>
    </row>
    <row r="894" spans="1:12">
      <c r="A894" s="79" t="s">
        <v>787</v>
      </c>
      <c r="B894" s="138">
        <f>B891*0.15</f>
        <v>1.2</v>
      </c>
      <c r="C894" s="138">
        <f>(100-D894)/100</f>
        <v>0.97750000000000004</v>
      </c>
      <c r="D894" s="138">
        <f>D891*0.15</f>
        <v>2.25</v>
      </c>
      <c r="E894" s="77">
        <v>0.98650000000000004</v>
      </c>
      <c r="F894" s="77">
        <v>0.98950000000000005</v>
      </c>
      <c r="G894" s="77">
        <v>0.99250000000000005</v>
      </c>
      <c r="H894" s="77">
        <v>0.99099999999999999</v>
      </c>
      <c r="I894" s="77">
        <v>0.97</v>
      </c>
      <c r="J894" s="77">
        <v>0.97</v>
      </c>
      <c r="K894" s="77">
        <v>0.96250000000000002</v>
      </c>
      <c r="L894" s="77">
        <v>0.97</v>
      </c>
    </row>
    <row r="895" spans="1:12">
      <c r="A895" s="79" t="s">
        <v>649</v>
      </c>
      <c r="B895" s="138">
        <f>B891*0.3</f>
        <v>2.4</v>
      </c>
      <c r="C895" s="138">
        <f>(100-D895)/100</f>
        <v>0.95499999999999996</v>
      </c>
      <c r="D895" s="138">
        <f>D891*0.3</f>
        <v>4.5</v>
      </c>
      <c r="E895" s="77">
        <v>0.96399999999999997</v>
      </c>
      <c r="F895" s="77">
        <v>0.97199999999999998</v>
      </c>
      <c r="G895" s="77">
        <v>0.98</v>
      </c>
      <c r="H895" s="77">
        <v>0.97599999999999998</v>
      </c>
      <c r="I895" s="77">
        <v>0.92</v>
      </c>
      <c r="J895" s="77">
        <v>0.92</v>
      </c>
      <c r="K895" s="77">
        <v>0.9</v>
      </c>
      <c r="L895" s="77">
        <v>0.92</v>
      </c>
    </row>
    <row r="896" spans="1:12">
      <c r="A896" s="141" t="s">
        <v>752</v>
      </c>
      <c r="B896" s="139">
        <v>8</v>
      </c>
      <c r="C896" s="139"/>
      <c r="D896" s="139">
        <v>15</v>
      </c>
      <c r="E896" s="81">
        <f t="shared" ref="E896:L896" si="237">1 - (E897) * (E898) * (E899) * (E900)</f>
        <v>0.10815581934000007</v>
      </c>
      <c r="F896" s="81">
        <f t="shared" si="237"/>
        <v>8.4862626940000019E-2</v>
      </c>
      <c r="G896" s="81">
        <f>1 - (G897) * (G898) * (G899) * (G900)</f>
        <v>6.1149587499999991E-2</v>
      </c>
      <c r="H896" s="81">
        <f t="shared" si="237"/>
        <v>7.3058874240000016E-2</v>
      </c>
      <c r="I896" s="82">
        <f t="shared" si="237"/>
        <v>0.37480633750000003</v>
      </c>
      <c r="J896" s="82">
        <f t="shared" si="237"/>
        <v>0.37480633750000003</v>
      </c>
      <c r="K896" s="82">
        <f t="shared" si="237"/>
        <v>0.37480633750000003</v>
      </c>
      <c r="L896" s="82">
        <f t="shared" si="237"/>
        <v>0.37480633750000003</v>
      </c>
    </row>
    <row r="897" spans="1:12">
      <c r="A897" s="79" t="s">
        <v>646</v>
      </c>
      <c r="B897" s="138">
        <f>B896*0.15</f>
        <v>1.2</v>
      </c>
      <c r="C897" s="138">
        <f>(100-D897)/100</f>
        <v>0.97750000000000004</v>
      </c>
      <c r="D897" s="138">
        <f>D896*0.15</f>
        <v>2.25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0.93</v>
      </c>
      <c r="J897" s="77">
        <v>0.93</v>
      </c>
      <c r="K897" s="77">
        <v>0.93</v>
      </c>
      <c r="L897" s="77">
        <v>0.93</v>
      </c>
    </row>
    <row r="898" spans="1:12">
      <c r="A898" s="79" t="s">
        <v>647</v>
      </c>
      <c r="B898" s="138">
        <f>B896*0.4</f>
        <v>3.2</v>
      </c>
      <c r="C898" s="138">
        <f>(100-D898)/100</f>
        <v>0.94</v>
      </c>
      <c r="D898" s="138">
        <f>D896*0.4</f>
        <v>6</v>
      </c>
      <c r="E898" s="77">
        <v>0.95499999999999996</v>
      </c>
      <c r="F898" s="77">
        <v>0.96499999999999997</v>
      </c>
      <c r="G898" s="77">
        <v>0.97499999999999998</v>
      </c>
      <c r="H898" s="77">
        <v>0.97</v>
      </c>
      <c r="I898" s="77">
        <v>0.82499999999999996</v>
      </c>
      <c r="J898" s="77">
        <v>0.82499999999999996</v>
      </c>
      <c r="K898" s="77">
        <v>0.82499999999999996</v>
      </c>
      <c r="L898" s="77">
        <v>0.82499999999999996</v>
      </c>
    </row>
    <row r="899" spans="1:12">
      <c r="A899" s="79" t="s">
        <v>787</v>
      </c>
      <c r="B899" s="138">
        <f>B896*0.15</f>
        <v>1.2</v>
      </c>
      <c r="C899" s="138">
        <f>(100-D899)/100</f>
        <v>0.97750000000000004</v>
      </c>
      <c r="D899" s="138">
        <f>D896*0.15</f>
        <v>2.25</v>
      </c>
      <c r="E899" s="77">
        <v>0.98650000000000004</v>
      </c>
      <c r="F899" s="77">
        <v>0.98950000000000005</v>
      </c>
      <c r="G899" s="77">
        <v>0.99250000000000005</v>
      </c>
      <c r="H899" s="77">
        <v>0.99099999999999999</v>
      </c>
      <c r="I899" s="77">
        <v>0.94750000000000001</v>
      </c>
      <c r="J899" s="77">
        <v>0.94750000000000001</v>
      </c>
      <c r="K899" s="77">
        <v>0.94750000000000001</v>
      </c>
      <c r="L899" s="77">
        <v>0.94750000000000001</v>
      </c>
    </row>
    <row r="900" spans="1:12">
      <c r="A900" s="79" t="s">
        <v>649</v>
      </c>
      <c r="B900" s="138">
        <f>B896*0.3</f>
        <v>2.4</v>
      </c>
      <c r="C900" s="138">
        <f>(100-D900)/100</f>
        <v>0.95499999999999996</v>
      </c>
      <c r="D900" s="138">
        <f>D896*0.3</f>
        <v>4.5</v>
      </c>
      <c r="E900" s="77">
        <v>0.96399999999999997</v>
      </c>
      <c r="F900" s="77">
        <v>0.97199999999999998</v>
      </c>
      <c r="G900" s="77">
        <v>0.98</v>
      </c>
      <c r="H900" s="77">
        <v>0.97599999999999998</v>
      </c>
      <c r="I900" s="77">
        <v>0.86</v>
      </c>
      <c r="J900" s="77">
        <v>0.86</v>
      </c>
      <c r="K900" s="77">
        <v>0.86</v>
      </c>
      <c r="L900" s="77">
        <v>0.86</v>
      </c>
    </row>
    <row r="901" spans="1:12">
      <c r="A901" s="55" t="s">
        <v>753</v>
      </c>
      <c r="B901" s="139">
        <v>8</v>
      </c>
      <c r="C901" s="139"/>
      <c r="D901" s="139">
        <v>15</v>
      </c>
      <c r="E901" s="81">
        <f t="shared" ref="E901:L901" si="238">1 - (E902) * (E903) * (E904) * (E905)</f>
        <v>0.10815581934000007</v>
      </c>
      <c r="F901" s="81">
        <f t="shared" si="238"/>
        <v>8.4862626940000019E-2</v>
      </c>
      <c r="G901" s="81">
        <f>1 - (G902) * (G903) * (G904) * (G905)</f>
        <v>6.1149587499999991E-2</v>
      </c>
      <c r="H901" s="81">
        <f t="shared" si="238"/>
        <v>7.3058874240000016E-2</v>
      </c>
      <c r="I901" s="82">
        <f t="shared" si="238"/>
        <v>0.35656423374000001</v>
      </c>
      <c r="J901" s="82">
        <f t="shared" si="238"/>
        <v>0.27992968750000002</v>
      </c>
      <c r="K901" s="82">
        <f t="shared" si="238"/>
        <v>0.37480633750000003</v>
      </c>
      <c r="L901" s="82">
        <f t="shared" si="238"/>
        <v>0.41885439999999996</v>
      </c>
    </row>
    <row r="902" spans="1:12">
      <c r="A902" s="79" t="s">
        <v>646</v>
      </c>
      <c r="B902" s="138">
        <f>B901*0.15</f>
        <v>1.2</v>
      </c>
      <c r="C902" s="138">
        <f>(100-D902)/100</f>
        <v>0.97750000000000004</v>
      </c>
      <c r="D902" s="138">
        <f>D901*0.15</f>
        <v>2.25</v>
      </c>
      <c r="E902" s="77">
        <v>0.98199999999999998</v>
      </c>
      <c r="F902" s="77">
        <v>0.98599999999999999</v>
      </c>
      <c r="G902" s="77">
        <v>0.99</v>
      </c>
      <c r="H902" s="77">
        <v>0.98799999999999999</v>
      </c>
      <c r="I902" s="77">
        <v>0.93400000000000005</v>
      </c>
      <c r="J902" s="77">
        <v>0.95</v>
      </c>
      <c r="K902" s="77">
        <v>0.93</v>
      </c>
      <c r="L902" s="77">
        <v>0.92</v>
      </c>
    </row>
    <row r="903" spans="1:12">
      <c r="A903" s="79" t="s">
        <v>647</v>
      </c>
      <c r="B903" s="138">
        <f>B901*0.4</f>
        <v>3.2</v>
      </c>
      <c r="C903" s="138">
        <f>(100-D903)/100</f>
        <v>0.94</v>
      </c>
      <c r="D903" s="138">
        <f>D901*0.4</f>
        <v>6</v>
      </c>
      <c r="E903" s="77">
        <v>0.95499999999999996</v>
      </c>
      <c r="F903" s="77">
        <v>0.96499999999999997</v>
      </c>
      <c r="G903" s="77">
        <v>0.97499999999999998</v>
      </c>
      <c r="H903" s="77">
        <v>0.97</v>
      </c>
      <c r="I903" s="77">
        <v>0.83499999999999996</v>
      </c>
      <c r="J903" s="77">
        <v>0.875</v>
      </c>
      <c r="K903" s="77">
        <v>0.82499999999999996</v>
      </c>
      <c r="L903" s="77">
        <v>0.8</v>
      </c>
    </row>
    <row r="904" spans="1:12">
      <c r="A904" s="79" t="s">
        <v>787</v>
      </c>
      <c r="B904" s="138">
        <f>B901*0.15</f>
        <v>1.2</v>
      </c>
      <c r="C904" s="138">
        <f>(100-D904)/100</f>
        <v>0.97750000000000004</v>
      </c>
      <c r="D904" s="138">
        <f>D901*0.15</f>
        <v>2.25</v>
      </c>
      <c r="E904" s="77">
        <v>0.98650000000000004</v>
      </c>
      <c r="F904" s="77">
        <v>0.98950000000000005</v>
      </c>
      <c r="G904" s="77">
        <v>0.99250000000000005</v>
      </c>
      <c r="H904" s="77">
        <v>0.99099999999999999</v>
      </c>
      <c r="I904" s="77">
        <v>0.95050000000000001</v>
      </c>
      <c r="J904" s="77">
        <v>0.96250000000000002</v>
      </c>
      <c r="K904" s="77">
        <v>0.94750000000000001</v>
      </c>
      <c r="L904" s="77">
        <v>0.94</v>
      </c>
    </row>
    <row r="905" spans="1:12">
      <c r="A905" s="79" t="s">
        <v>649</v>
      </c>
      <c r="B905" s="138">
        <f>B901*0.3</f>
        <v>2.4</v>
      </c>
      <c r="C905" s="138">
        <f>(100-D905)/100</f>
        <v>0.95499999999999996</v>
      </c>
      <c r="D905" s="138">
        <f>D901*0.3</f>
        <v>4.5</v>
      </c>
      <c r="E905" s="77">
        <v>0.96399999999999997</v>
      </c>
      <c r="F905" s="77">
        <v>0.97199999999999998</v>
      </c>
      <c r="G905" s="77">
        <v>0.98</v>
      </c>
      <c r="H905" s="77">
        <v>0.97599999999999998</v>
      </c>
      <c r="I905" s="77">
        <v>0.86799999999999999</v>
      </c>
      <c r="J905" s="77">
        <v>0.9</v>
      </c>
      <c r="K905" s="77">
        <v>0.86</v>
      </c>
      <c r="L905" s="77">
        <v>0.84</v>
      </c>
    </row>
    <row r="906" spans="1:12">
      <c r="A906" s="55" t="s">
        <v>754</v>
      </c>
      <c r="B906" s="139">
        <v>8</v>
      </c>
      <c r="C906" s="139"/>
      <c r="D906" s="139">
        <v>15</v>
      </c>
      <c r="E906" s="81">
        <f t="shared" ref="E906:L906" si="239">1 - (E907) * (E908) * (E909) * (E910)</f>
        <v>0.10815581934000007</v>
      </c>
      <c r="F906" s="81">
        <f t="shared" si="239"/>
        <v>8.4862626940000019E-2</v>
      </c>
      <c r="G906" s="81">
        <f>1 - (G907) * (G908) * (G909) * (G910)</f>
        <v>6.1149587499999991E-2</v>
      </c>
      <c r="H906" s="81">
        <f t="shared" si="239"/>
        <v>7.3058874240000016E-2</v>
      </c>
      <c r="I906" s="82">
        <f t="shared" si="239"/>
        <v>0.35656423374000001</v>
      </c>
      <c r="J906" s="82">
        <f t="shared" si="239"/>
        <v>0.41885439999999996</v>
      </c>
      <c r="K906" s="82">
        <f t="shared" si="239"/>
        <v>0.35656423374000001</v>
      </c>
      <c r="L906" s="82">
        <f t="shared" si="239"/>
        <v>0.35656423374000001</v>
      </c>
    </row>
    <row r="907" spans="1:12">
      <c r="A907" s="79" t="s">
        <v>646</v>
      </c>
      <c r="B907" s="138">
        <f>B906*0.15</f>
        <v>1.2</v>
      </c>
      <c r="C907" s="138">
        <f>(100-D907)/100</f>
        <v>0.97750000000000004</v>
      </c>
      <c r="D907" s="138">
        <f>D906*0.15</f>
        <v>2.25</v>
      </c>
      <c r="E907" s="77">
        <v>0.98199999999999998</v>
      </c>
      <c r="F907" s="77">
        <v>0.98599999999999999</v>
      </c>
      <c r="G907" s="77">
        <v>0.99</v>
      </c>
      <c r="H907" s="77">
        <v>0.98799999999999999</v>
      </c>
      <c r="I907" s="77">
        <v>0.93400000000000005</v>
      </c>
      <c r="J907" s="77">
        <v>0.92</v>
      </c>
      <c r="K907" s="77">
        <v>0.93400000000000005</v>
      </c>
      <c r="L907" s="77">
        <v>0.93400000000000005</v>
      </c>
    </row>
    <row r="908" spans="1:12">
      <c r="A908" s="79" t="s">
        <v>647</v>
      </c>
      <c r="B908" s="138">
        <f>B906*0.4</f>
        <v>3.2</v>
      </c>
      <c r="C908" s="138">
        <f>(100-D908)/100</f>
        <v>0.94</v>
      </c>
      <c r="D908" s="138">
        <f>D906*0.4</f>
        <v>6</v>
      </c>
      <c r="E908" s="77">
        <v>0.95499999999999996</v>
      </c>
      <c r="F908" s="77">
        <v>0.96499999999999997</v>
      </c>
      <c r="G908" s="77">
        <v>0.97499999999999998</v>
      </c>
      <c r="H908" s="77">
        <v>0.97</v>
      </c>
      <c r="I908" s="77">
        <v>0.83499999999999996</v>
      </c>
      <c r="J908" s="77">
        <v>0.8</v>
      </c>
      <c r="K908" s="77">
        <v>0.83499999999999996</v>
      </c>
      <c r="L908" s="77">
        <v>0.83499999999999996</v>
      </c>
    </row>
    <row r="909" spans="1:12">
      <c r="A909" s="79" t="s">
        <v>787</v>
      </c>
      <c r="B909" s="138">
        <f>B906*0.15</f>
        <v>1.2</v>
      </c>
      <c r="C909" s="138">
        <f>(100-D909)/100</f>
        <v>0.97750000000000004</v>
      </c>
      <c r="D909" s="138">
        <f>D906*0.15</f>
        <v>2.25</v>
      </c>
      <c r="E909" s="77">
        <v>0.98650000000000004</v>
      </c>
      <c r="F909" s="77">
        <v>0.98950000000000005</v>
      </c>
      <c r="G909" s="77">
        <v>0.99250000000000005</v>
      </c>
      <c r="H909" s="77">
        <v>0.99099999999999999</v>
      </c>
      <c r="I909" s="77">
        <v>0.95050000000000001</v>
      </c>
      <c r="J909" s="77">
        <v>0.94</v>
      </c>
      <c r="K909" s="77">
        <v>0.95050000000000001</v>
      </c>
      <c r="L909" s="77">
        <v>0.95050000000000001</v>
      </c>
    </row>
    <row r="910" spans="1:12">
      <c r="A910" s="79" t="s">
        <v>649</v>
      </c>
      <c r="B910" s="138">
        <f>B906*0.3</f>
        <v>2.4</v>
      </c>
      <c r="C910" s="138">
        <f>(100-D910)/100</f>
        <v>0.95499999999999996</v>
      </c>
      <c r="D910" s="138">
        <f>D906*0.3</f>
        <v>4.5</v>
      </c>
      <c r="E910" s="77">
        <v>0.96399999999999997</v>
      </c>
      <c r="F910" s="77">
        <v>0.97199999999999998</v>
      </c>
      <c r="G910" s="77">
        <v>0.98</v>
      </c>
      <c r="H910" s="77">
        <v>0.97599999999999998</v>
      </c>
      <c r="I910" s="77">
        <v>0.86799999999999999</v>
      </c>
      <c r="J910" s="77">
        <v>0.84</v>
      </c>
      <c r="K910" s="77">
        <v>0.86799999999999999</v>
      </c>
      <c r="L910" s="77">
        <v>0.86799999999999999</v>
      </c>
    </row>
    <row r="911" spans="1:12">
      <c r="A911" s="141" t="s">
        <v>755</v>
      </c>
      <c r="B911" s="139">
        <v>8</v>
      </c>
      <c r="C911" s="139"/>
      <c r="D911" s="139">
        <v>15</v>
      </c>
      <c r="E911" s="81">
        <f t="shared" ref="E911:L911" si="240">1 - (E912) * (E913) * (E914) * (E915)</f>
        <v>0.10815581934000007</v>
      </c>
      <c r="F911" s="81">
        <f t="shared" si="240"/>
        <v>8.4862626940000019E-2</v>
      </c>
      <c r="G911" s="81">
        <f>1 - (G912) * (G913) * (G914) * (G915)</f>
        <v>6.1149587499999991E-2</v>
      </c>
      <c r="H911" s="81">
        <f t="shared" si="240"/>
        <v>7.3058874240000016E-2</v>
      </c>
      <c r="I911" s="82">
        <f t="shared" si="240"/>
        <v>0.30936446464000011</v>
      </c>
      <c r="J911" s="82">
        <f t="shared" si="240"/>
        <v>0.30936446464000011</v>
      </c>
      <c r="K911" s="82">
        <f t="shared" si="240"/>
        <v>0.35656423374000001</v>
      </c>
      <c r="L911" s="82">
        <f t="shared" si="240"/>
        <v>0.1755618375000001</v>
      </c>
    </row>
    <row r="912" spans="1:12">
      <c r="A912" s="79" t="s">
        <v>646</v>
      </c>
      <c r="B912" s="138">
        <f>B911*0.15</f>
        <v>1.2</v>
      </c>
      <c r="C912" s="138">
        <f>(100-D912)/100</f>
        <v>0.97750000000000004</v>
      </c>
      <c r="D912" s="138">
        <f>D911*0.15</f>
        <v>2.25</v>
      </c>
      <c r="E912" s="77">
        <v>0.98199999999999998</v>
      </c>
      <c r="F912" s="77">
        <v>0.98599999999999999</v>
      </c>
      <c r="G912" s="77">
        <v>0.99</v>
      </c>
      <c r="H912" s="77">
        <v>0.98799999999999999</v>
      </c>
      <c r="I912" s="77">
        <v>0.94399999999999995</v>
      </c>
      <c r="J912" s="77">
        <v>0.94399999999999995</v>
      </c>
      <c r="K912" s="77">
        <v>0.93400000000000005</v>
      </c>
      <c r="L912" s="77">
        <v>0.97</v>
      </c>
    </row>
    <row r="913" spans="1:12">
      <c r="A913" s="79" t="s">
        <v>647</v>
      </c>
      <c r="B913" s="138">
        <f>B911*0.4</f>
        <v>3.2</v>
      </c>
      <c r="C913" s="138">
        <f>(100-D913)/100</f>
        <v>0.94</v>
      </c>
      <c r="D913" s="138">
        <f>D911*0.4</f>
        <v>6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0.86</v>
      </c>
      <c r="J913" s="77">
        <v>0.86</v>
      </c>
      <c r="K913" s="77">
        <v>0.83499999999999996</v>
      </c>
      <c r="L913" s="77">
        <v>0.92500000000000004</v>
      </c>
    </row>
    <row r="914" spans="1:12">
      <c r="A914" s="79" t="s">
        <v>787</v>
      </c>
      <c r="B914" s="138">
        <f>B911*0.15</f>
        <v>1.2</v>
      </c>
      <c r="C914" s="138">
        <f>(100-D914)/100</f>
        <v>0.97750000000000004</v>
      </c>
      <c r="D914" s="138">
        <f>D911*0.15</f>
        <v>2.25</v>
      </c>
      <c r="E914" s="77">
        <v>0.98650000000000004</v>
      </c>
      <c r="F914" s="77">
        <v>0.98950000000000005</v>
      </c>
      <c r="G914" s="77">
        <v>0.99250000000000005</v>
      </c>
      <c r="H914" s="77">
        <v>0.99099999999999999</v>
      </c>
      <c r="I914" s="77">
        <v>0.95799999999999996</v>
      </c>
      <c r="J914" s="77">
        <v>0.95799999999999996</v>
      </c>
      <c r="K914" s="77">
        <v>0.95050000000000001</v>
      </c>
      <c r="L914" s="77">
        <v>0.97750000000000004</v>
      </c>
    </row>
    <row r="915" spans="1:12">
      <c r="A915" s="79" t="s">
        <v>649</v>
      </c>
      <c r="B915" s="138">
        <f>B911*0.3</f>
        <v>2.4</v>
      </c>
      <c r="C915" s="138">
        <f>(100-D915)/100</f>
        <v>0.95499999999999996</v>
      </c>
      <c r="D915" s="138">
        <f>D911*0.3</f>
        <v>4.5</v>
      </c>
      <c r="E915" s="77">
        <v>0.96399999999999997</v>
      </c>
      <c r="F915" s="77">
        <v>0.97199999999999998</v>
      </c>
      <c r="G915" s="77">
        <v>0.98</v>
      </c>
      <c r="H915" s="77">
        <v>0.97599999999999998</v>
      </c>
      <c r="I915" s="77">
        <v>0.88800000000000001</v>
      </c>
      <c r="J915" s="77">
        <v>0.88800000000000001</v>
      </c>
      <c r="K915" s="77">
        <v>0.86799999999999999</v>
      </c>
      <c r="L915" s="77">
        <v>0.94</v>
      </c>
    </row>
    <row r="916" spans="1:12">
      <c r="A916" s="55" t="s">
        <v>756</v>
      </c>
      <c r="B916" s="139">
        <v>8</v>
      </c>
      <c r="C916" s="139"/>
      <c r="D916" s="139">
        <v>15</v>
      </c>
      <c r="E916" s="81">
        <f t="shared" ref="E916:L916" si="241">1 - (E917) * (E918) * (E919)</f>
        <v>9.5951160000000146E-2</v>
      </c>
      <c r="F916" s="81">
        <f t="shared" si="241"/>
        <v>7.5151720000000033E-2</v>
      </c>
      <c r="G916" s="81">
        <f t="shared" si="241"/>
        <v>5.4055000000000075E-2</v>
      </c>
      <c r="H916" s="81">
        <f t="shared" si="241"/>
        <v>6.4640640000000027E-2</v>
      </c>
      <c r="I916" s="82">
        <f t="shared" si="241"/>
        <v>0.38175999999999999</v>
      </c>
      <c r="J916" s="82">
        <f t="shared" si="241"/>
        <v>0.27908608000000013</v>
      </c>
      <c r="K916" s="82">
        <f t="shared" si="241"/>
        <v>0.27908608000000013</v>
      </c>
      <c r="L916" s="82">
        <f t="shared" si="241"/>
        <v>0.27908608000000013</v>
      </c>
    </row>
    <row r="917" spans="1:12">
      <c r="A917" s="79" t="s">
        <v>646</v>
      </c>
      <c r="B917" s="138">
        <f>B916*0.15</f>
        <v>1.2</v>
      </c>
      <c r="C917" s="138">
        <f>(100-D917)/100</f>
        <v>0.97750000000000004</v>
      </c>
      <c r="D917" s="138">
        <f>D916*0.15</f>
        <v>2.25</v>
      </c>
      <c r="E917" s="77">
        <v>0.98199999999999998</v>
      </c>
      <c r="F917" s="77">
        <v>0.98599999999999999</v>
      </c>
      <c r="G917" s="77">
        <v>0.99</v>
      </c>
      <c r="H917" s="77">
        <v>0.98799999999999999</v>
      </c>
      <c r="I917" s="77">
        <v>0.92</v>
      </c>
      <c r="J917" s="77">
        <v>0.94399999999999995</v>
      </c>
      <c r="K917" s="77">
        <v>0.94399999999999995</v>
      </c>
      <c r="L917" s="77">
        <v>0.94399999999999995</v>
      </c>
    </row>
    <row r="918" spans="1:12">
      <c r="A918" s="79" t="s">
        <v>647</v>
      </c>
      <c r="B918" s="138">
        <f>B916*0.4</f>
        <v>3.2</v>
      </c>
      <c r="C918" s="138">
        <f>(100-D918)/100</f>
        <v>0.94</v>
      </c>
      <c r="D918" s="138">
        <f>D916*0.4</f>
        <v>6</v>
      </c>
      <c r="E918" s="77">
        <v>0.95499999999999996</v>
      </c>
      <c r="F918" s="77">
        <v>0.96499999999999997</v>
      </c>
      <c r="G918" s="77">
        <v>0.97499999999999998</v>
      </c>
      <c r="H918" s="77">
        <v>0.97</v>
      </c>
      <c r="I918" s="77">
        <v>0.8</v>
      </c>
      <c r="J918" s="77">
        <v>0.86</v>
      </c>
      <c r="K918" s="77">
        <v>0.86</v>
      </c>
      <c r="L918" s="77">
        <v>0.86</v>
      </c>
    </row>
    <row r="919" spans="1:12">
      <c r="A919" s="79" t="s">
        <v>649</v>
      </c>
      <c r="B919" s="138">
        <f>B916*0.3</f>
        <v>2.4</v>
      </c>
      <c r="C919" s="138">
        <f>(100-D919)/100</f>
        <v>0.95499999999999996</v>
      </c>
      <c r="D919" s="138">
        <f>D916*0.3</f>
        <v>4.5</v>
      </c>
      <c r="E919" s="77">
        <v>0.96399999999999997</v>
      </c>
      <c r="F919" s="77">
        <v>0.97199999999999998</v>
      </c>
      <c r="G919" s="77">
        <v>0.98</v>
      </c>
      <c r="H919" s="77">
        <v>0.97599999999999998</v>
      </c>
      <c r="I919" s="77">
        <v>0.84</v>
      </c>
      <c r="J919" s="77">
        <v>0.88800000000000001</v>
      </c>
      <c r="K919" s="77">
        <v>0.88800000000000001</v>
      </c>
      <c r="L919" s="77">
        <v>0.88800000000000001</v>
      </c>
    </row>
    <row r="920" spans="1:12">
      <c r="A920" s="55" t="s">
        <v>757</v>
      </c>
      <c r="B920" s="139">
        <v>7</v>
      </c>
      <c r="C920" s="139"/>
      <c r="D920" s="139">
        <v>10</v>
      </c>
      <c r="E920" s="81">
        <f t="shared" ref="E920:L920" si="242">1 - (E921) * (E922) * (E923) * (E924)</f>
        <v>0.10815581934000007</v>
      </c>
      <c r="F920" s="81">
        <f t="shared" si="242"/>
        <v>8.4862626940000019E-2</v>
      </c>
      <c r="G920" s="81">
        <f>1 - (G921) * (G922) * (G923) * (G924)</f>
        <v>6.1149587499999991E-2</v>
      </c>
      <c r="H920" s="81">
        <f t="shared" si="242"/>
        <v>7.3058874240000016E-2</v>
      </c>
      <c r="I920" s="82">
        <f t="shared" si="242"/>
        <v>0.30936446464000011</v>
      </c>
      <c r="J920" s="82">
        <f t="shared" si="242"/>
        <v>0.37480633750000003</v>
      </c>
      <c r="K920" s="82">
        <f t="shared" si="242"/>
        <v>0.35656423374000001</v>
      </c>
      <c r="L920" s="82">
        <f t="shared" si="242"/>
        <v>0.37480633750000003</v>
      </c>
    </row>
    <row r="921" spans="1:12">
      <c r="A921" s="79" t="s">
        <v>646</v>
      </c>
      <c r="B921" s="138">
        <f>B920*0.15</f>
        <v>1.05</v>
      </c>
      <c r="C921" s="138">
        <f>(100-D921)/100</f>
        <v>0.98499999999999999</v>
      </c>
      <c r="D921" s="138">
        <f>D920*0.15</f>
        <v>1.5</v>
      </c>
      <c r="E921" s="77">
        <v>0.98199999999999998</v>
      </c>
      <c r="F921" s="77">
        <v>0.98599999999999999</v>
      </c>
      <c r="G921" s="77">
        <v>0.99</v>
      </c>
      <c r="H921" s="77">
        <v>0.98799999999999999</v>
      </c>
      <c r="I921" s="77">
        <v>0.94399999999999995</v>
      </c>
      <c r="J921" s="77">
        <v>0.93</v>
      </c>
      <c r="K921" s="77">
        <v>0.93400000000000005</v>
      </c>
      <c r="L921" s="77">
        <v>0.93</v>
      </c>
    </row>
    <row r="922" spans="1:12">
      <c r="A922" s="79" t="s">
        <v>647</v>
      </c>
      <c r="B922" s="138">
        <f>B920*0.4</f>
        <v>2.8000000000000003</v>
      </c>
      <c r="C922" s="138">
        <f>(100-D922)/100</f>
        <v>0.96</v>
      </c>
      <c r="D922" s="138">
        <f>D920*0.4</f>
        <v>4</v>
      </c>
      <c r="E922" s="77">
        <v>0.95499999999999996</v>
      </c>
      <c r="F922" s="77">
        <v>0.96499999999999997</v>
      </c>
      <c r="G922" s="77">
        <v>0.97499999999999998</v>
      </c>
      <c r="H922" s="77">
        <v>0.97</v>
      </c>
      <c r="I922" s="77">
        <v>0.86</v>
      </c>
      <c r="J922" s="77">
        <v>0.82499999999999996</v>
      </c>
      <c r="K922" s="77">
        <v>0.83499999999999996</v>
      </c>
      <c r="L922" s="77">
        <v>0.82499999999999996</v>
      </c>
    </row>
    <row r="923" spans="1:12">
      <c r="A923" s="79" t="s">
        <v>787</v>
      </c>
      <c r="B923" s="138">
        <f>B920*0.15</f>
        <v>1.05</v>
      </c>
      <c r="C923" s="138">
        <f>(100-D923)/100</f>
        <v>0.98499999999999999</v>
      </c>
      <c r="D923" s="138">
        <f>D920*0.15</f>
        <v>1.5</v>
      </c>
      <c r="E923" s="77">
        <v>0.98650000000000004</v>
      </c>
      <c r="F923" s="77">
        <v>0.98950000000000005</v>
      </c>
      <c r="G923" s="77">
        <v>0.99250000000000005</v>
      </c>
      <c r="H923" s="77">
        <v>0.99099999999999999</v>
      </c>
      <c r="I923" s="77">
        <v>0.95799999999999996</v>
      </c>
      <c r="J923" s="77">
        <v>0.94750000000000001</v>
      </c>
      <c r="K923" s="77">
        <v>0.95050000000000001</v>
      </c>
      <c r="L923" s="77">
        <v>0.94750000000000001</v>
      </c>
    </row>
    <row r="924" spans="1:12">
      <c r="A924" s="79" t="s">
        <v>649</v>
      </c>
      <c r="B924" s="138">
        <f>B920*0.3</f>
        <v>2.1</v>
      </c>
      <c r="C924" s="138">
        <f>(100-D924)/100</f>
        <v>0.97</v>
      </c>
      <c r="D924" s="138">
        <f>D920*0.3</f>
        <v>3</v>
      </c>
      <c r="E924" s="77">
        <v>0.96399999999999997</v>
      </c>
      <c r="F924" s="77">
        <v>0.97199999999999998</v>
      </c>
      <c r="G924" s="77">
        <v>0.98</v>
      </c>
      <c r="H924" s="77">
        <v>0.97599999999999998</v>
      </c>
      <c r="I924" s="77">
        <v>0.88800000000000001</v>
      </c>
      <c r="J924" s="77">
        <v>0.86</v>
      </c>
      <c r="K924" s="77">
        <v>0.86799999999999999</v>
      </c>
      <c r="L924" s="77">
        <v>0.86</v>
      </c>
    </row>
    <row r="925" spans="1:12">
      <c r="A925" s="55" t="s">
        <v>984</v>
      </c>
      <c r="B925" s="139">
        <v>7</v>
      </c>
      <c r="C925" s="139"/>
      <c r="D925" s="139">
        <v>10</v>
      </c>
      <c r="E925" s="81">
        <f t="shared" ref="E925:F925" si="243">1 - (E926) * (E927) * (E928) * (E929)</f>
        <v>0.10815581934000007</v>
      </c>
      <c r="F925" s="81">
        <f t="shared" si="243"/>
        <v>8.4862626940000019E-2</v>
      </c>
      <c r="G925" s="81">
        <f>1 - (G926) * (G927) * (G928) * (G929)</f>
        <v>6.1149587499999991E-2</v>
      </c>
      <c r="H925" s="81">
        <f t="shared" ref="H925:L925" si="244">1 - (H926) * (H927) * (H928) * (H929)</f>
        <v>7.3058874240000016E-2</v>
      </c>
      <c r="I925" s="82">
        <f t="shared" si="244"/>
        <v>0.30936446464000011</v>
      </c>
      <c r="J925" s="82">
        <f t="shared" si="244"/>
        <v>0.30936446464000011</v>
      </c>
      <c r="K925" s="82">
        <f t="shared" si="244"/>
        <v>0.30936446464000011</v>
      </c>
      <c r="L925" s="82">
        <f t="shared" si="244"/>
        <v>0.37480633750000003</v>
      </c>
    </row>
    <row r="926" spans="1:12">
      <c r="A926" s="79" t="s">
        <v>646</v>
      </c>
      <c r="B926" s="138">
        <f>B925*0.15</f>
        <v>1.05</v>
      </c>
      <c r="C926" s="138">
        <f>(100-D926)/100</f>
        <v>0.98499999999999999</v>
      </c>
      <c r="D926" s="138">
        <f>D925*0.15</f>
        <v>1.5</v>
      </c>
      <c r="E926" s="77">
        <v>0.98199999999999998</v>
      </c>
      <c r="F926" s="77">
        <v>0.98599999999999999</v>
      </c>
      <c r="G926" s="77">
        <v>0.99</v>
      </c>
      <c r="H926" s="77">
        <v>0.98799999999999999</v>
      </c>
      <c r="I926" s="77">
        <v>0.94399999999999995</v>
      </c>
      <c r="J926" s="77">
        <v>0.94399999999999995</v>
      </c>
      <c r="K926" s="77">
        <v>0.94399999999999995</v>
      </c>
      <c r="L926" s="77">
        <v>0.93</v>
      </c>
    </row>
    <row r="927" spans="1:12">
      <c r="A927" s="79" t="s">
        <v>647</v>
      </c>
      <c r="B927" s="138">
        <f>B925*0.4</f>
        <v>2.8000000000000003</v>
      </c>
      <c r="C927" s="138">
        <f>(100-D927)/100</f>
        <v>0.96</v>
      </c>
      <c r="D927" s="138">
        <f>D925*0.4</f>
        <v>4</v>
      </c>
      <c r="E927" s="77">
        <v>0.95499999999999996</v>
      </c>
      <c r="F927" s="77">
        <v>0.96499999999999997</v>
      </c>
      <c r="G927" s="77">
        <v>0.97499999999999998</v>
      </c>
      <c r="H927" s="77">
        <v>0.97</v>
      </c>
      <c r="I927" s="77">
        <v>0.86</v>
      </c>
      <c r="J927" s="77">
        <v>0.86</v>
      </c>
      <c r="K927" s="77">
        <v>0.86</v>
      </c>
      <c r="L927" s="77">
        <v>0.82499999999999996</v>
      </c>
    </row>
    <row r="928" spans="1:12">
      <c r="A928" s="79" t="s">
        <v>787</v>
      </c>
      <c r="B928" s="138">
        <f>B925*0.15</f>
        <v>1.05</v>
      </c>
      <c r="C928" s="138">
        <f>(100-D928)/100</f>
        <v>0.98499999999999999</v>
      </c>
      <c r="D928" s="138">
        <f>D925*0.15</f>
        <v>1.5</v>
      </c>
      <c r="E928" s="77">
        <v>0.98650000000000004</v>
      </c>
      <c r="F928" s="77">
        <v>0.98950000000000005</v>
      </c>
      <c r="G928" s="77">
        <v>0.99250000000000005</v>
      </c>
      <c r="H928" s="77">
        <v>0.99099999999999999</v>
      </c>
      <c r="I928" s="77">
        <v>0.95799999999999996</v>
      </c>
      <c r="J928" s="77">
        <v>0.95799999999999996</v>
      </c>
      <c r="K928" s="77">
        <v>0.95799999999999996</v>
      </c>
      <c r="L928" s="77">
        <v>0.94750000000000001</v>
      </c>
    </row>
    <row r="929" spans="1:12">
      <c r="A929" s="79" t="s">
        <v>649</v>
      </c>
      <c r="B929" s="138">
        <f>B925*0.3</f>
        <v>2.1</v>
      </c>
      <c r="C929" s="138">
        <f>(100-D929)/100</f>
        <v>0.97</v>
      </c>
      <c r="D929" s="138">
        <f>D925*0.3</f>
        <v>3</v>
      </c>
      <c r="E929" s="77">
        <v>0.96399999999999997</v>
      </c>
      <c r="F929" s="77">
        <v>0.97199999999999998</v>
      </c>
      <c r="G929" s="77">
        <v>0.98</v>
      </c>
      <c r="H929" s="77">
        <v>0.97599999999999998</v>
      </c>
      <c r="I929" s="77">
        <v>0.88800000000000001</v>
      </c>
      <c r="J929" s="77">
        <v>0.88800000000000001</v>
      </c>
      <c r="K929" s="77">
        <v>0.88800000000000001</v>
      </c>
      <c r="L929" s="77">
        <v>0.86</v>
      </c>
    </row>
    <row r="930" spans="1:12">
      <c r="A930" s="55" t="s">
        <v>1070</v>
      </c>
      <c r="B930" s="139">
        <v>7</v>
      </c>
      <c r="C930" s="139"/>
      <c r="D930" s="139">
        <v>10</v>
      </c>
      <c r="E930" s="81">
        <f t="shared" ref="E930:F930" si="245">1 - (E931) * (E932) * (E933) * (E934)</f>
        <v>0.10815581934000007</v>
      </c>
      <c r="F930" s="81">
        <f t="shared" si="245"/>
        <v>8.4862626940000019E-2</v>
      </c>
      <c r="G930" s="81">
        <f>1 - (G931) * (G932) * (G933) * (G934)</f>
        <v>6.1149587499999991E-2</v>
      </c>
      <c r="H930" s="81">
        <f t="shared" ref="H930:L930" si="246">1 - (H931) * (H932) * (H933) * (H934)</f>
        <v>7.3058874240000016E-2</v>
      </c>
      <c r="I930" s="82">
        <f t="shared" si="246"/>
        <v>0.30936446464000011</v>
      </c>
      <c r="J930" s="82">
        <f t="shared" si="246"/>
        <v>0.30936446464000011</v>
      </c>
      <c r="K930" s="82">
        <f t="shared" si="246"/>
        <v>0.30936446464000011</v>
      </c>
      <c r="L930" s="82">
        <f t="shared" si="246"/>
        <v>0.30936446464000011</v>
      </c>
    </row>
    <row r="931" spans="1:12">
      <c r="A931" s="79" t="s">
        <v>646</v>
      </c>
      <c r="B931" s="138">
        <f>B930*0.15</f>
        <v>1.05</v>
      </c>
      <c r="C931" s="138">
        <f>(100-D931)/100</f>
        <v>0.98499999999999999</v>
      </c>
      <c r="D931" s="138">
        <f>D930*0.15</f>
        <v>1.5</v>
      </c>
      <c r="E931" s="77">
        <v>0.98199999999999998</v>
      </c>
      <c r="F931" s="77">
        <v>0.98599999999999999</v>
      </c>
      <c r="G931" s="77">
        <v>0.99</v>
      </c>
      <c r="H931" s="77">
        <v>0.98799999999999999</v>
      </c>
      <c r="I931" s="77">
        <v>0.94399999999999995</v>
      </c>
      <c r="J931" s="77">
        <v>0.94399999999999995</v>
      </c>
      <c r="K931" s="77">
        <v>0.94399999999999995</v>
      </c>
      <c r="L931" s="77">
        <v>0.94399999999999995</v>
      </c>
    </row>
    <row r="932" spans="1:12">
      <c r="A932" s="79" t="s">
        <v>647</v>
      </c>
      <c r="B932" s="138">
        <f>B930*0.4</f>
        <v>2.8000000000000003</v>
      </c>
      <c r="C932" s="138">
        <f>(100-D932)/100</f>
        <v>0.96</v>
      </c>
      <c r="D932" s="138">
        <f>D930*0.4</f>
        <v>4</v>
      </c>
      <c r="E932" s="77">
        <v>0.95499999999999996</v>
      </c>
      <c r="F932" s="77">
        <v>0.96499999999999997</v>
      </c>
      <c r="G932" s="77">
        <v>0.97499999999999998</v>
      </c>
      <c r="H932" s="77">
        <v>0.97</v>
      </c>
      <c r="I932" s="77">
        <v>0.86</v>
      </c>
      <c r="J932" s="77">
        <v>0.86</v>
      </c>
      <c r="K932" s="77">
        <v>0.86</v>
      </c>
      <c r="L932" s="77">
        <v>0.86</v>
      </c>
    </row>
    <row r="933" spans="1:12">
      <c r="A933" s="79" t="s">
        <v>787</v>
      </c>
      <c r="B933" s="138">
        <f>B930*0.15</f>
        <v>1.05</v>
      </c>
      <c r="C933" s="138">
        <f>(100-D933)/100</f>
        <v>0.98499999999999999</v>
      </c>
      <c r="D933" s="138">
        <f>D930*0.15</f>
        <v>1.5</v>
      </c>
      <c r="E933" s="77">
        <v>0.98650000000000004</v>
      </c>
      <c r="F933" s="77">
        <v>0.98950000000000005</v>
      </c>
      <c r="G933" s="77">
        <v>0.99250000000000005</v>
      </c>
      <c r="H933" s="77">
        <v>0.99099999999999999</v>
      </c>
      <c r="I933" s="77">
        <v>0.95799999999999996</v>
      </c>
      <c r="J933" s="77">
        <v>0.95799999999999996</v>
      </c>
      <c r="K933" s="77">
        <v>0.95799999999999996</v>
      </c>
      <c r="L933" s="77">
        <v>0.95799999999999996</v>
      </c>
    </row>
    <row r="934" spans="1:12">
      <c r="A934" s="79" t="s">
        <v>649</v>
      </c>
      <c r="B934" s="138">
        <f>B930*0.3</f>
        <v>2.1</v>
      </c>
      <c r="C934" s="138">
        <f>(100-D934)/100</f>
        <v>0.97</v>
      </c>
      <c r="D934" s="138">
        <f>D930*0.3</f>
        <v>3</v>
      </c>
      <c r="E934" s="77">
        <v>0.96399999999999997</v>
      </c>
      <c r="F934" s="77">
        <v>0.97199999999999998</v>
      </c>
      <c r="G934" s="77">
        <v>0.98</v>
      </c>
      <c r="H934" s="77">
        <v>0.97599999999999998</v>
      </c>
      <c r="I934" s="77">
        <v>0.88800000000000001</v>
      </c>
      <c r="J934" s="77">
        <v>0.88800000000000001</v>
      </c>
      <c r="K934" s="77">
        <v>0.88800000000000001</v>
      </c>
      <c r="L934" s="77">
        <v>0.88800000000000001</v>
      </c>
    </row>
    <row r="935" spans="1:12">
      <c r="A935" s="141" t="s">
        <v>758</v>
      </c>
      <c r="B935" s="139">
        <v>6.8</v>
      </c>
      <c r="C935" s="139"/>
      <c r="D935" s="139">
        <v>10</v>
      </c>
      <c r="E935" s="81">
        <f t="shared" ref="E935:L935" si="247">1 - (E936) * (E937) * (E938)</f>
        <v>9.5951160000000146E-2</v>
      </c>
      <c r="F935" s="81">
        <f t="shared" si="247"/>
        <v>7.5151720000000033E-2</v>
      </c>
      <c r="G935" s="81">
        <f t="shared" si="247"/>
        <v>5.4055000000000075E-2</v>
      </c>
      <c r="H935" s="81">
        <f t="shared" si="247"/>
        <v>6.4640640000000027E-2</v>
      </c>
      <c r="I935" s="82">
        <f t="shared" si="247"/>
        <v>0.32305548000000006</v>
      </c>
      <c r="J935" s="82">
        <f t="shared" si="247"/>
        <v>0.27908608000000013</v>
      </c>
      <c r="K935" s="82">
        <f t="shared" si="247"/>
        <v>0.27908608000000013</v>
      </c>
      <c r="L935" s="82">
        <f t="shared" si="247"/>
        <v>0.34016500000000005</v>
      </c>
    </row>
    <row r="936" spans="1:12">
      <c r="A936" s="79" t="s">
        <v>646</v>
      </c>
      <c r="B936" s="138">
        <f>B935*0.15</f>
        <v>1.02</v>
      </c>
      <c r="C936" s="138">
        <f>(100-D936)/100</f>
        <v>0.98499999999999999</v>
      </c>
      <c r="D936" s="138">
        <f>D935*0.15</f>
        <v>1.5</v>
      </c>
      <c r="E936" s="77">
        <v>0.98199999999999998</v>
      </c>
      <c r="F936" s="77">
        <v>0.98599999999999999</v>
      </c>
      <c r="G936" s="77">
        <v>0.99</v>
      </c>
      <c r="H936" s="77">
        <v>0.98799999999999999</v>
      </c>
      <c r="I936" s="77">
        <v>0.93400000000000005</v>
      </c>
      <c r="J936" s="77">
        <v>0.94399999999999995</v>
      </c>
      <c r="K936" s="77">
        <v>0.94399999999999995</v>
      </c>
      <c r="L936" s="77">
        <v>0.93</v>
      </c>
    </row>
    <row r="937" spans="1:12">
      <c r="A937" s="79" t="s">
        <v>647</v>
      </c>
      <c r="B937" s="138">
        <f>B935*0.4</f>
        <v>2.72</v>
      </c>
      <c r="C937" s="138">
        <f>(100-D937)/100</f>
        <v>0.96</v>
      </c>
      <c r="D937" s="138">
        <f>D935*0.4</f>
        <v>4</v>
      </c>
      <c r="E937" s="77">
        <v>0.95499999999999996</v>
      </c>
      <c r="F937" s="77">
        <v>0.96499999999999997</v>
      </c>
      <c r="G937" s="77">
        <v>0.97499999999999998</v>
      </c>
      <c r="H937" s="77">
        <v>0.97</v>
      </c>
      <c r="I937" s="77">
        <v>0.83499999999999996</v>
      </c>
      <c r="J937" s="77">
        <v>0.86</v>
      </c>
      <c r="K937" s="77">
        <v>0.86</v>
      </c>
      <c r="L937" s="77">
        <v>0.82499999999999996</v>
      </c>
    </row>
    <row r="938" spans="1:12">
      <c r="A938" s="79" t="s">
        <v>649</v>
      </c>
      <c r="B938" s="138">
        <f>B935*0.3</f>
        <v>2.04</v>
      </c>
      <c r="C938" s="138">
        <f>(100-D938)/100</f>
        <v>0.98499999999999999</v>
      </c>
      <c r="D938" s="138">
        <f>D935*0.15</f>
        <v>1.5</v>
      </c>
      <c r="E938" s="77">
        <v>0.96399999999999997</v>
      </c>
      <c r="F938" s="77">
        <v>0.97199999999999998</v>
      </c>
      <c r="G938" s="77">
        <v>0.98</v>
      </c>
      <c r="H938" s="77">
        <v>0.97599999999999998</v>
      </c>
      <c r="I938" s="77">
        <v>0.86799999999999999</v>
      </c>
      <c r="J938" s="77">
        <v>0.88800000000000001</v>
      </c>
      <c r="K938" s="77">
        <v>0.88800000000000001</v>
      </c>
      <c r="L938" s="77">
        <v>0.86</v>
      </c>
    </row>
    <row r="939" spans="1:12">
      <c r="A939" s="55" t="s">
        <v>759</v>
      </c>
      <c r="B939" s="139">
        <v>6</v>
      </c>
      <c r="C939" s="139"/>
      <c r="D939" s="139">
        <v>10</v>
      </c>
      <c r="E939" s="81">
        <f t="shared" ref="E939:L939" si="248">1 - (E940) * (E941) * (E942)</f>
        <v>9.5951160000000146E-2</v>
      </c>
      <c r="F939" s="81">
        <f t="shared" si="248"/>
        <v>7.5151720000000033E-2</v>
      </c>
      <c r="G939" s="81">
        <f t="shared" si="248"/>
        <v>5.4055000000000075E-2</v>
      </c>
      <c r="H939" s="81">
        <f t="shared" si="248"/>
        <v>6.4640640000000027E-2</v>
      </c>
      <c r="I939" s="82">
        <f t="shared" si="248"/>
        <v>0.32305548000000006</v>
      </c>
      <c r="J939" s="82">
        <f t="shared" si="248"/>
        <v>0.32305548000000006</v>
      </c>
      <c r="K939" s="82">
        <f t="shared" si="248"/>
        <v>0.32305548000000006</v>
      </c>
      <c r="L939" s="82">
        <f t="shared" si="248"/>
        <v>0.34016500000000005</v>
      </c>
    </row>
    <row r="940" spans="1:12">
      <c r="A940" s="79" t="s">
        <v>646</v>
      </c>
      <c r="B940" s="138">
        <f>B939*0.15</f>
        <v>0.89999999999999991</v>
      </c>
      <c r="C940" s="138">
        <f>(100-D940)/100</f>
        <v>0.98499999999999999</v>
      </c>
      <c r="D940" s="138">
        <f>D939*0.15</f>
        <v>1.5</v>
      </c>
      <c r="E940" s="77">
        <v>0.98199999999999998</v>
      </c>
      <c r="F940" s="77">
        <v>0.98599999999999999</v>
      </c>
      <c r="G940" s="77">
        <v>0.99</v>
      </c>
      <c r="H940" s="77">
        <v>0.98799999999999999</v>
      </c>
      <c r="I940" s="77">
        <v>0.93400000000000005</v>
      </c>
      <c r="J940" s="77">
        <v>0.93400000000000005</v>
      </c>
      <c r="K940" s="77">
        <v>0.93400000000000005</v>
      </c>
      <c r="L940" s="77">
        <v>0.93</v>
      </c>
    </row>
    <row r="941" spans="1:12">
      <c r="A941" s="79" t="s">
        <v>647</v>
      </c>
      <c r="B941" s="138">
        <f>B939*0.4</f>
        <v>2.4000000000000004</v>
      </c>
      <c r="C941" s="138">
        <f>(100-D941)/100</f>
        <v>0.96</v>
      </c>
      <c r="D941" s="138">
        <f>D939*0.4</f>
        <v>4</v>
      </c>
      <c r="E941" s="77">
        <v>0.95499999999999996</v>
      </c>
      <c r="F941" s="77">
        <v>0.96499999999999997</v>
      </c>
      <c r="G941" s="77">
        <v>0.97499999999999998</v>
      </c>
      <c r="H941" s="77">
        <v>0.97</v>
      </c>
      <c r="I941" s="77">
        <v>0.83499999999999996</v>
      </c>
      <c r="J941" s="77">
        <v>0.83499999999999996</v>
      </c>
      <c r="K941" s="77">
        <v>0.83499999999999996</v>
      </c>
      <c r="L941" s="77">
        <v>0.82499999999999996</v>
      </c>
    </row>
    <row r="942" spans="1:12">
      <c r="A942" s="79" t="s">
        <v>649</v>
      </c>
      <c r="B942" s="138">
        <f>B939*0.3</f>
        <v>1.7999999999999998</v>
      </c>
      <c r="C942" s="138">
        <f>(100-D942)/100</f>
        <v>0.98499999999999999</v>
      </c>
      <c r="D942" s="138">
        <f>D939*0.15</f>
        <v>1.5</v>
      </c>
      <c r="E942" s="77">
        <v>0.96399999999999997</v>
      </c>
      <c r="F942" s="77">
        <v>0.97199999999999998</v>
      </c>
      <c r="G942" s="77">
        <v>0.98</v>
      </c>
      <c r="H942" s="77">
        <v>0.97599999999999998</v>
      </c>
      <c r="I942" s="77">
        <v>0.86799999999999999</v>
      </c>
      <c r="J942" s="77">
        <v>0.86799999999999999</v>
      </c>
      <c r="K942" s="77">
        <v>0.86799999999999999</v>
      </c>
      <c r="L942" s="77">
        <v>0.86</v>
      </c>
    </row>
    <row r="943" spans="1:12">
      <c r="A943" s="55" t="s">
        <v>760</v>
      </c>
      <c r="B943" s="139">
        <v>6</v>
      </c>
      <c r="C943" s="139"/>
      <c r="D943" s="139">
        <v>10</v>
      </c>
      <c r="E943" s="81">
        <f t="shared" ref="E943:L943" si="249">1 - (E944) * (E945) * (E946) * (E947)</f>
        <v>0.10815581934000007</v>
      </c>
      <c r="F943" s="81">
        <f t="shared" si="249"/>
        <v>8.4862626940000019E-2</v>
      </c>
      <c r="G943" s="81">
        <f>1 - (G944) * (G945) * (G946) * (G947)</f>
        <v>6.1149587499999991E-2</v>
      </c>
      <c r="H943" s="81">
        <f t="shared" si="249"/>
        <v>7.3058874240000016E-2</v>
      </c>
      <c r="I943" s="82">
        <f t="shared" si="249"/>
        <v>0.27992968750000002</v>
      </c>
      <c r="J943" s="82">
        <f t="shared" si="249"/>
        <v>0.30936446464000011</v>
      </c>
      <c r="K943" s="82">
        <f t="shared" si="249"/>
        <v>0.27992968750000002</v>
      </c>
      <c r="L943" s="82">
        <f t="shared" si="249"/>
        <v>0.35656423374000001</v>
      </c>
    </row>
    <row r="944" spans="1:12">
      <c r="A944" s="79" t="s">
        <v>646</v>
      </c>
      <c r="B944" s="138">
        <f>B943*0.15</f>
        <v>0.89999999999999991</v>
      </c>
      <c r="C944" s="138">
        <f>(100-D944)/100</f>
        <v>0.98499999999999999</v>
      </c>
      <c r="D944" s="138">
        <f>D943*0.15</f>
        <v>1.5</v>
      </c>
      <c r="E944" s="77">
        <v>0.98199999999999998</v>
      </c>
      <c r="F944" s="77">
        <v>0.98599999999999999</v>
      </c>
      <c r="G944" s="77">
        <v>0.99</v>
      </c>
      <c r="H944" s="77">
        <v>0.98799999999999999</v>
      </c>
      <c r="I944" s="77">
        <v>0.95</v>
      </c>
      <c r="J944" s="77">
        <v>0.94399999999999995</v>
      </c>
      <c r="K944" s="77">
        <v>0.95</v>
      </c>
      <c r="L944" s="77">
        <v>0.93400000000000005</v>
      </c>
    </row>
    <row r="945" spans="1:12">
      <c r="A945" s="79" t="s">
        <v>647</v>
      </c>
      <c r="B945" s="138">
        <f>B943*0.4</f>
        <v>2.4000000000000004</v>
      </c>
      <c r="C945" s="138">
        <f>(100-D945)/100</f>
        <v>0.96</v>
      </c>
      <c r="D945" s="138">
        <f>D943*0.4</f>
        <v>4</v>
      </c>
      <c r="E945" s="77">
        <v>0.95499999999999996</v>
      </c>
      <c r="F945" s="77">
        <v>0.96499999999999997</v>
      </c>
      <c r="G945" s="77">
        <v>0.97499999999999998</v>
      </c>
      <c r="H945" s="77">
        <v>0.97</v>
      </c>
      <c r="I945" s="77">
        <v>0.875</v>
      </c>
      <c r="J945" s="77">
        <v>0.86</v>
      </c>
      <c r="K945" s="77">
        <v>0.875</v>
      </c>
      <c r="L945" s="77">
        <v>0.83499999999999996</v>
      </c>
    </row>
    <row r="946" spans="1:12">
      <c r="A946" s="79" t="s">
        <v>787</v>
      </c>
      <c r="B946" s="138">
        <f>B943*0.15</f>
        <v>0.89999999999999991</v>
      </c>
      <c r="C946" s="138">
        <f>(100-D946)/100</f>
        <v>0.98499999999999999</v>
      </c>
      <c r="D946" s="138">
        <f>D943*0.15</f>
        <v>1.5</v>
      </c>
      <c r="E946" s="77">
        <v>0.98650000000000004</v>
      </c>
      <c r="F946" s="77">
        <v>0.98950000000000005</v>
      </c>
      <c r="G946" s="77">
        <v>0.99250000000000005</v>
      </c>
      <c r="H946" s="77">
        <v>0.99099999999999999</v>
      </c>
      <c r="I946" s="77">
        <v>0.96250000000000002</v>
      </c>
      <c r="J946" s="77">
        <v>0.95799999999999996</v>
      </c>
      <c r="K946" s="77">
        <v>0.96250000000000002</v>
      </c>
      <c r="L946" s="77">
        <v>0.95050000000000001</v>
      </c>
    </row>
    <row r="947" spans="1:12">
      <c r="A947" s="79" t="s">
        <v>649</v>
      </c>
      <c r="B947" s="138">
        <f>B943*0.3</f>
        <v>1.7999999999999998</v>
      </c>
      <c r="C947" s="138">
        <f>(100-D947)/100</f>
        <v>0.97</v>
      </c>
      <c r="D947" s="138">
        <f>D943*0.3</f>
        <v>3</v>
      </c>
      <c r="E947" s="77">
        <v>0.96399999999999997</v>
      </c>
      <c r="F947" s="77">
        <v>0.97199999999999998</v>
      </c>
      <c r="G947" s="77">
        <v>0.98</v>
      </c>
      <c r="H947" s="77">
        <v>0.97599999999999998</v>
      </c>
      <c r="I947" s="77">
        <v>0.9</v>
      </c>
      <c r="J947" s="77">
        <v>0.88800000000000001</v>
      </c>
      <c r="K947" s="77">
        <v>0.9</v>
      </c>
      <c r="L947" s="77">
        <v>0.86799999999999999</v>
      </c>
    </row>
    <row r="948" spans="1:12">
      <c r="A948" s="55" t="s">
        <v>773</v>
      </c>
      <c r="B948" s="139">
        <v>6</v>
      </c>
      <c r="C948" s="139"/>
      <c r="D948" s="139">
        <v>10</v>
      </c>
      <c r="E948" s="81">
        <f t="shared" ref="E948:L950" si="250">1 - (E949)</f>
        <v>1.8000000000000016E-2</v>
      </c>
      <c r="F948" s="81">
        <f t="shared" si="250"/>
        <v>1.4000000000000012E-2</v>
      </c>
      <c r="G948" s="81">
        <f t="shared" si="250"/>
        <v>1.0000000000000009E-2</v>
      </c>
      <c r="H948" s="81">
        <f t="shared" si="250"/>
        <v>1.2000000000000011E-2</v>
      </c>
      <c r="I948" s="82">
        <f t="shared" si="250"/>
        <v>5.0000000000000044E-2</v>
      </c>
      <c r="J948" s="82">
        <f t="shared" si="250"/>
        <v>5.600000000000005E-2</v>
      </c>
      <c r="K948" s="82">
        <f t="shared" si="250"/>
        <v>5.0000000000000044E-2</v>
      </c>
      <c r="L948" s="82">
        <f t="shared" si="250"/>
        <v>6.5999999999999948E-2</v>
      </c>
    </row>
    <row r="949" spans="1:12">
      <c r="A949" s="79" t="s">
        <v>646</v>
      </c>
      <c r="B949" s="138">
        <f>B948*0.15</f>
        <v>0.89999999999999991</v>
      </c>
      <c r="C949" s="138">
        <f>(100-D949)/100</f>
        <v>0.98499999999999999</v>
      </c>
      <c r="D949" s="138">
        <f>D948*0.15</f>
        <v>1.5</v>
      </c>
      <c r="E949" s="77">
        <v>0.98199999999999998</v>
      </c>
      <c r="F949" s="77">
        <v>0.98599999999999999</v>
      </c>
      <c r="G949" s="77">
        <v>0.99</v>
      </c>
      <c r="H949" s="77">
        <v>0.98799999999999999</v>
      </c>
      <c r="I949" s="77">
        <v>0.95</v>
      </c>
      <c r="J949" s="77">
        <v>0.94399999999999995</v>
      </c>
      <c r="K949" s="77">
        <v>0.95</v>
      </c>
      <c r="L949" s="77">
        <v>0.93400000000000005</v>
      </c>
    </row>
    <row r="950" spans="1:12">
      <c r="A950" s="55" t="s">
        <v>949</v>
      </c>
      <c r="B950" s="139">
        <v>6</v>
      </c>
      <c r="C950" s="139"/>
      <c r="D950" s="139">
        <v>10</v>
      </c>
      <c r="E950" s="81">
        <f t="shared" si="250"/>
        <v>1.8000000000000016E-2</v>
      </c>
      <c r="F950" s="81">
        <f t="shared" si="250"/>
        <v>1.4000000000000012E-2</v>
      </c>
      <c r="G950" s="81">
        <f t="shared" si="250"/>
        <v>1.0000000000000009E-2</v>
      </c>
      <c r="H950" s="81">
        <f t="shared" si="250"/>
        <v>1.2000000000000011E-2</v>
      </c>
      <c r="I950" s="82">
        <f t="shared" si="250"/>
        <v>5.600000000000005E-2</v>
      </c>
      <c r="J950" s="82">
        <f t="shared" si="250"/>
        <v>5.600000000000005E-2</v>
      </c>
      <c r="K950" s="82">
        <f t="shared" si="250"/>
        <v>5.600000000000005E-2</v>
      </c>
      <c r="L950" s="82">
        <f t="shared" si="250"/>
        <v>5.600000000000005E-2</v>
      </c>
    </row>
    <row r="951" spans="1:12">
      <c r="A951" s="79" t="s">
        <v>646</v>
      </c>
      <c r="B951" s="138">
        <f>B950*0.15</f>
        <v>0.89999999999999991</v>
      </c>
      <c r="C951" s="138">
        <f>(100-D951)/100</f>
        <v>0.98499999999999999</v>
      </c>
      <c r="D951" s="138">
        <f>D950*0.15</f>
        <v>1.5</v>
      </c>
      <c r="E951" s="77">
        <v>0.98199999999999998</v>
      </c>
      <c r="F951" s="77">
        <v>0.98599999999999999</v>
      </c>
      <c r="G951" s="77">
        <v>0.99</v>
      </c>
      <c r="H951" s="77">
        <v>0.98799999999999999</v>
      </c>
      <c r="I951" s="77">
        <v>0.94399999999999995</v>
      </c>
      <c r="J951" s="77">
        <v>0.94399999999999995</v>
      </c>
      <c r="K951" s="77">
        <v>0.94399999999999995</v>
      </c>
      <c r="L951" s="77">
        <v>0.94399999999999995</v>
      </c>
    </row>
    <row r="952" spans="1:12">
      <c r="A952" s="141" t="s">
        <v>761</v>
      </c>
      <c r="B952" s="139">
        <v>6</v>
      </c>
      <c r="C952" s="139"/>
      <c r="D952" s="139">
        <v>10</v>
      </c>
      <c r="E952" s="81">
        <f t="shared" ref="E952:L952" si="251">1 - (E953) * (E954) * (E955) * (E956)</f>
        <v>0.10815581934000007</v>
      </c>
      <c r="F952" s="81">
        <f t="shared" si="251"/>
        <v>8.4862626940000019E-2</v>
      </c>
      <c r="G952" s="81">
        <f>1 - (G953) * (G954) * (G955) * (G956)</f>
        <v>6.1149587499999991E-2</v>
      </c>
      <c r="H952" s="81">
        <f t="shared" si="251"/>
        <v>7.3058874240000016E-2</v>
      </c>
      <c r="I952" s="82">
        <f t="shared" si="251"/>
        <v>0.50049999999999994</v>
      </c>
      <c r="J952" s="82">
        <f t="shared" si="251"/>
        <v>0.27992968750000002</v>
      </c>
      <c r="K952" s="82">
        <f t="shared" si="251"/>
        <v>0.30936446464000011</v>
      </c>
      <c r="L952" s="82">
        <f t="shared" si="251"/>
        <v>0.30936446464000011</v>
      </c>
    </row>
    <row r="953" spans="1:12">
      <c r="A953" s="79" t="s">
        <v>646</v>
      </c>
      <c r="B953" s="138">
        <f>B952*0.15</f>
        <v>0.89999999999999991</v>
      </c>
      <c r="C953" s="138">
        <f>(100-D953)/100</f>
        <v>0.98499999999999999</v>
      </c>
      <c r="D953" s="138">
        <f>D952*0.15</f>
        <v>1.5</v>
      </c>
      <c r="E953" s="77">
        <v>0.98199999999999998</v>
      </c>
      <c r="F953" s="77">
        <v>0.98599999999999999</v>
      </c>
      <c r="G953" s="77">
        <v>0.99</v>
      </c>
      <c r="H953" s="77">
        <v>0.98799999999999999</v>
      </c>
      <c r="I953" s="77">
        <v>0.9</v>
      </c>
      <c r="J953" s="77">
        <v>0.95</v>
      </c>
      <c r="K953" s="77">
        <v>0.94399999999999995</v>
      </c>
      <c r="L953" s="77">
        <v>0.94399999999999995</v>
      </c>
    </row>
    <row r="954" spans="1:12">
      <c r="A954" s="79" t="s">
        <v>647</v>
      </c>
      <c r="B954" s="138">
        <f>B952*0.4</f>
        <v>2.4000000000000004</v>
      </c>
      <c r="C954" s="138">
        <f>(100-D954)/100</f>
        <v>0.96</v>
      </c>
      <c r="D954" s="138">
        <f>D952*0.4</f>
        <v>4</v>
      </c>
      <c r="E954" s="77">
        <v>0.95499999999999996</v>
      </c>
      <c r="F954" s="77">
        <v>0.96499999999999997</v>
      </c>
      <c r="G954" s="77">
        <v>0.97499999999999998</v>
      </c>
      <c r="H954" s="77">
        <v>0.97</v>
      </c>
      <c r="I954" s="77">
        <v>0.75</v>
      </c>
      <c r="J954" s="77">
        <v>0.875</v>
      </c>
      <c r="K954" s="77">
        <v>0.86</v>
      </c>
      <c r="L954" s="77">
        <v>0.86</v>
      </c>
    </row>
    <row r="955" spans="1:12">
      <c r="A955" s="79" t="s">
        <v>787</v>
      </c>
      <c r="B955" s="138">
        <f>B952*0.15</f>
        <v>0.89999999999999991</v>
      </c>
      <c r="C955" s="138">
        <f>(100-D955)/100</f>
        <v>0.98499999999999999</v>
      </c>
      <c r="D955" s="138">
        <f>D952*0.15</f>
        <v>1.5</v>
      </c>
      <c r="E955" s="77">
        <v>0.98650000000000004</v>
      </c>
      <c r="F955" s="77">
        <v>0.98950000000000005</v>
      </c>
      <c r="G955" s="77">
        <v>0.99250000000000005</v>
      </c>
      <c r="H955" s="77">
        <v>0.99099999999999999</v>
      </c>
      <c r="I955" s="77">
        <v>0.92500000000000004</v>
      </c>
      <c r="J955" s="77">
        <v>0.96250000000000002</v>
      </c>
      <c r="K955" s="77">
        <v>0.95799999999999996</v>
      </c>
      <c r="L955" s="77">
        <v>0.95799999999999996</v>
      </c>
    </row>
    <row r="956" spans="1:12">
      <c r="A956" s="79" t="s">
        <v>649</v>
      </c>
      <c r="B956" s="138">
        <f>B952*0.3</f>
        <v>1.7999999999999998</v>
      </c>
      <c r="C956" s="138">
        <f>(100-D956)/100</f>
        <v>0.97</v>
      </c>
      <c r="D956" s="138">
        <f>D952*0.3</f>
        <v>3</v>
      </c>
      <c r="E956" s="77">
        <v>0.96399999999999997</v>
      </c>
      <c r="F956" s="77">
        <v>0.97199999999999998</v>
      </c>
      <c r="G956" s="77">
        <v>0.98</v>
      </c>
      <c r="H956" s="77">
        <v>0.97599999999999998</v>
      </c>
      <c r="I956" s="77">
        <v>0.8</v>
      </c>
      <c r="J956" s="77">
        <v>0.9</v>
      </c>
      <c r="K956" s="77">
        <v>0.88800000000000001</v>
      </c>
      <c r="L956" s="77">
        <v>0.88800000000000001</v>
      </c>
    </row>
    <row r="957" spans="1:12">
      <c r="A957" s="55" t="s">
        <v>762</v>
      </c>
      <c r="B957" s="139">
        <v>6</v>
      </c>
      <c r="C957" s="139"/>
      <c r="D957" s="139">
        <v>10</v>
      </c>
      <c r="E957" s="81">
        <f t="shared" ref="E957:L957" si="252">1 - (E958) * (E959) * (E960)</f>
        <v>9.1808370000000084E-2</v>
      </c>
      <c r="F957" s="81">
        <f t="shared" si="252"/>
        <v>7.1868790000000016E-2</v>
      </c>
      <c r="G957" s="81">
        <f t="shared" si="252"/>
        <v>5.1666250000000025E-2</v>
      </c>
      <c r="H957" s="81">
        <f t="shared" si="252"/>
        <v>6.1800480000000046E-2</v>
      </c>
      <c r="I957" s="82">
        <f t="shared" si="252"/>
        <v>0.44499999999999995</v>
      </c>
      <c r="J957" s="82">
        <f t="shared" si="252"/>
        <v>0.24203125000000003</v>
      </c>
      <c r="K957" s="82">
        <f t="shared" si="252"/>
        <v>0.26839456000000006</v>
      </c>
      <c r="L957" s="82">
        <f t="shared" si="252"/>
        <v>0.26839456000000006</v>
      </c>
    </row>
    <row r="958" spans="1:12">
      <c r="A958" s="79" t="s">
        <v>647</v>
      </c>
      <c r="B958" s="138">
        <f>B957*0.4</f>
        <v>2.4000000000000004</v>
      </c>
      <c r="C958" s="138">
        <f>(100-D958)/100</f>
        <v>0.98499999999999999</v>
      </c>
      <c r="D958" s="138">
        <f>D957*0.15</f>
        <v>1.5</v>
      </c>
      <c r="E958" s="77">
        <v>0.95499999999999996</v>
      </c>
      <c r="F958" s="77">
        <v>0.96499999999999997</v>
      </c>
      <c r="G958" s="77">
        <v>0.97499999999999998</v>
      </c>
      <c r="H958" s="77">
        <v>0.97</v>
      </c>
      <c r="I958" s="77">
        <v>0.75</v>
      </c>
      <c r="J958" s="77">
        <v>0.875</v>
      </c>
      <c r="K958" s="77">
        <v>0.86</v>
      </c>
      <c r="L958" s="77">
        <v>0.86</v>
      </c>
    </row>
    <row r="959" spans="1:12">
      <c r="A959" s="79" t="s">
        <v>787</v>
      </c>
      <c r="B959" s="138">
        <f>B957*0.15</f>
        <v>0.89999999999999991</v>
      </c>
      <c r="C959" s="138">
        <f>(100-D959)/100</f>
        <v>0.96</v>
      </c>
      <c r="D959" s="138">
        <f>D957*0.4</f>
        <v>4</v>
      </c>
      <c r="E959" s="77">
        <v>0.98650000000000004</v>
      </c>
      <c r="F959" s="77">
        <v>0.98950000000000005</v>
      </c>
      <c r="G959" s="77">
        <v>0.99250000000000005</v>
      </c>
      <c r="H959" s="77">
        <v>0.99099999999999999</v>
      </c>
      <c r="I959" s="77">
        <v>0.92500000000000004</v>
      </c>
      <c r="J959" s="77">
        <v>0.96250000000000002</v>
      </c>
      <c r="K959" s="77">
        <v>0.95799999999999996</v>
      </c>
      <c r="L959" s="77">
        <v>0.95799999999999996</v>
      </c>
    </row>
    <row r="960" spans="1:12">
      <c r="A960" s="79" t="s">
        <v>649</v>
      </c>
      <c r="B960" s="138">
        <f>B957*0.3</f>
        <v>1.7999999999999998</v>
      </c>
      <c r="C960" s="138">
        <f>(100-D960)/100</f>
        <v>0.97</v>
      </c>
      <c r="D960" s="138">
        <f>D957*0.3</f>
        <v>3</v>
      </c>
      <c r="E960" s="77">
        <v>0.96399999999999997</v>
      </c>
      <c r="F960" s="77">
        <v>0.97199999999999998</v>
      </c>
      <c r="G960" s="77">
        <v>0.98</v>
      </c>
      <c r="H960" s="77">
        <v>0.97599999999999998</v>
      </c>
      <c r="I960" s="77">
        <v>0.8</v>
      </c>
      <c r="J960" s="77">
        <v>0.9</v>
      </c>
      <c r="K960" s="77">
        <v>0.88800000000000001</v>
      </c>
      <c r="L960" s="77">
        <v>0.88800000000000001</v>
      </c>
    </row>
    <row r="961" spans="1:12">
      <c r="A961" s="55" t="s">
        <v>1071</v>
      </c>
      <c r="B961" s="139">
        <v>6</v>
      </c>
      <c r="C961" s="139"/>
      <c r="D961" s="139">
        <v>10</v>
      </c>
      <c r="E961" s="81">
        <f t="shared" ref="E961:L961" si="253">1 - (E962) * (E963) * (E964)</f>
        <v>9.1808370000000084E-2</v>
      </c>
      <c r="F961" s="81">
        <f t="shared" si="253"/>
        <v>7.1868790000000016E-2</v>
      </c>
      <c r="G961" s="81">
        <f t="shared" si="253"/>
        <v>5.1666250000000025E-2</v>
      </c>
      <c r="H961" s="81">
        <f t="shared" si="253"/>
        <v>6.1800480000000046E-2</v>
      </c>
      <c r="I961" s="82">
        <f t="shared" si="253"/>
        <v>0.44499999999999995</v>
      </c>
      <c r="J961" s="82">
        <f t="shared" si="253"/>
        <v>0.26839456000000006</v>
      </c>
      <c r="K961" s="82">
        <f t="shared" si="253"/>
        <v>0.26839456000000006</v>
      </c>
      <c r="L961" s="82">
        <f t="shared" si="253"/>
        <v>0.26839456000000006</v>
      </c>
    </row>
    <row r="962" spans="1:12">
      <c r="A962" s="79" t="s">
        <v>647</v>
      </c>
      <c r="B962" s="138">
        <f>B961*0.4</f>
        <v>2.4000000000000004</v>
      </c>
      <c r="C962" s="138">
        <f>(100-D962)/100</f>
        <v>0.98499999999999999</v>
      </c>
      <c r="D962" s="138">
        <f>D961*0.15</f>
        <v>1.5</v>
      </c>
      <c r="E962" s="77">
        <v>0.95499999999999996</v>
      </c>
      <c r="F962" s="77">
        <v>0.96499999999999997</v>
      </c>
      <c r="G962" s="77">
        <v>0.97499999999999998</v>
      </c>
      <c r="H962" s="77">
        <v>0.97</v>
      </c>
      <c r="I962" s="77">
        <v>0.75</v>
      </c>
      <c r="J962" s="77">
        <v>0.86</v>
      </c>
      <c r="K962" s="77">
        <v>0.86</v>
      </c>
      <c r="L962" s="77">
        <v>0.86</v>
      </c>
    </row>
    <row r="963" spans="1:12">
      <c r="A963" s="79" t="s">
        <v>787</v>
      </c>
      <c r="B963" s="138">
        <f>B961*0.15</f>
        <v>0.89999999999999991</v>
      </c>
      <c r="C963" s="138">
        <f>(100-D963)/100</f>
        <v>0.96</v>
      </c>
      <c r="D963" s="138">
        <f>D961*0.4</f>
        <v>4</v>
      </c>
      <c r="E963" s="77">
        <v>0.98650000000000004</v>
      </c>
      <c r="F963" s="77">
        <v>0.98950000000000005</v>
      </c>
      <c r="G963" s="77">
        <v>0.99250000000000005</v>
      </c>
      <c r="H963" s="77">
        <v>0.99099999999999999</v>
      </c>
      <c r="I963" s="77">
        <v>0.92500000000000004</v>
      </c>
      <c r="J963" s="77">
        <v>0.95799999999999996</v>
      </c>
      <c r="K963" s="77">
        <v>0.95799999999999996</v>
      </c>
      <c r="L963" s="77">
        <v>0.95799999999999996</v>
      </c>
    </row>
    <row r="964" spans="1:12">
      <c r="A964" s="79" t="s">
        <v>649</v>
      </c>
      <c r="B964" s="138">
        <f>B961*0.3</f>
        <v>1.7999999999999998</v>
      </c>
      <c r="C964" s="138">
        <f>(100-D964)/100</f>
        <v>0.97</v>
      </c>
      <c r="D964" s="138">
        <f>D961*0.3</f>
        <v>3</v>
      </c>
      <c r="E964" s="77">
        <v>0.96399999999999997</v>
      </c>
      <c r="F964" s="77">
        <v>0.97199999999999998</v>
      </c>
      <c r="G964" s="77">
        <v>0.98</v>
      </c>
      <c r="H964" s="77">
        <v>0.97599999999999998</v>
      </c>
      <c r="I964" s="77">
        <v>0.8</v>
      </c>
      <c r="J964" s="77">
        <v>0.88800000000000001</v>
      </c>
      <c r="K964" s="77">
        <v>0.88800000000000001</v>
      </c>
      <c r="L964" s="77">
        <v>0.88800000000000001</v>
      </c>
    </row>
    <row r="965" spans="1:12">
      <c r="A965" s="55" t="s">
        <v>763</v>
      </c>
      <c r="B965" s="139">
        <v>5</v>
      </c>
      <c r="C965" s="139"/>
      <c r="D965" s="139">
        <v>5</v>
      </c>
      <c r="E965" s="81">
        <f t="shared" ref="E965:L965" si="254">1 - (E966) * (E967) * (E968) * (E969)</f>
        <v>0.10815581934000007</v>
      </c>
      <c r="F965" s="81">
        <f t="shared" si="254"/>
        <v>8.4862626940000019E-2</v>
      </c>
      <c r="G965" s="81">
        <f>1 - (G966) * (G967) * (G968) * (G969)</f>
        <v>6.1149587499999991E-2</v>
      </c>
      <c r="H965" s="81">
        <f t="shared" si="254"/>
        <v>7.3058874240000016E-2</v>
      </c>
      <c r="I965" s="82">
        <f t="shared" si="254"/>
        <v>0.1755618375000001</v>
      </c>
      <c r="J965" s="82">
        <f t="shared" si="254"/>
        <v>0.1755618375000001</v>
      </c>
      <c r="K965" s="82">
        <f t="shared" si="254"/>
        <v>0.1755618375000001</v>
      </c>
      <c r="L965" s="82">
        <f t="shared" si="254"/>
        <v>0.1755618375000001</v>
      </c>
    </row>
    <row r="966" spans="1:12">
      <c r="A966" s="79" t="s">
        <v>646</v>
      </c>
      <c r="B966" s="138">
        <f>B965*0.15</f>
        <v>0.75</v>
      </c>
      <c r="C966" s="138">
        <f>(100-D966)/100</f>
        <v>0.99250000000000005</v>
      </c>
      <c r="D966" s="138">
        <f>D965*0.15</f>
        <v>0.75</v>
      </c>
      <c r="E966" s="77">
        <v>0.98199999999999998</v>
      </c>
      <c r="F966" s="77">
        <v>0.98599999999999999</v>
      </c>
      <c r="G966" s="77">
        <v>0.99</v>
      </c>
      <c r="H966" s="77">
        <v>0.98799999999999999</v>
      </c>
      <c r="I966" s="77">
        <v>0.97</v>
      </c>
      <c r="J966" s="77">
        <v>0.97</v>
      </c>
      <c r="K966" s="77">
        <v>0.97</v>
      </c>
      <c r="L966" s="77">
        <v>0.97</v>
      </c>
    </row>
    <row r="967" spans="1:12">
      <c r="A967" s="79" t="s">
        <v>647</v>
      </c>
      <c r="B967" s="138">
        <f>B965*0.4</f>
        <v>2</v>
      </c>
      <c r="C967" s="138">
        <f>(100-D967)/100</f>
        <v>0.98</v>
      </c>
      <c r="D967" s="138">
        <f>D965*0.4</f>
        <v>2</v>
      </c>
      <c r="E967" s="77">
        <v>0.95499999999999996</v>
      </c>
      <c r="F967" s="77">
        <v>0.96499999999999997</v>
      </c>
      <c r="G967" s="77">
        <v>0.97499999999999998</v>
      </c>
      <c r="H967" s="77">
        <v>0.97</v>
      </c>
      <c r="I967" s="77">
        <v>0.92500000000000004</v>
      </c>
      <c r="J967" s="77">
        <v>0.92500000000000004</v>
      </c>
      <c r="K967" s="77">
        <v>0.92500000000000004</v>
      </c>
      <c r="L967" s="77">
        <v>0.92500000000000004</v>
      </c>
    </row>
    <row r="968" spans="1:12">
      <c r="A968" s="79" t="s">
        <v>787</v>
      </c>
      <c r="B968" s="138">
        <f>B965*0.15</f>
        <v>0.75</v>
      </c>
      <c r="C968" s="138">
        <f>(100-D968)/100</f>
        <v>0.99250000000000005</v>
      </c>
      <c r="D968" s="138">
        <f>D965*0.15</f>
        <v>0.75</v>
      </c>
      <c r="E968" s="77">
        <v>0.98650000000000004</v>
      </c>
      <c r="F968" s="77">
        <v>0.98950000000000005</v>
      </c>
      <c r="G968" s="77">
        <v>0.99250000000000005</v>
      </c>
      <c r="H968" s="77">
        <v>0.99099999999999999</v>
      </c>
      <c r="I968" s="77">
        <v>0.97750000000000004</v>
      </c>
      <c r="J968" s="77">
        <v>0.97750000000000004</v>
      </c>
      <c r="K968" s="77">
        <v>0.97750000000000004</v>
      </c>
      <c r="L968" s="77">
        <v>0.97750000000000004</v>
      </c>
    </row>
    <row r="969" spans="1:12">
      <c r="A969" s="79" t="s">
        <v>649</v>
      </c>
      <c r="B969" s="138">
        <f>B965*0.3</f>
        <v>1.5</v>
      </c>
      <c r="C969" s="138">
        <f>(100-D969)/100</f>
        <v>0.98499999999999999</v>
      </c>
      <c r="D969" s="138">
        <f>D965*0.3</f>
        <v>1.5</v>
      </c>
      <c r="E969" s="77">
        <v>0.96399999999999997</v>
      </c>
      <c r="F969" s="77">
        <v>0.97199999999999998</v>
      </c>
      <c r="G969" s="77">
        <v>0.98</v>
      </c>
      <c r="H969" s="77">
        <v>0.97599999999999998</v>
      </c>
      <c r="I969" s="77">
        <v>0.94</v>
      </c>
      <c r="J969" s="77">
        <v>0.94</v>
      </c>
      <c r="K969" s="77">
        <v>0.94</v>
      </c>
      <c r="L969" s="77">
        <v>0.94</v>
      </c>
    </row>
    <row r="970" spans="1:12">
      <c r="A970" s="141" t="s">
        <v>764</v>
      </c>
      <c r="B970" s="139">
        <v>5</v>
      </c>
      <c r="C970" s="139"/>
      <c r="D970" s="139">
        <v>5</v>
      </c>
      <c r="E970" s="81">
        <f t="shared" ref="E970:L970" si="255">1 - (E971) * (E972)</f>
        <v>7.9380000000000117E-2</v>
      </c>
      <c r="F970" s="81">
        <f t="shared" si="255"/>
        <v>6.2020000000000075E-2</v>
      </c>
      <c r="G970" s="81">
        <f t="shared" si="255"/>
        <v>4.4499999999999984E-2</v>
      </c>
      <c r="H970" s="81">
        <f t="shared" si="255"/>
        <v>5.3279999999999994E-2</v>
      </c>
      <c r="I970" s="82">
        <f t="shared" si="255"/>
        <v>0.21250000000000002</v>
      </c>
      <c r="J970" s="82">
        <f t="shared" si="255"/>
        <v>0.21250000000000002</v>
      </c>
      <c r="K970" s="82">
        <f t="shared" si="255"/>
        <v>0.21250000000000002</v>
      </c>
      <c r="L970" s="82">
        <f t="shared" si="255"/>
        <v>0.23631999999999997</v>
      </c>
    </row>
    <row r="971" spans="1:12">
      <c r="A971" s="79" t="s">
        <v>647</v>
      </c>
      <c r="B971" s="138">
        <f>B970*0.4</f>
        <v>2</v>
      </c>
      <c r="C971" s="138">
        <f>(100-D971)/100</f>
        <v>0.98</v>
      </c>
      <c r="D971" s="138">
        <f>D970*0.4</f>
        <v>2</v>
      </c>
      <c r="E971" s="77">
        <v>0.95499999999999996</v>
      </c>
      <c r="F971" s="77">
        <v>0.96499999999999997</v>
      </c>
      <c r="G971" s="77">
        <v>0.97499999999999998</v>
      </c>
      <c r="H971" s="77">
        <v>0.97</v>
      </c>
      <c r="I971" s="77">
        <v>0.875</v>
      </c>
      <c r="J971" s="77">
        <v>0.875</v>
      </c>
      <c r="K971" s="77">
        <v>0.875</v>
      </c>
      <c r="L971" s="77">
        <v>0.86</v>
      </c>
    </row>
    <row r="972" spans="1:12">
      <c r="A972" s="79" t="s">
        <v>649</v>
      </c>
      <c r="B972" s="138">
        <f>B970*0.3</f>
        <v>1.5</v>
      </c>
      <c r="C972" s="138">
        <f>(100-D972)/100</f>
        <v>0.98499999999999999</v>
      </c>
      <c r="D972" s="138">
        <f>D970*0.3</f>
        <v>1.5</v>
      </c>
      <c r="E972" s="77">
        <v>0.96399999999999997</v>
      </c>
      <c r="F972" s="77">
        <v>0.97199999999999998</v>
      </c>
      <c r="G972" s="77">
        <v>0.98</v>
      </c>
      <c r="H972" s="77">
        <v>0.97599999999999998</v>
      </c>
      <c r="I972" s="77">
        <v>0.9</v>
      </c>
      <c r="J972" s="77">
        <v>0.9</v>
      </c>
      <c r="K972" s="77">
        <v>0.9</v>
      </c>
      <c r="L972" s="77">
        <v>0.88800000000000001</v>
      </c>
    </row>
    <row r="973" spans="1:12">
      <c r="A973" s="55" t="s">
        <v>765</v>
      </c>
      <c r="B973" s="139">
        <v>5</v>
      </c>
      <c r="C973" s="139"/>
      <c r="D973" s="139">
        <v>5</v>
      </c>
      <c r="E973" s="81">
        <f t="shared" ref="E973:L973" si="256">1 - (E974) * (E975)</f>
        <v>6.2190000000000079E-2</v>
      </c>
      <c r="F973" s="81">
        <f t="shared" si="256"/>
        <v>4.8510000000000053E-2</v>
      </c>
      <c r="G973" s="81">
        <f t="shared" si="256"/>
        <v>3.4750000000000059E-2</v>
      </c>
      <c r="H973" s="81">
        <f t="shared" si="256"/>
        <v>4.164000000000001E-2</v>
      </c>
      <c r="I973" s="82">
        <f t="shared" si="256"/>
        <v>0.1881600000000001</v>
      </c>
      <c r="J973" s="82">
        <f t="shared" si="256"/>
        <v>0.1881600000000001</v>
      </c>
      <c r="K973" s="82">
        <f t="shared" si="256"/>
        <v>0.22011000000000003</v>
      </c>
      <c r="L973" s="82">
        <f t="shared" si="256"/>
        <v>0.1881600000000001</v>
      </c>
    </row>
    <row r="974" spans="1:12">
      <c r="A974" s="79" t="s">
        <v>646</v>
      </c>
      <c r="B974" s="138">
        <f>B973*0.15</f>
        <v>0.75</v>
      </c>
      <c r="C974" s="138">
        <f>(100-D974)/100</f>
        <v>0.99250000000000005</v>
      </c>
      <c r="D974" s="138">
        <f>D973*0.15</f>
        <v>0.75</v>
      </c>
      <c r="E974" s="77">
        <v>0.98199999999999998</v>
      </c>
      <c r="F974" s="77">
        <v>0.98599999999999999</v>
      </c>
      <c r="G974" s="77">
        <v>0.99</v>
      </c>
      <c r="H974" s="77">
        <v>0.98799999999999999</v>
      </c>
      <c r="I974" s="77">
        <v>0.94399999999999995</v>
      </c>
      <c r="J974" s="77">
        <v>0.94399999999999995</v>
      </c>
      <c r="K974" s="77">
        <v>0.93400000000000005</v>
      </c>
      <c r="L974" s="77">
        <v>0.94399999999999995</v>
      </c>
    </row>
    <row r="975" spans="1:12">
      <c r="A975" s="79" t="s">
        <v>647</v>
      </c>
      <c r="B975" s="138">
        <f>B973*0.4</f>
        <v>2</v>
      </c>
      <c r="C975" s="138">
        <f>(100-D975)/100</f>
        <v>0.98</v>
      </c>
      <c r="D975" s="138">
        <f>D973*0.4</f>
        <v>2</v>
      </c>
      <c r="E975" s="77">
        <v>0.95499999999999996</v>
      </c>
      <c r="F975" s="77">
        <v>0.96499999999999997</v>
      </c>
      <c r="G975" s="77">
        <v>0.97499999999999998</v>
      </c>
      <c r="H975" s="77">
        <v>0.97</v>
      </c>
      <c r="I975" s="77">
        <v>0.86</v>
      </c>
      <c r="J975" s="77">
        <v>0.86</v>
      </c>
      <c r="K975" s="77">
        <v>0.83499999999999996</v>
      </c>
      <c r="L975" s="77">
        <v>0.86</v>
      </c>
    </row>
    <row r="976" spans="1:1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>
      <c r="A1170"/>
      <c r="B1170"/>
      <c r="C1170"/>
      <c r="D1170"/>
      <c r="E1170"/>
      <c r="F1170"/>
      <c r="G1170"/>
      <c r="H1170"/>
      <c r="I1170"/>
      <c r="J1170"/>
      <c r="K1170"/>
      <c r="L1170"/>
    </row>
  </sheetData>
  <mergeCells count="6">
    <mergeCell ref="A807:L807"/>
    <mergeCell ref="A2:L2"/>
    <mergeCell ref="A149:L149"/>
    <mergeCell ref="A245:L245"/>
    <mergeCell ref="A402:L402"/>
    <mergeCell ref="A593:L59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4" t="s">
        <v>242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831</v>
      </c>
    </row>
    <row r="3" spans="1:14">
      <c r="A3" s="64">
        <v>0</v>
      </c>
      <c r="B3" s="133">
        <v>1</v>
      </c>
      <c r="M3" s="132">
        <f>(N54-N49)/(ROW(N54)-ROW(N49))</f>
        <v>0.2</v>
      </c>
      <c r="N3" t="s">
        <v>832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332</v>
      </c>
      <c r="C20" s="18"/>
      <c r="D20" s="18"/>
      <c r="E20" s="18"/>
      <c r="F20" s="19"/>
      <c r="G20" s="18" t="s">
        <v>333</v>
      </c>
      <c r="H20" s="18"/>
      <c r="I20" s="18"/>
      <c r="J20" s="18"/>
      <c r="K20" s="19"/>
    </row>
    <row r="21" spans="1:11">
      <c r="A21" s="64" t="s">
        <v>242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323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336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337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338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326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327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328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324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325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332</v>
      </c>
      <c r="C37" s="18"/>
      <c r="D37" s="18"/>
      <c r="E37" s="18"/>
      <c r="F37" s="19"/>
      <c r="G37" s="18" t="s">
        <v>333</v>
      </c>
      <c r="H37" s="18"/>
      <c r="I37" s="18"/>
      <c r="J37" s="18"/>
      <c r="K37" s="19"/>
      <c r="M37" s="134" t="s">
        <v>242</v>
      </c>
      <c r="N37" s="134"/>
      <c r="O37" s="134" t="s">
        <v>323</v>
      </c>
      <c r="P37" s="134"/>
      <c r="Q37" s="134" t="s">
        <v>995</v>
      </c>
      <c r="R37" s="134"/>
    </row>
    <row r="38" spans="1:18">
      <c r="A38" s="64" t="s">
        <v>242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323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1.1000000000000001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336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1.2000000000000002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337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1.3000000000000003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338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1.4000000000000004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1.5000000000000004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1.6000000000000005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1.7000000000000006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1.8000000000000007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326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1.9000000000000008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327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328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2.2000000000000002</v>
      </c>
      <c r="O50" s="64">
        <v>11</v>
      </c>
      <c r="P50" s="136">
        <f>P49+$M$3</f>
        <v>2.2000000000000002</v>
      </c>
      <c r="Q50" s="64">
        <v>11</v>
      </c>
      <c r="R50" s="136">
        <f>R49+$M$3</f>
        <v>1.5</v>
      </c>
    </row>
    <row r="51" spans="1:18">
      <c r="A51" s="64" t="s">
        <v>324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2.4000000000000004</v>
      </c>
      <c r="O51" s="64">
        <v>12</v>
      </c>
      <c r="P51" s="136">
        <f>P50+$M$3</f>
        <v>2.4000000000000004</v>
      </c>
      <c r="Q51" s="64">
        <v>12</v>
      </c>
      <c r="R51" s="136">
        <f>R50+$M$3</f>
        <v>1.7</v>
      </c>
    </row>
    <row r="52" spans="1:18">
      <c r="A52" s="64" t="s">
        <v>325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2.6000000000000005</v>
      </c>
      <c r="O52" s="64">
        <v>13</v>
      </c>
      <c r="P52" s="136">
        <f>P51+$M$3</f>
        <v>2.6000000000000005</v>
      </c>
      <c r="Q52" s="64">
        <v>13</v>
      </c>
      <c r="R52" s="136">
        <f>R51+$M$3</f>
        <v>1.9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2.8000000000000007</v>
      </c>
      <c r="O53" s="64">
        <v>14</v>
      </c>
      <c r="P53" s="136">
        <f>P52+$M$3</f>
        <v>2.8000000000000007</v>
      </c>
      <c r="Q53" s="64">
        <v>14</v>
      </c>
      <c r="R53" s="136">
        <f>R52+$M$3</f>
        <v>2.1</v>
      </c>
    </row>
    <row r="54" spans="1:18">
      <c r="A54" s="115">
        <v>15</v>
      </c>
      <c r="B54" s="28" t="s">
        <v>332</v>
      </c>
      <c r="C54" s="18"/>
      <c r="D54" s="18"/>
      <c r="E54" s="18"/>
      <c r="F54" s="19"/>
      <c r="G54" s="28" t="s">
        <v>333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242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323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336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337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338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326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327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328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324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325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600</v>
      </c>
      <c r="B1" s="30">
        <v>1.2</v>
      </c>
    </row>
    <row r="2" spans="1:18">
      <c r="A2" s="29" t="s">
        <v>601</v>
      </c>
      <c r="B2" s="30">
        <v>1.2</v>
      </c>
    </row>
    <row r="3" spans="1:18">
      <c r="A3" s="29" t="s">
        <v>602</v>
      </c>
      <c r="B3" s="30">
        <v>1.2</v>
      </c>
    </row>
    <row r="4" spans="1:18">
      <c r="A4" s="29" t="s">
        <v>604</v>
      </c>
      <c r="B4" s="30">
        <v>1.2</v>
      </c>
    </row>
    <row r="5" spans="1:18">
      <c r="A5" s="29" t="s">
        <v>603</v>
      </c>
      <c r="B5" s="30">
        <v>1.2</v>
      </c>
    </row>
    <row r="6" spans="1:18">
      <c r="A6" s="43" t="s">
        <v>586</v>
      </c>
      <c r="B6" s="44">
        <v>1.2</v>
      </c>
    </row>
    <row r="7" spans="1:18">
      <c r="A7" s="156" t="s">
        <v>590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8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  <c r="R8" s="19" t="s">
        <v>587</v>
      </c>
    </row>
    <row r="9" spans="1:18">
      <c r="A9" s="16" t="s">
        <v>454</v>
      </c>
      <c r="B9" s="35" t="s">
        <v>590</v>
      </c>
      <c r="C9" s="37" t="s">
        <v>242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609</v>
      </c>
    </row>
    <row r="10" spans="1:18">
      <c r="A10" s="16" t="s">
        <v>455</v>
      </c>
      <c r="B10" s="35" t="s">
        <v>590</v>
      </c>
      <c r="C10" s="37" t="s">
        <v>242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609</v>
      </c>
    </row>
    <row r="11" spans="1:18">
      <c r="A11" s="16" t="s">
        <v>458</v>
      </c>
      <c r="B11" s="35" t="s">
        <v>590</v>
      </c>
      <c r="C11" s="37" t="s">
        <v>242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609</v>
      </c>
      <c r="R11" t="s">
        <v>621</v>
      </c>
    </row>
    <row r="12" spans="1:18">
      <c r="A12" s="16" t="s">
        <v>459</v>
      </c>
      <c r="B12" s="35" t="s">
        <v>590</v>
      </c>
      <c r="C12" s="37" t="s">
        <v>242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609</v>
      </c>
    </row>
    <row r="13" spans="1:18">
      <c r="A13" s="16" t="s">
        <v>462</v>
      </c>
      <c r="B13" s="35" t="s">
        <v>590</v>
      </c>
      <c r="C13" s="37" t="s">
        <v>242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610</v>
      </c>
    </row>
    <row r="14" spans="1:18">
      <c r="A14" s="16" t="s">
        <v>464</v>
      </c>
      <c r="B14" s="35" t="s">
        <v>590</v>
      </c>
      <c r="C14" s="37" t="s">
        <v>242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609</v>
      </c>
    </row>
    <row r="15" spans="1:18">
      <c r="A15" s="16" t="s">
        <v>465</v>
      </c>
      <c r="B15" s="35" t="s">
        <v>590</v>
      </c>
      <c r="C15" s="37" t="s">
        <v>242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609</v>
      </c>
      <c r="R15" t="s">
        <v>635</v>
      </c>
    </row>
    <row r="16" spans="1:18">
      <c r="A16" s="16" t="s">
        <v>466</v>
      </c>
      <c r="B16" s="35" t="s">
        <v>590</v>
      </c>
      <c r="C16" s="37" t="s">
        <v>242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612</v>
      </c>
    </row>
    <row r="17" spans="1:18">
      <c r="A17" s="16" t="s">
        <v>467</v>
      </c>
      <c r="B17" s="35" t="s">
        <v>590</v>
      </c>
      <c r="C17" s="37" t="s">
        <v>242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609</v>
      </c>
      <c r="R17" t="s">
        <v>631</v>
      </c>
    </row>
    <row r="18" spans="1:18">
      <c r="A18" s="16" t="s">
        <v>468</v>
      </c>
      <c r="B18" s="35" t="s">
        <v>590</v>
      </c>
      <c r="C18" s="37" t="s">
        <v>242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609</v>
      </c>
    </row>
    <row r="19" spans="1:18">
      <c r="A19" s="16" t="s">
        <v>469</v>
      </c>
      <c r="B19" s="35" t="s">
        <v>590</v>
      </c>
      <c r="C19" s="37" t="s">
        <v>242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610</v>
      </c>
    </row>
    <row r="20" spans="1:18">
      <c r="A20" s="16" t="s">
        <v>470</v>
      </c>
      <c r="B20" s="35" t="s">
        <v>590</v>
      </c>
      <c r="C20" s="37" t="s">
        <v>242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609</v>
      </c>
    </row>
    <row r="21" spans="1:18">
      <c r="A21" s="16" t="s">
        <v>471</v>
      </c>
      <c r="B21" s="35" t="s">
        <v>590</v>
      </c>
      <c r="C21" s="37" t="s">
        <v>242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609</v>
      </c>
      <c r="R21" t="s">
        <v>632</v>
      </c>
    </row>
    <row r="22" spans="1:18">
      <c r="A22" s="16" t="s">
        <v>472</v>
      </c>
      <c r="B22" s="35" t="s">
        <v>590</v>
      </c>
      <c r="C22" s="37" t="s">
        <v>242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612</v>
      </c>
      <c r="R22" t="s">
        <v>621</v>
      </c>
    </row>
    <row r="23" spans="1:18">
      <c r="A23" s="16" t="s">
        <v>473</v>
      </c>
      <c r="B23" s="35" t="s">
        <v>590</v>
      </c>
      <c r="C23" s="37" t="s">
        <v>242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609</v>
      </c>
      <c r="R23" t="s">
        <v>623</v>
      </c>
    </row>
    <row r="24" spans="1:18">
      <c r="A24" s="16" t="s">
        <v>474</v>
      </c>
      <c r="B24" s="35" t="s">
        <v>590</v>
      </c>
      <c r="C24" s="37" t="s">
        <v>242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613</v>
      </c>
    </row>
    <row r="25" spans="1:18">
      <c r="A25" s="16" t="s">
        <v>475</v>
      </c>
      <c r="B25" s="35" t="s">
        <v>590</v>
      </c>
      <c r="C25" s="37" t="s">
        <v>242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609</v>
      </c>
      <c r="R25" t="s">
        <v>622</v>
      </c>
    </row>
    <row r="26" spans="1:18">
      <c r="A26" s="27" t="s">
        <v>518</v>
      </c>
      <c r="B26" s="35" t="s">
        <v>590</v>
      </c>
      <c r="C26" s="37" t="s">
        <v>240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613</v>
      </c>
      <c r="R26" t="s">
        <v>633</v>
      </c>
    </row>
    <row r="27" spans="1:18">
      <c r="A27" s="25" t="s">
        <v>476</v>
      </c>
      <c r="B27" s="35" t="s">
        <v>590</v>
      </c>
      <c r="C27" s="37" t="s">
        <v>240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613</v>
      </c>
      <c r="R27" t="s">
        <v>634</v>
      </c>
    </row>
    <row r="28" spans="1:18">
      <c r="A28" s="25" t="s">
        <v>479</v>
      </c>
      <c r="B28" s="36" t="s">
        <v>590</v>
      </c>
      <c r="C28" s="38" t="s">
        <v>340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6" t="s">
        <v>591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8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9" t="s">
        <v>611</v>
      </c>
      <c r="R31" s="19" t="s">
        <v>587</v>
      </c>
    </row>
    <row r="32" spans="1:18">
      <c r="A32" s="16" t="s">
        <v>456</v>
      </c>
      <c r="B32" s="37" t="s">
        <v>591</v>
      </c>
      <c r="C32" s="37" t="s">
        <v>242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609</v>
      </c>
    </row>
    <row r="33" spans="1:18">
      <c r="A33" s="16" t="s">
        <v>457</v>
      </c>
      <c r="B33" s="37" t="s">
        <v>591</v>
      </c>
      <c r="C33" s="37" t="s">
        <v>242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609</v>
      </c>
    </row>
    <row r="34" spans="1:18">
      <c r="A34" s="16" t="s">
        <v>460</v>
      </c>
      <c r="B34" s="37" t="s">
        <v>591</v>
      </c>
      <c r="C34" s="37" t="s">
        <v>242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609</v>
      </c>
    </row>
    <row r="35" spans="1:18">
      <c r="A35" s="16" t="s">
        <v>478</v>
      </c>
      <c r="B35" s="37" t="s">
        <v>591</v>
      </c>
      <c r="C35" s="37" t="s">
        <v>242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612</v>
      </c>
    </row>
    <row r="36" spans="1:18">
      <c r="A36" s="16" t="s">
        <v>480</v>
      </c>
      <c r="B36" s="37" t="s">
        <v>591</v>
      </c>
      <c r="C36" s="37" t="s">
        <v>242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609</v>
      </c>
    </row>
    <row r="37" spans="1:18">
      <c r="A37" s="16" t="s">
        <v>481</v>
      </c>
      <c r="B37" s="37" t="s">
        <v>591</v>
      </c>
      <c r="C37" s="37" t="s">
        <v>242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609</v>
      </c>
    </row>
    <row r="38" spans="1:18">
      <c r="A38" s="16" t="s">
        <v>483</v>
      </c>
      <c r="B38" s="37" t="s">
        <v>591</v>
      </c>
      <c r="C38" s="37" t="s">
        <v>242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609</v>
      </c>
      <c r="R38" t="s">
        <v>628</v>
      </c>
    </row>
    <row r="39" spans="1:18">
      <c r="A39" s="16" t="s">
        <v>487</v>
      </c>
      <c r="B39" s="37" t="s">
        <v>591</v>
      </c>
      <c r="C39" s="37" t="s">
        <v>242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610</v>
      </c>
    </row>
    <row r="40" spans="1:18">
      <c r="A40" s="16" t="s">
        <v>488</v>
      </c>
      <c r="B40" s="37" t="s">
        <v>591</v>
      </c>
      <c r="C40" s="37" t="s">
        <v>242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615</v>
      </c>
    </row>
    <row r="41" spans="1:18">
      <c r="A41" s="16" t="s">
        <v>489</v>
      </c>
      <c r="B41" s="37" t="s">
        <v>591</v>
      </c>
      <c r="C41" s="37" t="s">
        <v>242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609</v>
      </c>
    </row>
    <row r="42" spans="1:18">
      <c r="A42" s="16" t="s">
        <v>490</v>
      </c>
      <c r="B42" s="37" t="s">
        <v>591</v>
      </c>
      <c r="C42" s="37" t="s">
        <v>242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609</v>
      </c>
      <c r="R42" t="s">
        <v>625</v>
      </c>
    </row>
    <row r="43" spans="1:18">
      <c r="A43" s="16" t="s">
        <v>493</v>
      </c>
      <c r="B43" s="37" t="s">
        <v>591</v>
      </c>
      <c r="C43" s="37" t="s">
        <v>242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612</v>
      </c>
      <c r="R43" t="s">
        <v>624</v>
      </c>
    </row>
    <row r="44" spans="1:18">
      <c r="A44" s="16" t="s">
        <v>495</v>
      </c>
      <c r="B44" s="37" t="s">
        <v>591</v>
      </c>
      <c r="C44" s="37" t="s">
        <v>242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609</v>
      </c>
    </row>
    <row r="45" spans="1:18">
      <c r="A45" s="16" t="s">
        <v>497</v>
      </c>
      <c r="B45" s="37" t="s">
        <v>591</v>
      </c>
      <c r="C45" s="37" t="s">
        <v>242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609</v>
      </c>
    </row>
    <row r="46" spans="1:18">
      <c r="A46" s="16" t="s">
        <v>498</v>
      </c>
      <c r="B46" s="37" t="s">
        <v>591</v>
      </c>
      <c r="C46" s="37" t="s">
        <v>242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612</v>
      </c>
    </row>
    <row r="47" spans="1:18">
      <c r="A47" s="16" t="s">
        <v>499</v>
      </c>
      <c r="B47" s="37" t="s">
        <v>591</v>
      </c>
      <c r="C47" s="37" t="s">
        <v>242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612</v>
      </c>
      <c r="R47" t="s">
        <v>636</v>
      </c>
    </row>
    <row r="48" spans="1:18">
      <c r="A48" s="16" t="s">
        <v>501</v>
      </c>
      <c r="B48" s="37" t="s">
        <v>591</v>
      </c>
      <c r="C48" s="37" t="s">
        <v>242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610</v>
      </c>
      <c r="R48" t="s">
        <v>627</v>
      </c>
    </row>
    <row r="49" spans="1:18">
      <c r="A49" s="16" t="s">
        <v>503</v>
      </c>
      <c r="B49" s="37" t="s">
        <v>591</v>
      </c>
      <c r="C49" s="37" t="s">
        <v>242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612</v>
      </c>
      <c r="R49" t="s">
        <v>637</v>
      </c>
    </row>
    <row r="50" spans="1:18">
      <c r="A50" s="16" t="s">
        <v>461</v>
      </c>
      <c r="B50" s="37" t="s">
        <v>591</v>
      </c>
      <c r="C50" s="37" t="s">
        <v>242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609</v>
      </c>
    </row>
    <row r="51" spans="1:18">
      <c r="A51" s="16" t="s">
        <v>858</v>
      </c>
      <c r="B51" s="37" t="s">
        <v>591</v>
      </c>
      <c r="C51" s="37" t="s">
        <v>242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610</v>
      </c>
    </row>
    <row r="52" spans="1:18">
      <c r="A52" s="16" t="s">
        <v>859</v>
      </c>
      <c r="B52" s="37" t="s">
        <v>591</v>
      </c>
      <c r="C52" s="37" t="s">
        <v>242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610</v>
      </c>
    </row>
    <row r="53" spans="1:18">
      <c r="A53" s="25" t="s">
        <v>482</v>
      </c>
      <c r="B53" s="37" t="s">
        <v>591</v>
      </c>
      <c r="C53" s="37" t="s">
        <v>240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612</v>
      </c>
    </row>
    <row r="54" spans="1:18">
      <c r="A54" s="25" t="s">
        <v>484</v>
      </c>
      <c r="B54" s="37" t="s">
        <v>591</v>
      </c>
      <c r="C54" s="37" t="s">
        <v>240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609</v>
      </c>
      <c r="R54" t="s">
        <v>629</v>
      </c>
    </row>
    <row r="55" spans="1:18">
      <c r="A55" s="25" t="s">
        <v>485</v>
      </c>
      <c r="B55" s="37" t="s">
        <v>591</v>
      </c>
      <c r="C55" s="37" t="s">
        <v>241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609</v>
      </c>
    </row>
    <row r="56" spans="1:18">
      <c r="A56" s="25" t="s">
        <v>486</v>
      </c>
      <c r="B56" s="37" t="s">
        <v>591</v>
      </c>
      <c r="C56" s="37" t="s">
        <v>240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609</v>
      </c>
    </row>
    <row r="57" spans="1:18">
      <c r="A57" s="25" t="s">
        <v>491</v>
      </c>
      <c r="B57" s="37" t="s">
        <v>591</v>
      </c>
      <c r="C57" s="37" t="s">
        <v>240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609</v>
      </c>
      <c r="R57" t="s">
        <v>629</v>
      </c>
    </row>
    <row r="58" spans="1:18">
      <c r="A58" s="25" t="s">
        <v>492</v>
      </c>
      <c r="B58" s="37" t="s">
        <v>591</v>
      </c>
      <c r="C58" s="37" t="s">
        <v>240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609</v>
      </c>
      <c r="R58" t="s">
        <v>628</v>
      </c>
    </row>
    <row r="59" spans="1:18">
      <c r="A59" s="25" t="s">
        <v>494</v>
      </c>
      <c r="B59" s="37" t="s">
        <v>591</v>
      </c>
      <c r="C59" s="37" t="s">
        <v>240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609</v>
      </c>
    </row>
    <row r="60" spans="1:18">
      <c r="A60" s="25" t="s">
        <v>496</v>
      </c>
      <c r="B60" s="37" t="s">
        <v>591</v>
      </c>
      <c r="C60" s="37" t="s">
        <v>240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613</v>
      </c>
      <c r="R60" t="s">
        <v>638</v>
      </c>
    </row>
    <row r="61" spans="1:18">
      <c r="A61" s="25" t="s">
        <v>500</v>
      </c>
      <c r="B61" s="37" t="s">
        <v>591</v>
      </c>
      <c r="C61" s="37" t="s">
        <v>240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609</v>
      </c>
      <c r="R61" t="s">
        <v>626</v>
      </c>
    </row>
    <row r="62" spans="1:18">
      <c r="A62" s="25" t="s">
        <v>502</v>
      </c>
      <c r="B62" s="37" t="s">
        <v>591</v>
      </c>
      <c r="C62" s="37" t="s">
        <v>241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612</v>
      </c>
      <c r="R62" t="s">
        <v>629</v>
      </c>
    </row>
    <row r="63" spans="1:18">
      <c r="A63" s="25" t="s">
        <v>504</v>
      </c>
      <c r="B63" s="37" t="s">
        <v>591</v>
      </c>
      <c r="C63" s="37" t="s">
        <v>240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612</v>
      </c>
    </row>
    <row r="64" spans="1:18">
      <c r="A64" s="27" t="s">
        <v>556</v>
      </c>
      <c r="B64" s="37" t="s">
        <v>591</v>
      </c>
      <c r="C64" s="37" t="s">
        <v>240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609</v>
      </c>
    </row>
    <row r="65" spans="1:18">
      <c r="A65" s="27" t="s">
        <v>557</v>
      </c>
      <c r="B65" s="37" t="s">
        <v>591</v>
      </c>
      <c r="C65" s="37" t="s">
        <v>240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613</v>
      </c>
      <c r="R65" t="s">
        <v>636</v>
      </c>
    </row>
    <row r="66" spans="1:18">
      <c r="A66" s="27" t="s">
        <v>558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610</v>
      </c>
      <c r="R66" t="s">
        <v>639</v>
      </c>
    </row>
    <row r="67" spans="1:18">
      <c r="A67" s="27" t="s">
        <v>581</v>
      </c>
      <c r="B67" s="37" t="s">
        <v>591</v>
      </c>
      <c r="C67" s="37" t="s">
        <v>240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613</v>
      </c>
      <c r="R67" t="s">
        <v>640</v>
      </c>
    </row>
    <row r="68" spans="1:18">
      <c r="A68" s="27" t="s">
        <v>582</v>
      </c>
      <c r="B68" s="37" t="s">
        <v>591</v>
      </c>
      <c r="C68" s="37" t="s">
        <v>240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609</v>
      </c>
    </row>
    <row r="69" spans="1:18">
      <c r="A69" s="27" t="s">
        <v>584</v>
      </c>
      <c r="B69" s="38" t="s">
        <v>591</v>
      </c>
      <c r="C69" s="38" t="s">
        <v>340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612</v>
      </c>
    </row>
    <row r="70" spans="1:18">
      <c r="A70" s="27" t="s">
        <v>856</v>
      </c>
      <c r="B70" s="37" t="s">
        <v>591</v>
      </c>
      <c r="C70" s="37" t="s">
        <v>240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610</v>
      </c>
    </row>
    <row r="71" spans="1:18">
      <c r="A71" s="27" t="s">
        <v>857</v>
      </c>
      <c r="B71" s="37" t="s">
        <v>591</v>
      </c>
      <c r="C71" s="37" t="s">
        <v>240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609</v>
      </c>
      <c r="R71" s="19" t="s">
        <v>587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6" t="s">
        <v>592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8"/>
    </row>
    <row r="74" spans="1:18">
      <c r="A74" s="28" t="s">
        <v>0</v>
      </c>
      <c r="B74" s="18" t="s">
        <v>588</v>
      </c>
      <c r="C74" s="18" t="s">
        <v>589</v>
      </c>
      <c r="D74" s="24" t="s">
        <v>595</v>
      </c>
      <c r="E74" s="24" t="s">
        <v>596</v>
      </c>
      <c r="F74" s="24" t="s">
        <v>597</v>
      </c>
      <c r="G74" s="24" t="s">
        <v>594</v>
      </c>
      <c r="H74" s="24" t="s">
        <v>4</v>
      </c>
      <c r="I74" s="19" t="s">
        <v>598</v>
      </c>
      <c r="J74" s="19" t="s">
        <v>599</v>
      </c>
      <c r="K74" s="24" t="s">
        <v>595</v>
      </c>
      <c r="L74" s="24" t="s">
        <v>596</v>
      </c>
      <c r="M74" s="24" t="s">
        <v>597</v>
      </c>
      <c r="N74" s="24" t="s">
        <v>594</v>
      </c>
      <c r="O74" s="24" t="s">
        <v>4</v>
      </c>
      <c r="P74" s="19" t="s">
        <v>598</v>
      </c>
      <c r="Q74" s="19" t="s">
        <v>611</v>
      </c>
    </row>
    <row r="75" spans="1:18">
      <c r="A75" s="16" t="s">
        <v>506</v>
      </c>
      <c r="B75" s="37" t="s">
        <v>592</v>
      </c>
      <c r="C75" s="37" t="s">
        <v>242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610</v>
      </c>
      <c r="R75" t="s">
        <v>627</v>
      </c>
    </row>
    <row r="76" spans="1:18">
      <c r="A76" s="16" t="s">
        <v>507</v>
      </c>
      <c r="B76" s="37" t="s">
        <v>592</v>
      </c>
      <c r="C76" s="37" t="s">
        <v>242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610</v>
      </c>
    </row>
    <row r="77" spans="1:18">
      <c r="A77" s="16" t="s">
        <v>512</v>
      </c>
      <c r="B77" s="37" t="s">
        <v>592</v>
      </c>
      <c r="C77" s="37" t="s">
        <v>242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610</v>
      </c>
      <c r="R77" t="s">
        <v>636</v>
      </c>
    </row>
    <row r="78" spans="1:18">
      <c r="A78" s="16" t="s">
        <v>514</v>
      </c>
      <c r="B78" s="37" t="s">
        <v>592</v>
      </c>
      <c r="C78" s="37" t="s">
        <v>242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610</v>
      </c>
    </row>
    <row r="79" spans="1:18">
      <c r="A79" s="16" t="s">
        <v>351</v>
      </c>
      <c r="B79" s="37" t="s">
        <v>592</v>
      </c>
      <c r="C79" s="37" t="s">
        <v>242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616</v>
      </c>
    </row>
    <row r="80" spans="1:18">
      <c r="A80" s="16" t="s">
        <v>517</v>
      </c>
      <c r="B80" s="37" t="s">
        <v>592</v>
      </c>
      <c r="C80" s="37" t="s">
        <v>242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610</v>
      </c>
    </row>
    <row r="81" spans="1:18">
      <c r="A81" s="16" t="s">
        <v>316</v>
      </c>
      <c r="B81" s="37" t="s">
        <v>592</v>
      </c>
      <c r="C81" s="37" t="s">
        <v>242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616</v>
      </c>
      <c r="R81" t="s">
        <v>629</v>
      </c>
    </row>
    <row r="82" spans="1:18">
      <c r="A82" s="16" t="s">
        <v>233</v>
      </c>
      <c r="B82" s="37" t="s">
        <v>592</v>
      </c>
      <c r="C82" s="37" t="s">
        <v>242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617</v>
      </c>
    </row>
    <row r="83" spans="1:18">
      <c r="A83" s="25" t="s">
        <v>463</v>
      </c>
      <c r="B83" s="37" t="s">
        <v>592</v>
      </c>
      <c r="C83" s="37" t="s">
        <v>340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619</v>
      </c>
    </row>
    <row r="84" spans="1:18">
      <c r="A84" s="25" t="s">
        <v>477</v>
      </c>
      <c r="B84" s="37" t="s">
        <v>592</v>
      </c>
      <c r="C84" s="37" t="s">
        <v>340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612</v>
      </c>
    </row>
    <row r="85" spans="1:18">
      <c r="A85" s="25" t="s">
        <v>505</v>
      </c>
      <c r="B85" s="37" t="s">
        <v>592</v>
      </c>
      <c r="C85" s="37" t="s">
        <v>340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620</v>
      </c>
      <c r="R85" t="s">
        <v>642</v>
      </c>
    </row>
    <row r="86" spans="1:18">
      <c r="A86" s="25" t="s">
        <v>508</v>
      </c>
      <c r="B86" s="37" t="s">
        <v>592</v>
      </c>
      <c r="C86" s="37" t="s">
        <v>241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610</v>
      </c>
      <c r="R86" t="s">
        <v>632</v>
      </c>
    </row>
    <row r="87" spans="1:18">
      <c r="A87" s="25" t="s">
        <v>509</v>
      </c>
      <c r="B87" s="37" t="s">
        <v>592</v>
      </c>
      <c r="C87" s="37" t="s">
        <v>240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618</v>
      </c>
      <c r="R87" t="s">
        <v>631</v>
      </c>
    </row>
    <row r="88" spans="1:18">
      <c r="A88" s="25" t="s">
        <v>510</v>
      </c>
      <c r="B88" s="37" t="s">
        <v>592</v>
      </c>
      <c r="C88" s="37" t="s">
        <v>340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612</v>
      </c>
      <c r="R88" t="s">
        <v>630</v>
      </c>
    </row>
    <row r="89" spans="1:18">
      <c r="A89" s="25" t="s">
        <v>511</v>
      </c>
      <c r="B89" s="37" t="s">
        <v>592</v>
      </c>
      <c r="C89" s="37" t="s">
        <v>241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610</v>
      </c>
    </row>
    <row r="90" spans="1:18">
      <c r="A90" s="25" t="s">
        <v>513</v>
      </c>
      <c r="B90" s="37" t="s">
        <v>592</v>
      </c>
      <c r="C90" s="37" t="s">
        <v>240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612</v>
      </c>
    </row>
    <row r="91" spans="1:18">
      <c r="A91" s="25" t="s">
        <v>515</v>
      </c>
      <c r="B91" s="37" t="s">
        <v>592</v>
      </c>
      <c r="C91" s="37" t="s">
        <v>240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610</v>
      </c>
    </row>
    <row r="92" spans="1:18">
      <c r="A92" s="25" t="s">
        <v>516</v>
      </c>
      <c r="B92" s="37" t="s">
        <v>592</v>
      </c>
      <c r="C92" s="37" t="s">
        <v>241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612</v>
      </c>
      <c r="R92" t="s">
        <v>629</v>
      </c>
    </row>
    <row r="93" spans="1:18">
      <c r="A93" s="27" t="s">
        <v>559</v>
      </c>
      <c r="B93" s="37" t="s">
        <v>592</v>
      </c>
      <c r="C93" s="37" t="s">
        <v>240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610</v>
      </c>
      <c r="R93" t="s">
        <v>641</v>
      </c>
    </row>
    <row r="94" spans="1:18">
      <c r="A94" s="27" t="s">
        <v>560</v>
      </c>
      <c r="B94" s="37" t="s">
        <v>592</v>
      </c>
      <c r="C94" s="37" t="s">
        <v>241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612</v>
      </c>
    </row>
    <row r="95" spans="1:18">
      <c r="A95" s="27" t="s">
        <v>580</v>
      </c>
      <c r="B95" s="37" t="s">
        <v>592</v>
      </c>
      <c r="C95" s="37" t="s">
        <v>240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612</v>
      </c>
    </row>
    <row r="96" spans="1:18">
      <c r="A96" s="27" t="s">
        <v>583</v>
      </c>
      <c r="B96" s="37" t="s">
        <v>592</v>
      </c>
      <c r="C96" s="37" t="s">
        <v>240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610</v>
      </c>
    </row>
    <row r="97" spans="1:17">
      <c r="A97" s="27" t="s">
        <v>585</v>
      </c>
      <c r="B97" s="38" t="s">
        <v>592</v>
      </c>
      <c r="C97" s="38" t="s">
        <v>241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610</v>
      </c>
    </row>
    <row r="98" spans="1:17">
      <c r="A98" s="27" t="s">
        <v>973</v>
      </c>
      <c r="B98" s="38" t="s">
        <v>592</v>
      </c>
      <c r="C98" s="38" t="s">
        <v>241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600</v>
      </c>
      <c r="B1" s="30">
        <v>1.1000000000000001</v>
      </c>
    </row>
    <row r="2" spans="1:17">
      <c r="A2" s="29" t="s">
        <v>601</v>
      </c>
      <c r="B2" s="30">
        <v>1.1000000000000001</v>
      </c>
    </row>
    <row r="3" spans="1:17">
      <c r="A3" s="29" t="s">
        <v>602</v>
      </c>
      <c r="B3" s="30">
        <v>1.1000000000000001</v>
      </c>
    </row>
    <row r="4" spans="1:17">
      <c r="A4" s="29" t="s">
        <v>604</v>
      </c>
      <c r="B4" s="30">
        <v>1.1000000000000001</v>
      </c>
    </row>
    <row r="5" spans="1:17">
      <c r="A5" s="29" t="s">
        <v>603</v>
      </c>
      <c r="B5" s="30">
        <v>1.1000000000000001</v>
      </c>
    </row>
    <row r="6" spans="1:17">
      <c r="A6" s="43" t="s">
        <v>586</v>
      </c>
      <c r="B6" s="44">
        <v>1.1000000000000001</v>
      </c>
    </row>
    <row r="7" spans="1:17">
      <c r="A7" s="156" t="s">
        <v>590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8"/>
    </row>
    <row r="8" spans="1:17">
      <c r="A8" s="28" t="s">
        <v>0</v>
      </c>
      <c r="B8" s="28" t="s">
        <v>588</v>
      </c>
      <c r="C8" s="24" t="s">
        <v>593</v>
      </c>
      <c r="D8" s="24" t="s">
        <v>595</v>
      </c>
      <c r="E8" s="24" t="s">
        <v>596</v>
      </c>
      <c r="F8" s="24" t="s">
        <v>597</v>
      </c>
      <c r="G8" s="24" t="s">
        <v>594</v>
      </c>
      <c r="H8" s="24" t="s">
        <v>4</v>
      </c>
      <c r="I8" s="19" t="s">
        <v>598</v>
      </c>
      <c r="J8" s="19" t="s">
        <v>599</v>
      </c>
      <c r="K8" s="24" t="s">
        <v>595</v>
      </c>
      <c r="L8" s="24" t="s">
        <v>596</v>
      </c>
      <c r="M8" s="24" t="s">
        <v>597</v>
      </c>
      <c r="N8" s="24" t="s">
        <v>594</v>
      </c>
      <c r="O8" s="24" t="s">
        <v>4</v>
      </c>
      <c r="P8" s="19" t="s">
        <v>598</v>
      </c>
      <c r="Q8" s="19" t="s">
        <v>611</v>
      </c>
    </row>
    <row r="9" spans="1:17">
      <c r="A9" s="16" t="s">
        <v>454</v>
      </c>
      <c r="B9" s="35" t="s">
        <v>590</v>
      </c>
      <c r="C9" s="37" t="s">
        <v>242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609</v>
      </c>
    </row>
    <row r="10" spans="1:17">
      <c r="A10" s="16" t="s">
        <v>455</v>
      </c>
      <c r="B10" s="35" t="s">
        <v>590</v>
      </c>
      <c r="C10" s="37" t="s">
        <v>242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609</v>
      </c>
    </row>
    <row r="11" spans="1:17">
      <c r="A11" s="16" t="s">
        <v>458</v>
      </c>
      <c r="B11" s="35" t="s">
        <v>590</v>
      </c>
      <c r="C11" s="37" t="s">
        <v>242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609</v>
      </c>
    </row>
    <row r="12" spans="1:17">
      <c r="A12" s="16" t="s">
        <v>459</v>
      </c>
      <c r="B12" s="35" t="s">
        <v>590</v>
      </c>
      <c r="C12" s="37" t="s">
        <v>242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609</v>
      </c>
    </row>
    <row r="13" spans="1:17">
      <c r="A13" s="16" t="s">
        <v>462</v>
      </c>
      <c r="B13" s="35" t="s">
        <v>590</v>
      </c>
      <c r="C13" s="37" t="s">
        <v>242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610</v>
      </c>
    </row>
    <row r="14" spans="1:17">
      <c r="A14" s="16" t="s">
        <v>464</v>
      </c>
      <c r="B14" s="35" t="s">
        <v>590</v>
      </c>
      <c r="C14" s="37" t="s">
        <v>242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609</v>
      </c>
    </row>
    <row r="15" spans="1:17">
      <c r="A15" s="16" t="s">
        <v>465</v>
      </c>
      <c r="B15" s="35" t="s">
        <v>590</v>
      </c>
      <c r="C15" s="37" t="s">
        <v>242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609</v>
      </c>
    </row>
    <row r="16" spans="1:17">
      <c r="A16" s="16" t="s">
        <v>466</v>
      </c>
      <c r="B16" s="35" t="s">
        <v>590</v>
      </c>
      <c r="C16" s="37" t="s">
        <v>242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612</v>
      </c>
    </row>
    <row r="17" spans="1:17">
      <c r="A17" s="16" t="s">
        <v>467</v>
      </c>
      <c r="B17" s="35" t="s">
        <v>590</v>
      </c>
      <c r="C17" s="37" t="s">
        <v>242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609</v>
      </c>
    </row>
    <row r="18" spans="1:17">
      <c r="A18" s="16" t="s">
        <v>468</v>
      </c>
      <c r="B18" s="35" t="s">
        <v>590</v>
      </c>
      <c r="C18" s="37" t="s">
        <v>242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609</v>
      </c>
    </row>
    <row r="19" spans="1:17">
      <c r="A19" s="16" t="s">
        <v>469</v>
      </c>
      <c r="B19" s="35" t="s">
        <v>590</v>
      </c>
      <c r="C19" s="37" t="s">
        <v>242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610</v>
      </c>
    </row>
    <row r="20" spans="1:17">
      <c r="A20" s="16" t="s">
        <v>470</v>
      </c>
      <c r="B20" s="35" t="s">
        <v>590</v>
      </c>
      <c r="C20" s="37" t="s">
        <v>242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609</v>
      </c>
    </row>
    <row r="21" spans="1:17">
      <c r="A21" s="16" t="s">
        <v>471</v>
      </c>
      <c r="B21" s="35" t="s">
        <v>590</v>
      </c>
      <c r="C21" s="37" t="s">
        <v>242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609</v>
      </c>
    </row>
    <row r="22" spans="1:17">
      <c r="A22" s="16" t="s">
        <v>472</v>
      </c>
      <c r="B22" s="35" t="s">
        <v>590</v>
      </c>
      <c r="C22" s="37" t="s">
        <v>242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612</v>
      </c>
    </row>
    <row r="23" spans="1:17">
      <c r="A23" s="16" t="s">
        <v>473</v>
      </c>
      <c r="B23" s="35" t="s">
        <v>590</v>
      </c>
      <c r="C23" s="37" t="s">
        <v>242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609</v>
      </c>
    </row>
    <row r="24" spans="1:17">
      <c r="A24" s="16" t="s">
        <v>474</v>
      </c>
      <c r="B24" s="35" t="s">
        <v>590</v>
      </c>
      <c r="C24" s="37" t="s">
        <v>242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613</v>
      </c>
    </row>
    <row r="25" spans="1:17">
      <c r="A25" s="16" t="s">
        <v>475</v>
      </c>
      <c r="B25" s="35" t="s">
        <v>590</v>
      </c>
      <c r="C25" s="37" t="s">
        <v>242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609</v>
      </c>
    </row>
    <row r="26" spans="1:17">
      <c r="A26" s="27" t="s">
        <v>518</v>
      </c>
      <c r="B26" s="35" t="s">
        <v>590</v>
      </c>
      <c r="C26" s="37" t="s">
        <v>240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613</v>
      </c>
    </row>
    <row r="27" spans="1:17">
      <c r="A27" s="25" t="s">
        <v>476</v>
      </c>
      <c r="B27" s="35" t="s">
        <v>590</v>
      </c>
      <c r="C27" s="37" t="s">
        <v>240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613</v>
      </c>
    </row>
    <row r="28" spans="1:17">
      <c r="A28" s="25" t="s">
        <v>479</v>
      </c>
      <c r="B28" s="36" t="s">
        <v>590</v>
      </c>
      <c r="C28" s="38" t="s">
        <v>340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614</v>
      </c>
    </row>
    <row r="29" spans="1:17">
      <c r="K29" s="17"/>
      <c r="L29" s="17"/>
      <c r="M29" s="17"/>
      <c r="N29" s="17"/>
      <c r="O29" s="17"/>
      <c r="P29" s="17"/>
    </row>
    <row r="30" spans="1:17">
      <c r="A30" s="156" t="s">
        <v>591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8"/>
    </row>
    <row r="31" spans="1:17">
      <c r="A31" s="28" t="s">
        <v>0</v>
      </c>
      <c r="B31" s="18" t="s">
        <v>588</v>
      </c>
      <c r="C31" s="18" t="s">
        <v>589</v>
      </c>
      <c r="D31" s="24" t="s">
        <v>595</v>
      </c>
      <c r="E31" s="24" t="s">
        <v>596</v>
      </c>
      <c r="F31" s="24" t="s">
        <v>597</v>
      </c>
      <c r="G31" s="24" t="s">
        <v>594</v>
      </c>
      <c r="H31" s="24" t="s">
        <v>4</v>
      </c>
      <c r="I31" s="19" t="s">
        <v>598</v>
      </c>
      <c r="J31" s="19" t="s">
        <v>599</v>
      </c>
      <c r="K31" s="24" t="s">
        <v>595</v>
      </c>
      <c r="L31" s="24" t="s">
        <v>596</v>
      </c>
      <c r="M31" s="24" t="s">
        <v>597</v>
      </c>
      <c r="N31" s="24" t="s">
        <v>594</v>
      </c>
      <c r="O31" s="24" t="s">
        <v>4</v>
      </c>
      <c r="P31" s="19" t="s">
        <v>598</v>
      </c>
      <c r="Q31" s="18" t="s">
        <v>587</v>
      </c>
    </row>
    <row r="32" spans="1:17">
      <c r="A32" s="16" t="s">
        <v>456</v>
      </c>
      <c r="B32" s="37" t="s">
        <v>591</v>
      </c>
      <c r="C32" s="37" t="s">
        <v>242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609</v>
      </c>
    </row>
    <row r="33" spans="1:17">
      <c r="A33" s="16" t="s">
        <v>457</v>
      </c>
      <c r="B33" s="37" t="s">
        <v>591</v>
      </c>
      <c r="C33" s="37" t="s">
        <v>242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609</v>
      </c>
    </row>
    <row r="34" spans="1:17">
      <c r="A34" s="16" t="s">
        <v>460</v>
      </c>
      <c r="B34" s="37" t="s">
        <v>591</v>
      </c>
      <c r="C34" s="37" t="s">
        <v>242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609</v>
      </c>
    </row>
    <row r="35" spans="1:17">
      <c r="A35" s="16" t="s">
        <v>478</v>
      </c>
      <c r="B35" s="37" t="s">
        <v>591</v>
      </c>
      <c r="C35" s="37" t="s">
        <v>242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612</v>
      </c>
    </row>
    <row r="36" spans="1:17">
      <c r="A36" s="16" t="s">
        <v>480</v>
      </c>
      <c r="B36" s="37" t="s">
        <v>591</v>
      </c>
      <c r="C36" s="37" t="s">
        <v>242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609</v>
      </c>
    </row>
    <row r="37" spans="1:17">
      <c r="A37" s="16" t="s">
        <v>481</v>
      </c>
      <c r="B37" s="37" t="s">
        <v>591</v>
      </c>
      <c r="C37" s="37" t="s">
        <v>242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609</v>
      </c>
    </row>
    <row r="38" spans="1:17">
      <c r="A38" s="16" t="s">
        <v>483</v>
      </c>
      <c r="B38" s="37" t="s">
        <v>591</v>
      </c>
      <c r="C38" s="37" t="s">
        <v>242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609</v>
      </c>
    </row>
    <row r="39" spans="1:17">
      <c r="A39" s="16" t="s">
        <v>487</v>
      </c>
      <c r="B39" s="37" t="s">
        <v>591</v>
      </c>
      <c r="C39" s="37" t="s">
        <v>242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610</v>
      </c>
    </row>
    <row r="40" spans="1:17">
      <c r="A40" s="16" t="s">
        <v>488</v>
      </c>
      <c r="B40" s="37" t="s">
        <v>591</v>
      </c>
      <c r="C40" s="37" t="s">
        <v>242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615</v>
      </c>
    </row>
    <row r="41" spans="1:17">
      <c r="A41" s="16" t="s">
        <v>489</v>
      </c>
      <c r="B41" s="37" t="s">
        <v>591</v>
      </c>
      <c r="C41" s="37" t="s">
        <v>242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609</v>
      </c>
    </row>
    <row r="42" spans="1:17">
      <c r="A42" s="16" t="s">
        <v>490</v>
      </c>
      <c r="B42" s="37" t="s">
        <v>591</v>
      </c>
      <c r="C42" s="37" t="s">
        <v>242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609</v>
      </c>
    </row>
    <row r="43" spans="1:17">
      <c r="A43" s="16" t="s">
        <v>493</v>
      </c>
      <c r="B43" s="37" t="s">
        <v>591</v>
      </c>
      <c r="C43" s="37" t="s">
        <v>242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612</v>
      </c>
    </row>
    <row r="44" spans="1:17">
      <c r="A44" s="16" t="s">
        <v>495</v>
      </c>
      <c r="B44" s="37" t="s">
        <v>591</v>
      </c>
      <c r="C44" s="37" t="s">
        <v>242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609</v>
      </c>
    </row>
    <row r="45" spans="1:17">
      <c r="A45" s="16" t="s">
        <v>497</v>
      </c>
      <c r="B45" s="37" t="s">
        <v>591</v>
      </c>
      <c r="C45" s="37" t="s">
        <v>242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609</v>
      </c>
    </row>
    <row r="46" spans="1:17">
      <c r="A46" s="16" t="s">
        <v>498</v>
      </c>
      <c r="B46" s="37" t="s">
        <v>591</v>
      </c>
      <c r="C46" s="37" t="s">
        <v>242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612</v>
      </c>
    </row>
    <row r="47" spans="1:17">
      <c r="A47" s="16" t="s">
        <v>499</v>
      </c>
      <c r="B47" s="37" t="s">
        <v>591</v>
      </c>
      <c r="C47" s="37" t="s">
        <v>242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612</v>
      </c>
    </row>
    <row r="48" spans="1:17">
      <c r="A48" s="16" t="s">
        <v>501</v>
      </c>
      <c r="B48" s="37" t="s">
        <v>591</v>
      </c>
      <c r="C48" s="37" t="s">
        <v>242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610</v>
      </c>
    </row>
    <row r="49" spans="1:17">
      <c r="A49" s="16" t="s">
        <v>503</v>
      </c>
      <c r="B49" s="37" t="s">
        <v>591</v>
      </c>
      <c r="C49" s="37" t="s">
        <v>242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612</v>
      </c>
    </row>
    <row r="50" spans="1:17">
      <c r="A50" s="16" t="s">
        <v>461</v>
      </c>
      <c r="B50" s="37" t="s">
        <v>591</v>
      </c>
      <c r="C50" s="37" t="s">
        <v>242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609</v>
      </c>
    </row>
    <row r="51" spans="1:17">
      <c r="A51" s="25" t="s">
        <v>482</v>
      </c>
      <c r="B51" s="37" t="s">
        <v>591</v>
      </c>
      <c r="C51" s="37" t="s">
        <v>240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612</v>
      </c>
    </row>
    <row r="52" spans="1:17">
      <c r="A52" s="25" t="s">
        <v>484</v>
      </c>
      <c r="B52" s="37" t="s">
        <v>591</v>
      </c>
      <c r="C52" s="37" t="s">
        <v>240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609</v>
      </c>
    </row>
    <row r="53" spans="1:17">
      <c r="A53" s="25" t="s">
        <v>485</v>
      </c>
      <c r="B53" s="37" t="s">
        <v>591</v>
      </c>
      <c r="C53" s="37" t="s">
        <v>241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609</v>
      </c>
    </row>
    <row r="54" spans="1:17">
      <c r="A54" s="25" t="s">
        <v>486</v>
      </c>
      <c r="B54" s="37" t="s">
        <v>591</v>
      </c>
      <c r="C54" s="37" t="s">
        <v>240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609</v>
      </c>
    </row>
    <row r="55" spans="1:17">
      <c r="A55" s="25" t="s">
        <v>491</v>
      </c>
      <c r="B55" s="37" t="s">
        <v>591</v>
      </c>
      <c r="C55" s="37" t="s">
        <v>240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609</v>
      </c>
    </row>
    <row r="56" spans="1:17">
      <c r="A56" s="25" t="s">
        <v>492</v>
      </c>
      <c r="B56" s="37" t="s">
        <v>591</v>
      </c>
      <c r="C56" s="37" t="s">
        <v>240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609</v>
      </c>
    </row>
    <row r="57" spans="1:17">
      <c r="A57" s="25" t="s">
        <v>494</v>
      </c>
      <c r="B57" s="37" t="s">
        <v>591</v>
      </c>
      <c r="C57" s="37" t="s">
        <v>240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609</v>
      </c>
    </row>
    <row r="58" spans="1:17">
      <c r="A58" s="25" t="s">
        <v>496</v>
      </c>
      <c r="B58" s="37" t="s">
        <v>591</v>
      </c>
      <c r="C58" s="37" t="s">
        <v>240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613</v>
      </c>
    </row>
    <row r="59" spans="1:17">
      <c r="A59" s="25" t="s">
        <v>500</v>
      </c>
      <c r="B59" s="37" t="s">
        <v>591</v>
      </c>
      <c r="C59" s="37" t="s">
        <v>240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609</v>
      </c>
    </row>
    <row r="60" spans="1:17">
      <c r="A60" s="25" t="s">
        <v>502</v>
      </c>
      <c r="B60" s="37" t="s">
        <v>591</v>
      </c>
      <c r="C60" s="37" t="s">
        <v>241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612</v>
      </c>
    </row>
    <row r="61" spans="1:17">
      <c r="A61" s="25" t="s">
        <v>504</v>
      </c>
      <c r="B61" s="37" t="s">
        <v>591</v>
      </c>
      <c r="C61" s="37" t="s">
        <v>240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612</v>
      </c>
    </row>
    <row r="62" spans="1:17">
      <c r="A62" s="27" t="s">
        <v>556</v>
      </c>
      <c r="B62" s="37" t="s">
        <v>591</v>
      </c>
      <c r="C62" s="37" t="s">
        <v>240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609</v>
      </c>
    </row>
    <row r="63" spans="1:17">
      <c r="A63" s="27" t="s">
        <v>557</v>
      </c>
      <c r="B63" s="37" t="s">
        <v>591</v>
      </c>
      <c r="C63" s="37" t="s">
        <v>240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613</v>
      </c>
    </row>
    <row r="64" spans="1:17">
      <c r="A64" s="27" t="s">
        <v>558</v>
      </c>
      <c r="B64" s="37" t="s">
        <v>591</v>
      </c>
      <c r="C64" s="37" t="s">
        <v>240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610</v>
      </c>
    </row>
    <row r="65" spans="1:17">
      <c r="A65" s="27" t="s">
        <v>581</v>
      </c>
      <c r="B65" s="37" t="s">
        <v>591</v>
      </c>
      <c r="C65" s="37" t="s">
        <v>240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613</v>
      </c>
    </row>
    <row r="66" spans="1:17">
      <c r="A66" s="27" t="s">
        <v>582</v>
      </c>
      <c r="B66" s="37" t="s">
        <v>591</v>
      </c>
      <c r="C66" s="37" t="s">
        <v>240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609</v>
      </c>
    </row>
    <row r="67" spans="1:17">
      <c r="A67" s="27" t="s">
        <v>584</v>
      </c>
      <c r="B67" s="38" t="s">
        <v>591</v>
      </c>
      <c r="C67" s="38" t="s">
        <v>340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612</v>
      </c>
    </row>
    <row r="68" spans="1:17">
      <c r="K68" s="17"/>
      <c r="L68" s="17"/>
      <c r="M68" s="17"/>
      <c r="N68" s="17"/>
      <c r="O68" s="17"/>
      <c r="P68" s="17"/>
    </row>
    <row r="69" spans="1:17">
      <c r="A69" s="156" t="s">
        <v>592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8"/>
    </row>
    <row r="70" spans="1:17">
      <c r="A70" s="28" t="s">
        <v>0</v>
      </c>
      <c r="B70" s="18" t="s">
        <v>588</v>
      </c>
      <c r="C70" s="18" t="s">
        <v>589</v>
      </c>
      <c r="D70" s="24" t="s">
        <v>595</v>
      </c>
      <c r="E70" s="24" t="s">
        <v>596</v>
      </c>
      <c r="F70" s="24" t="s">
        <v>597</v>
      </c>
      <c r="G70" s="24" t="s">
        <v>594</v>
      </c>
      <c r="H70" s="24" t="s">
        <v>4</v>
      </c>
      <c r="I70" s="19" t="s">
        <v>598</v>
      </c>
      <c r="J70" s="19" t="s">
        <v>599</v>
      </c>
      <c r="K70" s="24" t="s">
        <v>595</v>
      </c>
      <c r="L70" s="24" t="s">
        <v>596</v>
      </c>
      <c r="M70" s="24" t="s">
        <v>597</v>
      </c>
      <c r="N70" s="24" t="s">
        <v>594</v>
      </c>
      <c r="O70" s="24" t="s">
        <v>4</v>
      </c>
      <c r="P70" s="19" t="s">
        <v>598</v>
      </c>
      <c r="Q70" s="28" t="s">
        <v>587</v>
      </c>
    </row>
    <row r="71" spans="1:17">
      <c r="A71" s="16" t="s">
        <v>506</v>
      </c>
      <c r="B71" s="37" t="s">
        <v>592</v>
      </c>
      <c r="C71" s="37" t="s">
        <v>242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610</v>
      </c>
    </row>
    <row r="72" spans="1:17">
      <c r="A72" s="16" t="s">
        <v>507</v>
      </c>
      <c r="B72" s="37" t="s">
        <v>592</v>
      </c>
      <c r="C72" s="37" t="s">
        <v>242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610</v>
      </c>
    </row>
    <row r="73" spans="1:17">
      <c r="A73" s="16" t="s">
        <v>512</v>
      </c>
      <c r="B73" s="37" t="s">
        <v>592</v>
      </c>
      <c r="C73" s="37" t="s">
        <v>242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610</v>
      </c>
    </row>
    <row r="74" spans="1:17">
      <c r="A74" s="16" t="s">
        <v>514</v>
      </c>
      <c r="B74" s="37" t="s">
        <v>592</v>
      </c>
      <c r="C74" s="37" t="s">
        <v>242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610</v>
      </c>
    </row>
    <row r="75" spans="1:17">
      <c r="A75" s="16" t="s">
        <v>351</v>
      </c>
      <c r="B75" s="37" t="s">
        <v>592</v>
      </c>
      <c r="C75" s="37" t="s">
        <v>242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616</v>
      </c>
    </row>
    <row r="76" spans="1:17">
      <c r="A76" s="16" t="s">
        <v>517</v>
      </c>
      <c r="B76" s="37" t="s">
        <v>592</v>
      </c>
      <c r="C76" s="37" t="s">
        <v>242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610</v>
      </c>
    </row>
    <row r="77" spans="1:17">
      <c r="A77" s="16" t="s">
        <v>316</v>
      </c>
      <c r="B77" s="37" t="s">
        <v>592</v>
      </c>
      <c r="C77" s="37" t="s">
        <v>242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616</v>
      </c>
    </row>
    <row r="78" spans="1:17">
      <c r="A78" s="16" t="s">
        <v>233</v>
      </c>
      <c r="B78" s="37" t="s">
        <v>592</v>
      </c>
      <c r="C78" s="37" t="s">
        <v>242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617</v>
      </c>
    </row>
    <row r="79" spans="1:17">
      <c r="A79" s="25" t="s">
        <v>463</v>
      </c>
      <c r="B79" s="37" t="s">
        <v>592</v>
      </c>
      <c r="C79" s="37" t="s">
        <v>340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619</v>
      </c>
    </row>
    <row r="80" spans="1:17">
      <c r="A80" s="25" t="s">
        <v>477</v>
      </c>
      <c r="B80" s="37" t="s">
        <v>592</v>
      </c>
      <c r="C80" s="37" t="s">
        <v>340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612</v>
      </c>
    </row>
    <row r="81" spans="1:17">
      <c r="A81" s="25" t="s">
        <v>505</v>
      </c>
      <c r="B81" s="37" t="s">
        <v>592</v>
      </c>
      <c r="C81" s="37" t="s">
        <v>340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620</v>
      </c>
    </row>
    <row r="82" spans="1:17">
      <c r="A82" s="25" t="s">
        <v>508</v>
      </c>
      <c r="B82" s="37" t="s">
        <v>592</v>
      </c>
      <c r="C82" s="37" t="s">
        <v>241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610</v>
      </c>
    </row>
    <row r="83" spans="1:17">
      <c r="A83" s="25" t="s">
        <v>509</v>
      </c>
      <c r="B83" s="37" t="s">
        <v>592</v>
      </c>
      <c r="C83" s="37" t="s">
        <v>240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618</v>
      </c>
    </row>
    <row r="84" spans="1:17">
      <c r="A84" s="25" t="s">
        <v>510</v>
      </c>
      <c r="B84" s="37" t="s">
        <v>592</v>
      </c>
      <c r="C84" s="37" t="s">
        <v>340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612</v>
      </c>
    </row>
    <row r="85" spans="1:17">
      <c r="A85" s="25" t="s">
        <v>511</v>
      </c>
      <c r="B85" s="37" t="s">
        <v>592</v>
      </c>
      <c r="C85" s="37" t="s">
        <v>241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610</v>
      </c>
    </row>
    <row r="86" spans="1:17">
      <c r="A86" s="25" t="s">
        <v>513</v>
      </c>
      <c r="B86" s="37" t="s">
        <v>592</v>
      </c>
      <c r="C86" s="37" t="s">
        <v>240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612</v>
      </c>
    </row>
    <row r="87" spans="1:17">
      <c r="A87" s="25" t="s">
        <v>515</v>
      </c>
      <c r="B87" s="37" t="s">
        <v>592</v>
      </c>
      <c r="C87" s="37" t="s">
        <v>240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610</v>
      </c>
    </row>
    <row r="88" spans="1:17">
      <c r="A88" s="25" t="s">
        <v>516</v>
      </c>
      <c r="B88" s="37" t="s">
        <v>592</v>
      </c>
      <c r="C88" s="37" t="s">
        <v>241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612</v>
      </c>
    </row>
    <row r="89" spans="1:17">
      <c r="A89" s="27" t="s">
        <v>559</v>
      </c>
      <c r="B89" s="37" t="s">
        <v>592</v>
      </c>
      <c r="C89" s="37" t="s">
        <v>240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610</v>
      </c>
    </row>
    <row r="90" spans="1:17">
      <c r="A90" s="27" t="s">
        <v>560</v>
      </c>
      <c r="B90" s="37" t="s">
        <v>592</v>
      </c>
      <c r="C90" s="37" t="s">
        <v>241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612</v>
      </c>
    </row>
    <row r="91" spans="1:17">
      <c r="A91" s="27" t="s">
        <v>580</v>
      </c>
      <c r="B91" s="37" t="s">
        <v>592</v>
      </c>
      <c r="C91" s="37" t="s">
        <v>240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612</v>
      </c>
    </row>
    <row r="92" spans="1:17">
      <c r="A92" s="27" t="s">
        <v>583</v>
      </c>
      <c r="B92" s="37" t="s">
        <v>592</v>
      </c>
      <c r="C92" s="37" t="s">
        <v>240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610</v>
      </c>
    </row>
    <row r="93" spans="1:17">
      <c r="A93" s="27" t="s">
        <v>585</v>
      </c>
      <c r="B93" s="38" t="s">
        <v>592</v>
      </c>
      <c r="C93" s="38" t="s">
        <v>241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452</v>
      </c>
      <c r="B1">
        <v>2</v>
      </c>
    </row>
    <row r="2" spans="1:26" s="1" customFormat="1">
      <c r="A2" s="1" t="s">
        <v>243</v>
      </c>
      <c r="B2" s="6" t="s">
        <v>288</v>
      </c>
      <c r="C2" s="6" t="s">
        <v>419</v>
      </c>
      <c r="D2" s="6" t="s">
        <v>289</v>
      </c>
      <c r="E2" s="6" t="s">
        <v>294</v>
      </c>
      <c r="F2" s="6" t="s">
        <v>451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244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256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245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246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247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248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249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250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251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420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252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421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253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254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255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257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291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258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296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422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259</v>
      </c>
      <c r="B24" s="6" t="s">
        <v>288</v>
      </c>
      <c r="C24" s="6" t="s">
        <v>419</v>
      </c>
      <c r="D24" s="6" t="s">
        <v>289</v>
      </c>
      <c r="E24" s="6" t="s">
        <v>294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271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260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261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262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263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264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265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266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267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268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269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292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270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272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273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274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275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423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424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425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426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276</v>
      </c>
      <c r="B47" s="6" t="s">
        <v>288</v>
      </c>
      <c r="C47" s="6" t="s">
        <v>419</v>
      </c>
      <c r="D47" s="6" t="s">
        <v>289</v>
      </c>
      <c r="E47" s="6" t="s">
        <v>294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285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278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277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279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280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281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290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282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286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287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293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427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297</v>
      </c>
      <c r="B62" s="6" t="s">
        <v>288</v>
      </c>
      <c r="C62" s="6" t="s">
        <v>295</v>
      </c>
      <c r="D62" s="6" t="s">
        <v>289</v>
      </c>
      <c r="E62" s="6" t="s">
        <v>294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428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429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430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431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432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433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434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435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436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437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438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439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440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441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442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298</v>
      </c>
      <c r="B79" s="6" t="s">
        <v>288</v>
      </c>
      <c r="C79" s="6" t="s">
        <v>295</v>
      </c>
      <c r="D79" s="6" t="s">
        <v>289</v>
      </c>
      <c r="E79" s="6" t="s">
        <v>294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443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375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444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445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446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447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299</v>
      </c>
      <c r="B87" s="6" t="s">
        <v>288</v>
      </c>
      <c r="C87" s="6" t="s">
        <v>295</v>
      </c>
      <c r="D87" s="6" t="s">
        <v>289</v>
      </c>
      <c r="E87" s="6" t="s">
        <v>294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448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283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284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449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450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645</v>
      </c>
      <c r="B1" s="1" t="s">
        <v>646</v>
      </c>
      <c r="C1" s="1" t="s">
        <v>647</v>
      </c>
      <c r="D1" s="1" t="s">
        <v>648</v>
      </c>
      <c r="E1" s="1" t="s">
        <v>649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650</v>
      </c>
      <c r="B4" s="1" t="s">
        <v>646</v>
      </c>
      <c r="C4" s="1" t="s">
        <v>647</v>
      </c>
      <c r="D4" s="1" t="s">
        <v>648</v>
      </c>
      <c r="E4" s="1" t="s">
        <v>649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664</v>
      </c>
    </row>
    <row r="11" spans="1:6">
      <c r="A11">
        <v>101</v>
      </c>
      <c r="B11" t="s">
        <v>663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588</v>
      </c>
      <c r="B1" s="1" t="s">
        <v>797</v>
      </c>
      <c r="C1" s="1" t="s">
        <v>798</v>
      </c>
      <c r="D1" s="1" t="s">
        <v>799</v>
      </c>
      <c r="E1" s="1" t="s">
        <v>792</v>
      </c>
      <c r="F1" s="1" t="s">
        <v>793</v>
      </c>
      <c r="G1" s="1" t="s">
        <v>794</v>
      </c>
      <c r="H1" s="1" t="s">
        <v>795</v>
      </c>
      <c r="I1" s="1" t="s">
        <v>622</v>
      </c>
      <c r="J1" s="1" t="s">
        <v>800</v>
      </c>
      <c r="K1" s="1" t="s">
        <v>801</v>
      </c>
    </row>
    <row r="2" spans="1:11">
      <c r="A2" s="118" t="s">
        <v>810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699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809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819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2020-12-02T17:36:31Z</dcterms:modified>
</cp:coreProperties>
</file>