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 ISR" sheetId="1" r:id="rId4"/>
    <sheet state="visible" name="Prova BotNRoll" sheetId="2" r:id="rId5"/>
    <sheet state="visible" name="Prova FCTUC" sheetId="3" r:id="rId6"/>
  </sheets>
  <definedNames/>
  <calcPr/>
</workbook>
</file>

<file path=xl/sharedStrings.xml><?xml version="1.0" encoding="utf-8"?>
<sst xmlns="http://schemas.openxmlformats.org/spreadsheetml/2006/main" count="87" uniqueCount="61">
  <si>
    <t>Equipa</t>
  </si>
  <si>
    <t>Bónus</t>
  </si>
  <si>
    <t>1ª Manga - Tempo (s)</t>
  </si>
  <si>
    <t>1ª Manga - Toques Obstáculo</t>
  </si>
  <si>
    <t>1ª Manga - Arrasto Obstáculo (s)</t>
  </si>
  <si>
    <t>1ª Manga - Sair Linha (s)</t>
  </si>
  <si>
    <t>1ª Manga - Falha Zona</t>
  </si>
  <si>
    <t>1ª Manga - Penalizações</t>
  </si>
  <si>
    <t>1ª Manga - Pontuações</t>
  </si>
  <si>
    <t>2ª Manga - Tempo (s)</t>
  </si>
  <si>
    <t>2ª Manga - Toques Obstáculo</t>
  </si>
  <si>
    <t>2ª Manga - Arrasto Obstáculo (s)</t>
  </si>
  <si>
    <t>2ª Manga - Sair Linha (s)</t>
  </si>
  <si>
    <t>2ª Manga - Falha Zona</t>
  </si>
  <si>
    <t>2ª Manga - Penalização</t>
  </si>
  <si>
    <t>2ª Manga - Pontuações</t>
  </si>
  <si>
    <t>Pontuação Final</t>
  </si>
  <si>
    <t>Cave Bots</t>
  </si>
  <si>
    <t>Choco Galáctico</t>
  </si>
  <si>
    <t>BotPombal2.0</t>
  </si>
  <si>
    <t>CNM ROBOTICS 1</t>
  </si>
  <si>
    <t>CNM ROBOTICS 2</t>
  </si>
  <si>
    <t>CNG ROBOTICS</t>
  </si>
  <si>
    <t>RoboMasters</t>
  </si>
  <si>
    <t>Botchamps</t>
  </si>
  <si>
    <t>TUMOnautas</t>
  </si>
  <si>
    <t>1ª Manga - Toques Parede</t>
  </si>
  <si>
    <t>1ª Manga - Arrasto Parede (s)</t>
  </si>
  <si>
    <t>1ª Manga - Arrasto Encomenda (s)</t>
  </si>
  <si>
    <t>1ª Manga - Arrasto Obstáculo</t>
  </si>
  <si>
    <t>1ª Manga - Entregas Completas</t>
  </si>
  <si>
    <t>1ª Manga - Retorno Base</t>
  </si>
  <si>
    <t>2ª Manga - Toques Parede</t>
  </si>
  <si>
    <t>2ª Manga - Arrasto Parede (s)</t>
  </si>
  <si>
    <t>2ª Manga - Arrasto Encomenda (s)</t>
  </si>
  <si>
    <t>2 - Toques Obstáculo</t>
  </si>
  <si>
    <t>2 - Arrasto Obstáculo</t>
  </si>
  <si>
    <t>2ª Manga - Entregas Completas</t>
  </si>
  <si>
    <t>2ª Manga - Retorno Base</t>
  </si>
  <si>
    <t>2ª Manga - Penalizações</t>
  </si>
  <si>
    <t>Jeiimii Bottsu</t>
  </si>
  <si>
    <t>CodeBIN</t>
  </si>
  <si>
    <t>BotPombal</t>
  </si>
  <si>
    <t>ChatosGPT</t>
  </si>
  <si>
    <t>Solda e Reza FC</t>
  </si>
  <si>
    <t>No Name Boys</t>
  </si>
  <si>
    <t>Os robots</t>
  </si>
  <si>
    <t>Os Zés Barnabés</t>
  </si>
  <si>
    <t>Esquadrão da Maionese</t>
  </si>
  <si>
    <t>TUMObots</t>
  </si>
  <si>
    <t>RoboTUMO</t>
  </si>
  <si>
    <t>AstroNinjas</t>
  </si>
  <si>
    <t>Moi Moi</t>
  </si>
  <si>
    <t>Bot Mates</t>
  </si>
  <si>
    <t>Bot'eco</t>
  </si>
  <si>
    <t>Cheeky BOT</t>
  </si>
  <si>
    <t>Os Ohmnívoros</t>
  </si>
  <si>
    <t>Agentes Reativos</t>
  </si>
  <si>
    <t>DEECadente</t>
  </si>
  <si>
    <t>Os Cookies Monsters</t>
  </si>
  <si>
    <t>Vizinhos das escadas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</si>
</sst>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2" fontId="2" numFmtId="0" xfId="0" applyAlignment="1" applyBorder="1" applyFill="1" applyFont="1">
      <alignment horizontal="right" shrinkToFit="0" vertical="center" wrapText="0"/>
    </xf>
    <xf borderId="5" fillId="2" fontId="2" numFmtId="0" xfId="0" applyAlignment="1" applyBorder="1" applyFont="1">
      <alignment horizontal="right" shrinkToFit="0" vertical="center" wrapText="0"/>
    </xf>
    <xf borderId="5" fillId="2" fontId="2" numFmtId="0" xfId="0" applyAlignment="1" applyBorder="1" applyFont="1">
      <alignment horizontal="right" shrinkToFit="0" vertical="center" wrapText="0"/>
    </xf>
    <xf borderId="8" fillId="3" fontId="2" numFmtId="0" xfId="0" applyAlignment="1" applyBorder="1" applyFill="1" applyFont="1">
      <alignment horizontal="right" shrinkToFit="0" vertical="center" wrapText="0"/>
    </xf>
    <xf borderId="8" fillId="3" fontId="2" numFmtId="0" xfId="0" applyAlignment="1" applyBorder="1" applyFont="1">
      <alignment horizontal="right" shrinkToFit="0" vertical="center" wrapText="0"/>
    </xf>
    <xf borderId="8" fillId="3" fontId="2" numFmtId="0" xfId="0" applyAlignment="1" applyBorder="1" applyFont="1">
      <alignment horizontal="right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horizontal="right" shrinkToFit="0" vertical="center" wrapText="0"/>
    </xf>
    <xf borderId="11" fillId="2" fontId="2" numFmtId="0" xfId="0" applyAlignment="1" applyBorder="1" applyFont="1">
      <alignment horizontal="right" shrinkToFit="0" vertical="center" wrapText="0"/>
    </xf>
    <xf borderId="11" fillId="2" fontId="2" numFmtId="0" xfId="0" applyAlignment="1" applyBorder="1" applyFont="1">
      <alignment horizontal="right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Prova ISR-style">
      <tableStyleElement dxfId="1" type="headerRow"/>
      <tableStyleElement dxfId="2" type="firstRowStripe"/>
      <tableStyleElement dxfId="3" type="secondRowStripe"/>
    </tableStyle>
    <tableStyle count="3" pivot="0" name="Prova BotNRoll-style">
      <tableStyleElement dxfId="1" type="headerRow"/>
      <tableStyleElement dxfId="2" type="firstRowStripe"/>
      <tableStyleElement dxfId="3" type="secondRowStripe"/>
    </tableStyle>
    <tableStyle count="3" pivot="0" name="Prova FCTU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0" displayName="ISR" name="ISR" id="1">
  <tableColumns count="17">
    <tableColumn name="Equipa" id="1"/>
    <tableColumn name="Bónus" id="2"/>
    <tableColumn name="1ª Manga - Tempo (s)" id="3"/>
    <tableColumn name="1ª Manga - Toques Obstáculo" id="4"/>
    <tableColumn name="1ª Manga - Arrasto Obstáculo (s)" id="5"/>
    <tableColumn name="1ª Manga - Sair Linha (s)" id="6"/>
    <tableColumn name="1ª Manga - Falha Zona" id="7"/>
    <tableColumn name="1ª Manga - Penalizações" id="8"/>
    <tableColumn name="1ª Manga - Pontuações" id="9"/>
    <tableColumn name="2ª Manga - Tempo (s)" id="10"/>
    <tableColumn name="2ª Manga - Toques Obstáculo" id="11"/>
    <tableColumn name="2ª Manga - Arrasto Obstáculo (s)" id="12"/>
    <tableColumn name="2ª Manga - Sair Linha (s)" id="13"/>
    <tableColumn name="2ª Manga - Falha Zona" id="14"/>
    <tableColumn name="2ª Manga - Penalização" id="15"/>
    <tableColumn name="2ª Manga - Pontuações" id="16"/>
    <tableColumn name="Pontuação Final" id="17"/>
  </tableColumns>
  <tableStyleInfo name="Prova ISR-style" showColumnStripes="0" showFirstColumn="1" showLastColumn="1" showRowStripes="1"/>
</table>
</file>

<file path=xl/tables/table2.xml><?xml version="1.0" encoding="utf-8"?>
<table xmlns="http://schemas.openxmlformats.org/spreadsheetml/2006/main" ref="A1:W12" displayName="BOTNROLL" name="BOTNROLL" id="2">
  <tableColumns count="23">
    <tableColumn name="Equipa" id="1"/>
    <tableColumn name="Bónus" id="2"/>
    <tableColumn name="1ª Manga - Tempo (s)" id="3"/>
    <tableColumn name="1ª Manga - Toques Parede" id="4"/>
    <tableColumn name="1ª Manga - Arrasto Parede (s)" id="5"/>
    <tableColumn name="1ª Manga - Arrasto Encomenda (s)" id="6"/>
    <tableColumn name="1ª Manga - Toques Obstáculo" id="7"/>
    <tableColumn name="1ª Manga - Arrasto Obstáculo" id="8"/>
    <tableColumn name="1ª Manga - Entregas Completas" id="9"/>
    <tableColumn name="1ª Manga - Retorno Base" id="10"/>
    <tableColumn name="1ª Manga - Penalizações" id="11"/>
    <tableColumn name="1ª Manga - Pontuações" id="12"/>
    <tableColumn name="2ª Manga - Tempo (s)" id="13"/>
    <tableColumn name="2ª Manga - Toques Parede" id="14"/>
    <tableColumn name="2ª Manga - Arrasto Parede (s)" id="15"/>
    <tableColumn name="2ª Manga - Arrasto Encomenda (s)" id="16"/>
    <tableColumn name="2 - Toques Obstáculo" id="17"/>
    <tableColumn name="2 - Arrasto Obstáculo" id="18"/>
    <tableColumn name="2ª Manga - Entregas Completas" id="19"/>
    <tableColumn name="2ª Manga - Retorno Base" id="20"/>
    <tableColumn name="2ª Manga - Penalizações" id="21"/>
    <tableColumn name="2ª Manga - Pontuações" id="22"/>
    <tableColumn name="Pontuação Final" id="23"/>
  </tableColumns>
  <tableStyleInfo name="Prova BotNRoll-style" showColumnStripes="0" showFirstColumn="1" showLastColumn="1" showRowStripes="1"/>
</table>
</file>

<file path=xl/tables/table3.xml><?xml version="1.0" encoding="utf-8"?>
<table xmlns="http://schemas.openxmlformats.org/spreadsheetml/2006/main" ref="A1:Q11" displayName="FCTUC" name="FCTUC" id="3">
  <tableColumns count="17">
    <tableColumn name="Equipa" id="1"/>
    <tableColumn name="Bónus" id="2"/>
    <tableColumn name="1ª Manga - Tempo (s)" id="3"/>
    <tableColumn name="1ª Manga - Toques Obstáculo" id="4"/>
    <tableColumn name="1ª Manga - Arrasto Obstáculo (s)" id="5"/>
    <tableColumn name="1ª Manga - Sair Linha (s)" id="6"/>
    <tableColumn name="1ª Manga - Falha Zona" id="7"/>
    <tableColumn name="1ª Manga - Penalizações" id="8"/>
    <tableColumn name="1ª Manga - Pontuações" id="9"/>
    <tableColumn name="2ª Manga - Tempo (s)" id="10"/>
    <tableColumn name="2ª Manga - Toques Obstáculo" id="11"/>
    <tableColumn name="2ª Manga - Arrasto Obstáculo (s)" id="12"/>
    <tableColumn name="2ª Manga - Sair Linha (s)" id="13"/>
    <tableColumn name="2ª Manga - Falha Zona" id="14"/>
    <tableColumn name="2ª Manga - Penalização" id="15"/>
    <tableColumn name="2ª Manga - Pontuações" id="16"/>
    <tableColumn name="Pontuação Final" id="17"/>
  </tableColumns>
  <tableStyleInfo name="Prova FCTU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3" max="3" width="16.38"/>
    <col customWidth="1" min="4" max="4" width="19.0"/>
    <col customWidth="1" min="5" max="5" width="22.5"/>
    <col customWidth="1" min="6" max="6" width="15.25"/>
    <col customWidth="1" min="7" max="7" width="13.75"/>
    <col customWidth="1" min="8" max="8" width="13.13"/>
    <col customWidth="1" min="9" max="9" width="19.0"/>
    <col customWidth="1" min="10" max="10" width="14.75"/>
    <col customWidth="1" min="11" max="11" width="21.63"/>
    <col customWidth="1" min="12" max="12" width="22.5"/>
    <col customWidth="1" min="13" max="13" width="15.0"/>
    <col customWidth="1" min="14" max="14" width="19.75"/>
    <col customWidth="1" min="15" max="15" width="17.5"/>
    <col customWidth="1" min="16" max="16" width="16.38"/>
    <col customWidth="1" min="17" max="17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>
      <c r="A2" s="5" t="s">
        <v>17</v>
      </c>
      <c r="B2" s="6">
        <v>0.0</v>
      </c>
      <c r="C2" s="7">
        <v>0.0</v>
      </c>
      <c r="D2" s="6">
        <v>0.0</v>
      </c>
      <c r="E2" s="6">
        <v>0.0</v>
      </c>
      <c r="F2" s="6">
        <v>0.0</v>
      </c>
      <c r="G2" s="6">
        <v>0.0</v>
      </c>
      <c r="H2" s="6">
        <f t="shared" ref="H2:H10" si="1">MIN(2500, 100 * E2 + 200 * D2 + 300 * F2 + 500 * G2)</f>
        <v>0</v>
      </c>
      <c r="I2" s="6">
        <f t="shared" ref="I2:I10" si="2">5000 - 2500 * (C2 / 300 + H2 / 2500)</f>
        <v>5000</v>
      </c>
      <c r="J2" s="6">
        <v>0.0</v>
      </c>
      <c r="K2" s="7">
        <v>0.0</v>
      </c>
      <c r="L2" s="6">
        <v>0.0</v>
      </c>
      <c r="M2" s="6">
        <v>0.0</v>
      </c>
      <c r="N2" s="6">
        <v>0.0</v>
      </c>
      <c r="O2" s="6">
        <v>0.0</v>
      </c>
      <c r="P2" s="8">
        <f t="shared" ref="P2:P10" si="3">5000 - 2500 * (J2 / 300 + O2 / 2500)</f>
        <v>5000</v>
      </c>
      <c r="Q2" s="9">
        <f t="shared" ref="Q2:Q10" si="4">I2+P2+B2</f>
        <v>10000</v>
      </c>
    </row>
    <row r="3">
      <c r="A3" s="10" t="s">
        <v>18</v>
      </c>
      <c r="B3" s="11">
        <v>0.0</v>
      </c>
      <c r="C3" s="12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f t="shared" si="1"/>
        <v>0</v>
      </c>
      <c r="I3" s="11">
        <f t="shared" si="2"/>
        <v>5000</v>
      </c>
      <c r="J3" s="11">
        <v>0.0</v>
      </c>
      <c r="K3" s="12">
        <v>0.0</v>
      </c>
      <c r="L3" s="11">
        <v>0.0</v>
      </c>
      <c r="M3" s="11">
        <v>0.0</v>
      </c>
      <c r="N3" s="11">
        <v>0.0</v>
      </c>
      <c r="O3" s="11">
        <v>0.0</v>
      </c>
      <c r="P3" s="13">
        <f t="shared" si="3"/>
        <v>5000</v>
      </c>
      <c r="Q3" s="14">
        <f t="shared" si="4"/>
        <v>10000</v>
      </c>
    </row>
    <row r="4">
      <c r="A4" s="5" t="s">
        <v>19</v>
      </c>
      <c r="B4" s="6">
        <v>0.0</v>
      </c>
      <c r="C4" s="7">
        <v>0.0</v>
      </c>
      <c r="D4" s="6">
        <v>0.0</v>
      </c>
      <c r="E4" s="6">
        <v>0.0</v>
      </c>
      <c r="F4" s="6">
        <v>0.0</v>
      </c>
      <c r="G4" s="6">
        <v>0.0</v>
      </c>
      <c r="H4" s="6">
        <f t="shared" si="1"/>
        <v>0</v>
      </c>
      <c r="I4" s="6">
        <f t="shared" si="2"/>
        <v>5000</v>
      </c>
      <c r="J4" s="6">
        <v>0.0</v>
      </c>
      <c r="K4" s="7">
        <v>0.0</v>
      </c>
      <c r="L4" s="6">
        <v>0.0</v>
      </c>
      <c r="M4" s="6">
        <v>0.0</v>
      </c>
      <c r="N4" s="6">
        <v>0.0</v>
      </c>
      <c r="O4" s="6">
        <v>0.0</v>
      </c>
      <c r="P4" s="8">
        <f t="shared" si="3"/>
        <v>5000</v>
      </c>
      <c r="Q4" s="9">
        <f t="shared" si="4"/>
        <v>10000</v>
      </c>
    </row>
    <row r="5">
      <c r="A5" s="10" t="s">
        <v>20</v>
      </c>
      <c r="B5" s="11">
        <v>0.0</v>
      </c>
      <c r="C5" s="12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f t="shared" si="1"/>
        <v>0</v>
      </c>
      <c r="I5" s="11">
        <f t="shared" si="2"/>
        <v>5000</v>
      </c>
      <c r="J5" s="11">
        <v>0.0</v>
      </c>
      <c r="K5" s="12">
        <v>0.0</v>
      </c>
      <c r="L5" s="11">
        <v>0.0</v>
      </c>
      <c r="M5" s="11">
        <v>0.0</v>
      </c>
      <c r="N5" s="11">
        <v>0.0</v>
      </c>
      <c r="O5" s="11">
        <v>0.0</v>
      </c>
      <c r="P5" s="13">
        <f t="shared" si="3"/>
        <v>5000</v>
      </c>
      <c r="Q5" s="14">
        <f t="shared" si="4"/>
        <v>10000</v>
      </c>
    </row>
    <row r="6">
      <c r="A6" s="5" t="s">
        <v>21</v>
      </c>
      <c r="B6" s="6">
        <v>0.0</v>
      </c>
      <c r="C6" s="7">
        <v>0.0</v>
      </c>
      <c r="D6" s="6">
        <v>0.0</v>
      </c>
      <c r="E6" s="6">
        <v>0.0</v>
      </c>
      <c r="F6" s="6">
        <v>0.0</v>
      </c>
      <c r="G6" s="6">
        <v>0.0</v>
      </c>
      <c r="H6" s="6">
        <f t="shared" si="1"/>
        <v>0</v>
      </c>
      <c r="I6" s="6">
        <f t="shared" si="2"/>
        <v>5000</v>
      </c>
      <c r="J6" s="6">
        <v>0.0</v>
      </c>
      <c r="K6" s="7">
        <v>0.0</v>
      </c>
      <c r="L6" s="6">
        <v>0.0</v>
      </c>
      <c r="M6" s="6">
        <v>0.0</v>
      </c>
      <c r="N6" s="6">
        <v>0.0</v>
      </c>
      <c r="O6" s="6">
        <v>0.0</v>
      </c>
      <c r="P6" s="8">
        <f t="shared" si="3"/>
        <v>5000</v>
      </c>
      <c r="Q6" s="9">
        <f t="shared" si="4"/>
        <v>10000</v>
      </c>
    </row>
    <row r="7">
      <c r="A7" s="10" t="s">
        <v>22</v>
      </c>
      <c r="B7" s="11">
        <v>0.0</v>
      </c>
      <c r="C7" s="12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f t="shared" si="1"/>
        <v>0</v>
      </c>
      <c r="I7" s="11">
        <f t="shared" si="2"/>
        <v>5000</v>
      </c>
      <c r="J7" s="11">
        <v>0.0</v>
      </c>
      <c r="K7" s="12">
        <v>0.0</v>
      </c>
      <c r="L7" s="11">
        <v>0.0</v>
      </c>
      <c r="M7" s="11">
        <v>0.0</v>
      </c>
      <c r="N7" s="11">
        <v>0.0</v>
      </c>
      <c r="O7" s="11">
        <v>0.0</v>
      </c>
      <c r="P7" s="13">
        <f t="shared" si="3"/>
        <v>5000</v>
      </c>
      <c r="Q7" s="14">
        <f t="shared" si="4"/>
        <v>10000</v>
      </c>
    </row>
    <row r="8">
      <c r="A8" s="5" t="s">
        <v>23</v>
      </c>
      <c r="B8" s="6">
        <v>0.0</v>
      </c>
      <c r="C8" s="7">
        <v>0.0</v>
      </c>
      <c r="D8" s="6">
        <v>0.0</v>
      </c>
      <c r="E8" s="6">
        <v>0.0</v>
      </c>
      <c r="F8" s="6">
        <v>0.0</v>
      </c>
      <c r="G8" s="6">
        <v>0.0</v>
      </c>
      <c r="H8" s="6">
        <f t="shared" si="1"/>
        <v>0</v>
      </c>
      <c r="I8" s="6">
        <f t="shared" si="2"/>
        <v>5000</v>
      </c>
      <c r="J8" s="6">
        <v>0.0</v>
      </c>
      <c r="K8" s="7">
        <v>0.0</v>
      </c>
      <c r="L8" s="6">
        <v>0.0</v>
      </c>
      <c r="M8" s="6">
        <v>0.0</v>
      </c>
      <c r="N8" s="6">
        <v>0.0</v>
      </c>
      <c r="O8" s="6">
        <v>0.0</v>
      </c>
      <c r="P8" s="8">
        <f t="shared" si="3"/>
        <v>5000</v>
      </c>
      <c r="Q8" s="9">
        <f t="shared" si="4"/>
        <v>10000</v>
      </c>
    </row>
    <row r="9">
      <c r="A9" s="10" t="s">
        <v>24</v>
      </c>
      <c r="B9" s="11">
        <v>0.0</v>
      </c>
      <c r="C9" s="12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f t="shared" si="1"/>
        <v>0</v>
      </c>
      <c r="I9" s="11">
        <f t="shared" si="2"/>
        <v>5000</v>
      </c>
      <c r="J9" s="11">
        <v>0.0</v>
      </c>
      <c r="K9" s="12">
        <v>0.0</v>
      </c>
      <c r="L9" s="11">
        <v>0.0</v>
      </c>
      <c r="M9" s="11">
        <v>0.0</v>
      </c>
      <c r="N9" s="11">
        <v>0.0</v>
      </c>
      <c r="O9" s="11">
        <v>0.0</v>
      </c>
      <c r="P9" s="13">
        <f t="shared" si="3"/>
        <v>5000</v>
      </c>
      <c r="Q9" s="14">
        <f t="shared" si="4"/>
        <v>10000</v>
      </c>
    </row>
    <row r="10">
      <c r="A10" s="15" t="s">
        <v>25</v>
      </c>
      <c r="B10" s="16">
        <v>0.0</v>
      </c>
      <c r="C10" s="17">
        <v>0.0</v>
      </c>
      <c r="D10" s="16">
        <v>0.0</v>
      </c>
      <c r="E10" s="16">
        <v>0.0</v>
      </c>
      <c r="F10" s="16">
        <v>0.0</v>
      </c>
      <c r="G10" s="16">
        <v>0.0</v>
      </c>
      <c r="H10" s="16">
        <f t="shared" si="1"/>
        <v>0</v>
      </c>
      <c r="I10" s="16">
        <f t="shared" si="2"/>
        <v>5000</v>
      </c>
      <c r="J10" s="16">
        <v>0.0</v>
      </c>
      <c r="K10" s="17">
        <v>0.0</v>
      </c>
      <c r="L10" s="16">
        <v>0.0</v>
      </c>
      <c r="M10" s="16">
        <v>0.0</v>
      </c>
      <c r="N10" s="16">
        <v>0.0</v>
      </c>
      <c r="O10" s="16">
        <v>0.0</v>
      </c>
      <c r="P10" s="18">
        <f t="shared" si="3"/>
        <v>5000</v>
      </c>
      <c r="Q10" s="19">
        <f t="shared" si="4"/>
        <v>10000</v>
      </c>
    </row>
  </sheetData>
  <dataValidations>
    <dataValidation type="custom" allowBlank="1" showDropDown="1" sqref="C2:C1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26</v>
      </c>
      <c r="E1" s="2" t="s">
        <v>27</v>
      </c>
      <c r="F1" s="2" t="s">
        <v>28</v>
      </c>
      <c r="G1" s="2" t="s">
        <v>3</v>
      </c>
      <c r="H1" s="3" t="s">
        <v>29</v>
      </c>
      <c r="I1" s="3" t="s">
        <v>30</v>
      </c>
      <c r="J1" s="3" t="s">
        <v>31</v>
      </c>
      <c r="K1" s="3" t="s">
        <v>7</v>
      </c>
      <c r="L1" s="3" t="s">
        <v>8</v>
      </c>
      <c r="M1" s="2" t="s">
        <v>9</v>
      </c>
      <c r="N1" s="2" t="s">
        <v>32</v>
      </c>
      <c r="O1" s="2" t="s">
        <v>33</v>
      </c>
      <c r="P1" s="2" t="s">
        <v>34</v>
      </c>
      <c r="Q1" s="2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15</v>
      </c>
      <c r="W1" s="20" t="s">
        <v>16</v>
      </c>
    </row>
    <row r="2">
      <c r="A2" s="5" t="s">
        <v>40</v>
      </c>
      <c r="B2" s="6">
        <v>0.0</v>
      </c>
      <c r="C2" s="7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f t="shared" ref="K2:K12" si="1">MIN(2500, 100 * D2 + 200 * E2 + 400 * F2 + 500 * G2 + 600 * H2)</f>
        <v>0</v>
      </c>
      <c r="L2" s="6">
        <f t="shared" ref="L2:L12" si="2">I2 * J2 * (5000 - 2500 * (C2 / 300 + K2 / 2500))</f>
        <v>0</v>
      </c>
      <c r="M2" s="21">
        <v>0.0</v>
      </c>
      <c r="N2" s="21">
        <v>0.0</v>
      </c>
      <c r="O2" s="22">
        <v>0.0</v>
      </c>
      <c r="P2" s="22">
        <v>0.0</v>
      </c>
      <c r="Q2" s="22">
        <v>0.0</v>
      </c>
      <c r="R2" s="22">
        <v>0.0</v>
      </c>
      <c r="S2" s="23">
        <v>0.0</v>
      </c>
      <c r="T2" s="23">
        <v>0.0</v>
      </c>
      <c r="U2" s="23">
        <f t="shared" ref="U2:U12" si="3">MIN(2500, 100 * N2 + 200 * O2 + 400 * P2 + 500 * Q2 + 600 * R2)</f>
        <v>0</v>
      </c>
      <c r="V2" s="23">
        <f t="shared" ref="V2:V12" si="4">S2 * T2 * (5000 - 2500 * (M2 / 300 + U2 / 2500))</f>
        <v>0</v>
      </c>
      <c r="W2" s="23">
        <f t="shared" ref="W2:W12" si="5">L2 + V2 + B2</f>
        <v>0</v>
      </c>
    </row>
    <row r="3">
      <c r="A3" s="10" t="s">
        <v>41</v>
      </c>
      <c r="B3" s="11">
        <v>0.0</v>
      </c>
      <c r="C3" s="12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f t="shared" si="1"/>
        <v>0</v>
      </c>
      <c r="L3" s="11">
        <f t="shared" si="2"/>
        <v>0</v>
      </c>
      <c r="M3" s="24">
        <v>0.0</v>
      </c>
      <c r="N3" s="24">
        <v>0.0</v>
      </c>
      <c r="O3" s="25">
        <v>0.0</v>
      </c>
      <c r="P3" s="25">
        <v>0.0</v>
      </c>
      <c r="Q3" s="25">
        <v>0.0</v>
      </c>
      <c r="R3" s="25">
        <v>0.0</v>
      </c>
      <c r="S3" s="26">
        <v>0.0</v>
      </c>
      <c r="T3" s="26">
        <v>0.0</v>
      </c>
      <c r="U3" s="26">
        <f t="shared" si="3"/>
        <v>0</v>
      </c>
      <c r="V3" s="26">
        <f t="shared" si="4"/>
        <v>0</v>
      </c>
      <c r="W3" s="26">
        <f t="shared" si="5"/>
        <v>0</v>
      </c>
    </row>
    <row r="4">
      <c r="A4" s="5" t="s">
        <v>42</v>
      </c>
      <c r="B4" s="6">
        <v>0.0</v>
      </c>
      <c r="C4" s="7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f t="shared" si="1"/>
        <v>0</v>
      </c>
      <c r="L4" s="6">
        <f t="shared" si="2"/>
        <v>0</v>
      </c>
      <c r="M4" s="21">
        <v>0.0</v>
      </c>
      <c r="N4" s="21">
        <v>0.0</v>
      </c>
      <c r="O4" s="22">
        <v>0.0</v>
      </c>
      <c r="P4" s="22">
        <v>0.0</v>
      </c>
      <c r="Q4" s="22">
        <v>0.0</v>
      </c>
      <c r="R4" s="22">
        <v>0.0</v>
      </c>
      <c r="S4" s="23">
        <v>0.0</v>
      </c>
      <c r="T4" s="23">
        <v>0.0</v>
      </c>
      <c r="U4" s="23">
        <f t="shared" si="3"/>
        <v>0</v>
      </c>
      <c r="V4" s="23">
        <f t="shared" si="4"/>
        <v>0</v>
      </c>
      <c r="W4" s="23">
        <f t="shared" si="5"/>
        <v>0</v>
      </c>
    </row>
    <row r="5">
      <c r="A5" s="10" t="s">
        <v>43</v>
      </c>
      <c r="B5" s="11">
        <v>0.0</v>
      </c>
      <c r="C5" s="12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f t="shared" si="1"/>
        <v>0</v>
      </c>
      <c r="L5" s="11">
        <f t="shared" si="2"/>
        <v>0</v>
      </c>
      <c r="M5" s="24">
        <v>0.0</v>
      </c>
      <c r="N5" s="24">
        <v>0.0</v>
      </c>
      <c r="O5" s="25">
        <v>0.0</v>
      </c>
      <c r="P5" s="25">
        <v>0.0</v>
      </c>
      <c r="Q5" s="25">
        <v>0.0</v>
      </c>
      <c r="R5" s="25">
        <v>0.0</v>
      </c>
      <c r="S5" s="26">
        <v>0.0</v>
      </c>
      <c r="T5" s="26">
        <v>0.0</v>
      </c>
      <c r="U5" s="26">
        <f t="shared" si="3"/>
        <v>0</v>
      </c>
      <c r="V5" s="26">
        <f t="shared" si="4"/>
        <v>0</v>
      </c>
      <c r="W5" s="26">
        <f t="shared" si="5"/>
        <v>0</v>
      </c>
    </row>
    <row r="6">
      <c r="A6" s="5" t="s">
        <v>44</v>
      </c>
      <c r="B6" s="6">
        <v>0.0</v>
      </c>
      <c r="C6" s="7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f t="shared" si="1"/>
        <v>0</v>
      </c>
      <c r="L6" s="6">
        <f t="shared" si="2"/>
        <v>0</v>
      </c>
      <c r="M6" s="21">
        <v>0.0</v>
      </c>
      <c r="N6" s="21">
        <v>0.0</v>
      </c>
      <c r="O6" s="22">
        <v>0.0</v>
      </c>
      <c r="P6" s="22">
        <v>0.0</v>
      </c>
      <c r="Q6" s="22">
        <v>0.0</v>
      </c>
      <c r="R6" s="22">
        <v>0.0</v>
      </c>
      <c r="S6" s="23">
        <v>0.0</v>
      </c>
      <c r="T6" s="23">
        <v>0.0</v>
      </c>
      <c r="U6" s="23">
        <f t="shared" si="3"/>
        <v>0</v>
      </c>
      <c r="V6" s="23">
        <f t="shared" si="4"/>
        <v>0</v>
      </c>
      <c r="W6" s="23">
        <f t="shared" si="5"/>
        <v>0</v>
      </c>
    </row>
    <row r="7">
      <c r="A7" s="10" t="s">
        <v>45</v>
      </c>
      <c r="B7" s="11">
        <v>0.0</v>
      </c>
      <c r="C7" s="12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f t="shared" si="1"/>
        <v>0</v>
      </c>
      <c r="L7" s="11">
        <f t="shared" si="2"/>
        <v>0</v>
      </c>
      <c r="M7" s="24">
        <v>0.0</v>
      </c>
      <c r="N7" s="24">
        <v>0.0</v>
      </c>
      <c r="O7" s="25">
        <v>0.0</v>
      </c>
      <c r="P7" s="25">
        <v>0.0</v>
      </c>
      <c r="Q7" s="25">
        <v>0.0</v>
      </c>
      <c r="R7" s="25">
        <v>0.0</v>
      </c>
      <c r="S7" s="26">
        <v>0.0</v>
      </c>
      <c r="T7" s="26">
        <v>0.0</v>
      </c>
      <c r="U7" s="26">
        <f t="shared" si="3"/>
        <v>0</v>
      </c>
      <c r="V7" s="26">
        <f t="shared" si="4"/>
        <v>0</v>
      </c>
      <c r="W7" s="26">
        <f t="shared" si="5"/>
        <v>0</v>
      </c>
    </row>
    <row r="8">
      <c r="A8" s="5" t="s">
        <v>46</v>
      </c>
      <c r="B8" s="6">
        <v>0.0</v>
      </c>
      <c r="C8" s="7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f t="shared" si="1"/>
        <v>0</v>
      </c>
      <c r="L8" s="6">
        <f t="shared" si="2"/>
        <v>0</v>
      </c>
      <c r="M8" s="21">
        <v>0.0</v>
      </c>
      <c r="N8" s="21">
        <v>0.0</v>
      </c>
      <c r="O8" s="22">
        <v>0.0</v>
      </c>
      <c r="P8" s="22">
        <v>0.0</v>
      </c>
      <c r="Q8" s="22">
        <v>0.0</v>
      </c>
      <c r="R8" s="22">
        <v>0.0</v>
      </c>
      <c r="S8" s="23">
        <v>0.0</v>
      </c>
      <c r="T8" s="23">
        <v>0.0</v>
      </c>
      <c r="U8" s="23">
        <f t="shared" si="3"/>
        <v>0</v>
      </c>
      <c r="V8" s="23">
        <f t="shared" si="4"/>
        <v>0</v>
      </c>
      <c r="W8" s="23">
        <f t="shared" si="5"/>
        <v>0</v>
      </c>
    </row>
    <row r="9">
      <c r="A9" s="10" t="s">
        <v>47</v>
      </c>
      <c r="B9" s="11">
        <v>0.0</v>
      </c>
      <c r="C9" s="12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f t="shared" si="1"/>
        <v>0</v>
      </c>
      <c r="L9" s="11">
        <f t="shared" si="2"/>
        <v>0</v>
      </c>
      <c r="M9" s="24">
        <v>0.0</v>
      </c>
      <c r="N9" s="24">
        <v>0.0</v>
      </c>
      <c r="O9" s="25">
        <v>0.0</v>
      </c>
      <c r="P9" s="25">
        <v>0.0</v>
      </c>
      <c r="Q9" s="25">
        <v>0.0</v>
      </c>
      <c r="R9" s="25">
        <v>0.0</v>
      </c>
      <c r="S9" s="26">
        <v>0.0</v>
      </c>
      <c r="T9" s="26">
        <v>0.0</v>
      </c>
      <c r="U9" s="26">
        <f t="shared" si="3"/>
        <v>0</v>
      </c>
      <c r="V9" s="26">
        <f t="shared" si="4"/>
        <v>0</v>
      </c>
      <c r="W9" s="26">
        <f t="shared" si="5"/>
        <v>0</v>
      </c>
    </row>
    <row r="10">
      <c r="A10" s="5" t="s">
        <v>48</v>
      </c>
      <c r="B10" s="6">
        <v>0.0</v>
      </c>
      <c r="C10" s="7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f t="shared" si="1"/>
        <v>0</v>
      </c>
      <c r="L10" s="6">
        <f t="shared" si="2"/>
        <v>0</v>
      </c>
      <c r="M10" s="21">
        <v>0.0</v>
      </c>
      <c r="N10" s="21">
        <v>0.0</v>
      </c>
      <c r="O10" s="22">
        <v>0.0</v>
      </c>
      <c r="P10" s="22">
        <v>0.0</v>
      </c>
      <c r="Q10" s="22">
        <v>0.0</v>
      </c>
      <c r="R10" s="22">
        <v>0.0</v>
      </c>
      <c r="S10" s="23">
        <v>0.0</v>
      </c>
      <c r="T10" s="23">
        <v>0.0</v>
      </c>
      <c r="U10" s="23">
        <f t="shared" si="3"/>
        <v>0</v>
      </c>
      <c r="V10" s="23">
        <f t="shared" si="4"/>
        <v>0</v>
      </c>
      <c r="W10" s="23">
        <f t="shared" si="5"/>
        <v>0</v>
      </c>
    </row>
    <row r="11">
      <c r="A11" s="10" t="s">
        <v>49</v>
      </c>
      <c r="B11" s="11">
        <v>0.0</v>
      </c>
      <c r="C11" s="12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27">
        <f t="shared" si="1"/>
        <v>0</v>
      </c>
      <c r="L11" s="27">
        <f t="shared" si="2"/>
        <v>0</v>
      </c>
      <c r="M11" s="24">
        <v>0.0</v>
      </c>
      <c r="N11" s="24">
        <v>0.0</v>
      </c>
      <c r="O11" s="25">
        <v>0.0</v>
      </c>
      <c r="P11" s="25">
        <v>0.0</v>
      </c>
      <c r="Q11" s="25">
        <v>0.0</v>
      </c>
      <c r="R11" s="25">
        <v>0.0</v>
      </c>
      <c r="S11" s="26">
        <v>0.0</v>
      </c>
      <c r="T11" s="26">
        <v>0.0</v>
      </c>
      <c r="U11" s="26">
        <f t="shared" si="3"/>
        <v>0</v>
      </c>
      <c r="V11" s="26">
        <f t="shared" si="4"/>
        <v>0</v>
      </c>
      <c r="W11" s="26">
        <f t="shared" si="5"/>
        <v>0</v>
      </c>
    </row>
    <row r="12">
      <c r="A12" s="15" t="s">
        <v>50</v>
      </c>
      <c r="B12" s="16">
        <v>0.0</v>
      </c>
      <c r="C12" s="17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28">
        <f t="shared" si="1"/>
        <v>0</v>
      </c>
      <c r="L12" s="28">
        <f t="shared" si="2"/>
        <v>0</v>
      </c>
      <c r="M12" s="29">
        <v>0.0</v>
      </c>
      <c r="N12" s="29">
        <v>0.0</v>
      </c>
      <c r="O12" s="30">
        <v>0.0</v>
      </c>
      <c r="P12" s="30">
        <v>0.0</v>
      </c>
      <c r="Q12" s="30">
        <v>0.0</v>
      </c>
      <c r="R12" s="30">
        <v>0.0</v>
      </c>
      <c r="S12" s="31">
        <v>0.0</v>
      </c>
      <c r="T12" s="31">
        <v>0.0</v>
      </c>
      <c r="U12" s="31">
        <f t="shared" si="3"/>
        <v>0</v>
      </c>
      <c r="V12" s="31">
        <f t="shared" si="4"/>
        <v>0</v>
      </c>
      <c r="W12" s="31">
        <f t="shared" si="5"/>
        <v>0</v>
      </c>
    </row>
  </sheetData>
  <dataValidations>
    <dataValidation type="custom" allowBlank="1" showDropDown="1" sqref="C2:C12 M2:M12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>
      <c r="A2" s="5" t="s">
        <v>51</v>
      </c>
      <c r="B2" s="6">
        <v>0.0</v>
      </c>
      <c r="C2" s="7">
        <v>0.0</v>
      </c>
      <c r="D2" s="6">
        <v>0.0</v>
      </c>
      <c r="E2" s="6">
        <v>0.0</v>
      </c>
      <c r="F2" s="6">
        <v>0.0</v>
      </c>
      <c r="G2" s="6">
        <v>0.0</v>
      </c>
      <c r="H2" s="6">
        <f t="shared" ref="H2:H11" si="1">MIN(2500, 100 * E2 + 200 * D2 + 300 * F2 + 500 * G2)</f>
        <v>0</v>
      </c>
      <c r="I2" s="6">
        <f t="shared" ref="I2:I11" si="2">5000 - 2500 * (C2 / 300 + H2 / 2500)</f>
        <v>5000</v>
      </c>
      <c r="J2" s="6">
        <v>0.0</v>
      </c>
      <c r="K2" s="7">
        <v>0.0</v>
      </c>
      <c r="L2" s="6">
        <v>0.0</v>
      </c>
      <c r="M2" s="6">
        <v>0.0</v>
      </c>
      <c r="N2" s="6">
        <v>0.0</v>
      </c>
      <c r="O2" s="6">
        <v>0.0</v>
      </c>
      <c r="P2" s="8">
        <f t="shared" ref="P2:P11" si="3">5000 - 2500 * (J2 / 300 + O2 / 2500)</f>
        <v>5000</v>
      </c>
      <c r="Q2" s="9">
        <f t="shared" ref="Q2:Q11" si="4">I2+P2</f>
        <v>10000</v>
      </c>
    </row>
    <row r="3">
      <c r="A3" s="10" t="s">
        <v>52</v>
      </c>
      <c r="B3" s="11">
        <v>0.0</v>
      </c>
      <c r="C3" s="12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f t="shared" si="1"/>
        <v>0</v>
      </c>
      <c r="I3" s="11">
        <f t="shared" si="2"/>
        <v>5000</v>
      </c>
      <c r="J3" s="11">
        <v>0.0</v>
      </c>
      <c r="K3" s="12">
        <v>0.0</v>
      </c>
      <c r="L3" s="11">
        <v>0.0</v>
      </c>
      <c r="M3" s="11">
        <v>0.0</v>
      </c>
      <c r="N3" s="11">
        <v>0.0</v>
      </c>
      <c r="O3" s="11">
        <v>0.0</v>
      </c>
      <c r="P3" s="13">
        <f t="shared" si="3"/>
        <v>5000</v>
      </c>
      <c r="Q3" s="14">
        <f t="shared" si="4"/>
        <v>10000</v>
      </c>
    </row>
    <row r="4">
      <c r="A4" s="5" t="s">
        <v>53</v>
      </c>
      <c r="B4" s="6">
        <v>0.0</v>
      </c>
      <c r="C4" s="7">
        <v>0.0</v>
      </c>
      <c r="D4" s="6">
        <v>0.0</v>
      </c>
      <c r="E4" s="6">
        <v>0.0</v>
      </c>
      <c r="F4" s="6">
        <v>0.0</v>
      </c>
      <c r="G4" s="6">
        <v>0.0</v>
      </c>
      <c r="H4" s="6">
        <f t="shared" si="1"/>
        <v>0</v>
      </c>
      <c r="I4" s="6">
        <f t="shared" si="2"/>
        <v>5000</v>
      </c>
      <c r="J4" s="6">
        <v>0.0</v>
      </c>
      <c r="K4" s="7">
        <v>0.0</v>
      </c>
      <c r="L4" s="6">
        <v>0.0</v>
      </c>
      <c r="M4" s="6">
        <v>0.0</v>
      </c>
      <c r="N4" s="6">
        <v>0.0</v>
      </c>
      <c r="O4" s="6">
        <v>0.0</v>
      </c>
      <c r="P4" s="8">
        <f t="shared" si="3"/>
        <v>5000</v>
      </c>
      <c r="Q4" s="9">
        <f t="shared" si="4"/>
        <v>10000</v>
      </c>
    </row>
    <row r="5">
      <c r="A5" s="10" t="s">
        <v>54</v>
      </c>
      <c r="B5" s="11">
        <v>0.0</v>
      </c>
      <c r="C5" s="12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f t="shared" si="1"/>
        <v>0</v>
      </c>
      <c r="I5" s="11">
        <f t="shared" si="2"/>
        <v>5000</v>
      </c>
      <c r="J5" s="11">
        <v>0.0</v>
      </c>
      <c r="K5" s="12">
        <v>0.0</v>
      </c>
      <c r="L5" s="11">
        <v>0.0</v>
      </c>
      <c r="M5" s="11">
        <v>0.0</v>
      </c>
      <c r="N5" s="11">
        <v>0.0</v>
      </c>
      <c r="O5" s="11">
        <v>0.0</v>
      </c>
      <c r="P5" s="13">
        <f t="shared" si="3"/>
        <v>5000</v>
      </c>
      <c r="Q5" s="14">
        <f t="shared" si="4"/>
        <v>10000</v>
      </c>
    </row>
    <row r="6">
      <c r="A6" s="5" t="s">
        <v>55</v>
      </c>
      <c r="B6" s="6">
        <v>0.0</v>
      </c>
      <c r="C6" s="7">
        <v>0.0</v>
      </c>
      <c r="D6" s="6">
        <v>0.0</v>
      </c>
      <c r="E6" s="6">
        <v>0.0</v>
      </c>
      <c r="F6" s="6">
        <v>0.0</v>
      </c>
      <c r="G6" s="6">
        <v>0.0</v>
      </c>
      <c r="H6" s="6">
        <f t="shared" si="1"/>
        <v>0</v>
      </c>
      <c r="I6" s="6">
        <f t="shared" si="2"/>
        <v>5000</v>
      </c>
      <c r="J6" s="6">
        <v>0.0</v>
      </c>
      <c r="K6" s="7">
        <v>0.0</v>
      </c>
      <c r="L6" s="6">
        <v>0.0</v>
      </c>
      <c r="M6" s="6">
        <v>0.0</v>
      </c>
      <c r="N6" s="6">
        <v>0.0</v>
      </c>
      <c r="O6" s="6">
        <v>0.0</v>
      </c>
      <c r="P6" s="8">
        <f t="shared" si="3"/>
        <v>5000</v>
      </c>
      <c r="Q6" s="9">
        <f t="shared" si="4"/>
        <v>10000</v>
      </c>
    </row>
    <row r="7">
      <c r="A7" s="10" t="s">
        <v>56</v>
      </c>
      <c r="B7" s="11">
        <v>0.0</v>
      </c>
      <c r="C7" s="12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f t="shared" si="1"/>
        <v>0</v>
      </c>
      <c r="I7" s="11">
        <f t="shared" si="2"/>
        <v>5000</v>
      </c>
      <c r="J7" s="11">
        <v>0.0</v>
      </c>
      <c r="K7" s="12">
        <v>0.0</v>
      </c>
      <c r="L7" s="11">
        <v>0.0</v>
      </c>
      <c r="M7" s="11">
        <v>0.0</v>
      </c>
      <c r="N7" s="11">
        <v>0.0</v>
      </c>
      <c r="O7" s="11">
        <v>0.0</v>
      </c>
      <c r="P7" s="13">
        <f t="shared" si="3"/>
        <v>5000</v>
      </c>
      <c r="Q7" s="14">
        <f t="shared" si="4"/>
        <v>10000</v>
      </c>
    </row>
    <row r="8">
      <c r="A8" s="5" t="s">
        <v>57</v>
      </c>
      <c r="B8" s="6">
        <v>0.0</v>
      </c>
      <c r="C8" s="7">
        <v>0.0</v>
      </c>
      <c r="D8" s="6">
        <v>0.0</v>
      </c>
      <c r="E8" s="6">
        <v>0.0</v>
      </c>
      <c r="F8" s="6">
        <v>0.0</v>
      </c>
      <c r="G8" s="6">
        <v>0.0</v>
      </c>
      <c r="H8" s="6">
        <f t="shared" si="1"/>
        <v>0</v>
      </c>
      <c r="I8" s="6">
        <f t="shared" si="2"/>
        <v>5000</v>
      </c>
      <c r="J8" s="6">
        <v>0.0</v>
      </c>
      <c r="K8" s="7">
        <v>0.0</v>
      </c>
      <c r="L8" s="6">
        <v>0.0</v>
      </c>
      <c r="M8" s="6">
        <v>0.0</v>
      </c>
      <c r="N8" s="6">
        <v>0.0</v>
      </c>
      <c r="O8" s="6">
        <v>0.0</v>
      </c>
      <c r="P8" s="8">
        <f t="shared" si="3"/>
        <v>5000</v>
      </c>
      <c r="Q8" s="9">
        <f t="shared" si="4"/>
        <v>10000</v>
      </c>
    </row>
    <row r="9">
      <c r="A9" s="10" t="s">
        <v>58</v>
      </c>
      <c r="B9" s="11">
        <v>0.0</v>
      </c>
      <c r="C9" s="12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f t="shared" si="1"/>
        <v>0</v>
      </c>
      <c r="I9" s="11">
        <f t="shared" si="2"/>
        <v>5000</v>
      </c>
      <c r="J9" s="11">
        <v>0.0</v>
      </c>
      <c r="K9" s="12">
        <v>0.0</v>
      </c>
      <c r="L9" s="11">
        <v>0.0</v>
      </c>
      <c r="M9" s="11">
        <v>0.0</v>
      </c>
      <c r="N9" s="11">
        <v>0.0</v>
      </c>
      <c r="O9" s="11">
        <v>0.0</v>
      </c>
      <c r="P9" s="13">
        <f t="shared" si="3"/>
        <v>5000</v>
      </c>
      <c r="Q9" s="14">
        <f t="shared" si="4"/>
        <v>10000</v>
      </c>
    </row>
    <row r="10">
      <c r="A10" s="5" t="s">
        <v>59</v>
      </c>
      <c r="B10" s="6">
        <v>0.0</v>
      </c>
      <c r="C10" s="7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f t="shared" si="1"/>
        <v>0</v>
      </c>
      <c r="I10" s="6">
        <f t="shared" si="2"/>
        <v>5000</v>
      </c>
      <c r="J10" s="6">
        <v>0.0</v>
      </c>
      <c r="K10" s="7">
        <v>0.0</v>
      </c>
      <c r="L10" s="6">
        <v>0.0</v>
      </c>
      <c r="M10" s="6">
        <v>0.0</v>
      </c>
      <c r="N10" s="6">
        <v>0.0</v>
      </c>
      <c r="O10" s="6">
        <v>0.0</v>
      </c>
      <c r="P10" s="8">
        <f t="shared" si="3"/>
        <v>5000</v>
      </c>
      <c r="Q10" s="9">
        <f t="shared" si="4"/>
        <v>10000</v>
      </c>
    </row>
    <row r="11">
      <c r="A11" s="32" t="s">
        <v>60</v>
      </c>
      <c r="B11" s="33">
        <v>0.0</v>
      </c>
      <c r="C11" s="34">
        <v>0.0</v>
      </c>
      <c r="D11" s="33">
        <v>0.0</v>
      </c>
      <c r="E11" s="33">
        <v>0.0</v>
      </c>
      <c r="F11" s="33">
        <v>0.0</v>
      </c>
      <c r="G11" s="33">
        <v>0.0</v>
      </c>
      <c r="H11" s="35">
        <f t="shared" si="1"/>
        <v>0</v>
      </c>
      <c r="I11" s="35">
        <f t="shared" si="2"/>
        <v>5000</v>
      </c>
      <c r="J11" s="33">
        <v>0.0</v>
      </c>
      <c r="K11" s="34">
        <v>0.0</v>
      </c>
      <c r="L11" s="33">
        <v>0.0</v>
      </c>
      <c r="M11" s="33">
        <v>0.0</v>
      </c>
      <c r="N11" s="33">
        <v>0.0</v>
      </c>
      <c r="O11" s="33">
        <v>0.0</v>
      </c>
      <c r="P11" s="36">
        <f t="shared" si="3"/>
        <v>5000</v>
      </c>
      <c r="Q11" s="37">
        <f t="shared" si="4"/>
        <v>10000</v>
      </c>
    </row>
  </sheetData>
  <dataValidations>
    <dataValidation type="custom" allowBlank="1" showDropDown="1" sqref="C2:C11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