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2024 - 2\003.- PTY4614 - CAPSTONE\FASE 2 - 009D\GRUPO 8\"/>
    </mc:Choice>
  </mc:AlternateContent>
  <xr:revisionPtr revIDLastSave="0" documentId="13_ncr:1_{24527C0C-E11F-4DA8-9907-FA9AA60B07B0}" xr6:coauthVersionLast="47" xr6:coauthVersionMax="47" xr10:uidLastSave="{00000000-0000-0000-0000-000000000000}"/>
  <bookViews>
    <workbookView xWindow="-120" yWindow="-120" windowWidth="29040" windowHeight="15720" xr2:uid="{00000000-000D-0000-FFFF-FFFF00000000}"/>
  </bookViews>
  <sheets>
    <sheet name="EVALUACION2" sheetId="1" r:id="rId1"/>
    <sheet name="RUBRICA" sheetId="12" r:id="rId2"/>
    <sheet name="DOCUMENTACIÓN" sheetId="13"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1" l="1"/>
  <c r="G4" i="1"/>
  <c r="D13" i="1"/>
  <c r="E13" i="1" s="1"/>
  <c r="F13" i="1"/>
  <c r="G13" i="1" s="1"/>
  <c r="H13" i="1"/>
  <c r="I13" i="1" s="1"/>
  <c r="J13" i="1"/>
  <c r="K13" i="1" s="1"/>
  <c r="B14" i="1"/>
  <c r="B15" i="1"/>
  <c r="B16" i="1"/>
  <c r="B17" i="1"/>
  <c r="B18" i="1"/>
  <c r="B19" i="1"/>
  <c r="B20" i="1"/>
  <c r="B13" i="1"/>
  <c r="E14" i="1" l="1"/>
  <c r="E15" i="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J14" i="1"/>
  <c r="H14" i="1"/>
  <c r="I14" i="1" s="1"/>
  <c r="G14" i="1"/>
  <c r="E21" i="1" l="1"/>
  <c r="G21" i="1"/>
  <c r="I21" i="1"/>
  <c r="K14" i="1"/>
  <c r="K21" i="1" l="1"/>
  <c r="C21" i="1" s="1"/>
  <c r="C22" i="1" s="1"/>
  <c r="C5" i="1" l="1"/>
  <c r="C6" i="1"/>
  <c r="C4" i="1"/>
</calcChain>
</file>

<file path=xl/sharedStrings.xml><?xml version="1.0" encoding="utf-8"?>
<sst xmlns="http://schemas.openxmlformats.org/spreadsheetml/2006/main" count="163" uniqueCount="133">
  <si>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</si>
  <si>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</si>
  <si>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</si>
  <si>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</si>
  <si>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</si>
  <si>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</si>
  <si>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</si>
  <si>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</si>
  <si>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</si>
  <si>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</si>
  <si>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</si>
  <si>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</si>
  <si>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</si>
  <si>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</si>
  <si>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</si>
  <si>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</si>
  <si>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</si>
  <si>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</si>
  <si>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</si>
  <si>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</si>
  <si>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</si>
  <si>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</si>
  <si>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</si>
  <si>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</si>
  <si>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</si>
  <si>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</si>
  <si>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</si>
  <si>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</si>
  <si>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</si>
  <si>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</si>
  <si>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</si>
  <si>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</si>
  <si>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</si>
  <si>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</si>
  <si>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</si>
  <si>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</si>
  <si>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</si>
  <si>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</si>
  <si>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</si>
  <si>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</si>
  <si>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</si>
  <si>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</si>
  <si>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</si>
  <si>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</si>
  <si>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</si>
  <si>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</si>
  <si>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</si>
  <si>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</si>
  <si>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</si>
  <si>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</si>
  <si>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</si>
  <si>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</si>
  <si>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</si>
  <si>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</si>
  <si>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</si>
  <si>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</si>
  <si>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</si>
  <si>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</si>
  <si>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</si>
  <si>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</si>
  <si>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</si>
  <si>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</si>
  <si>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</si>
  <si>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EVIDENCIAS ACTIVIDAD TITULACIÓN</t>
  </si>
  <si>
    <t>TRADICIONAL</t>
  </si>
  <si>
    <t>AGIL</t>
  </si>
  <si>
    <t>Planificación Inicial</t>
  </si>
  <si>
    <t>Análisis del Caso</t>
  </si>
  <si>
    <t>Acta de Constitución del proyecto</t>
  </si>
  <si>
    <t>Squad y responsabilidades </t>
  </si>
  <si>
    <t>EDT-Hitos de desarrollo y diccionario</t>
  </si>
  <si>
    <t>Mapa Mental</t>
  </si>
  <si>
    <t>Carta Gantt</t>
  </si>
  <si>
    <t>Mapa de Actores</t>
  </si>
  <si>
    <t>Definición de Responsabilidades RAM o RACI</t>
  </si>
  <si>
    <t>Visión del Proyecto + 4 pilares</t>
  </si>
  <si>
    <t>Matriz de Riesgos</t>
  </si>
  <si>
    <t>Épicas</t>
  </si>
  <si>
    <t>Plan de Pruebas Inicial</t>
  </si>
  <si>
    <t>Historias de Usuario (con criterios de aceptación y estimación)</t>
  </si>
  <si>
    <t xml:space="preserve">Análisis y Diseño </t>
  </si>
  <si>
    <t>Impact Mapping</t>
  </si>
  <si>
    <t>Modelo de proceso de negocio</t>
  </si>
  <si>
    <t>Product Backlog Priorizado</t>
  </si>
  <si>
    <t>Documento de especificación de requerimientos</t>
  </si>
  <si>
    <t>User Story Mapping</t>
  </si>
  <si>
    <t>Casos de uso Específicos UML</t>
  </si>
  <si>
    <t>Para los Sprints</t>
  </si>
  <si>
    <t>Diagrama de Arquitectura</t>
  </si>
  <si>
    <t>Sprint Planning</t>
  </si>
  <si>
    <t>Mockups interfaz de sistemas completo</t>
  </si>
  <si>
    <t>Sprint backlog</t>
  </si>
  <si>
    <t>Diagrama de Actividad UML</t>
  </si>
  <si>
    <t>Scrumboard</t>
  </si>
  <si>
    <t>Modelo E-R (Entidad Relación)</t>
  </si>
  <si>
    <t>Burdown Chart</t>
  </si>
  <si>
    <t>Modelo Relacional normalizado</t>
  </si>
  <si>
    <t>Daily Meeting</t>
  </si>
  <si>
    <t>Diccionario de datos</t>
  </si>
  <si>
    <t>Registro de impedimentos - Impediment log</t>
  </si>
  <si>
    <t>Diagrama de clases</t>
  </si>
  <si>
    <t>Release </t>
  </si>
  <si>
    <t>Plan de Calidad</t>
  </si>
  <si>
    <t>Review </t>
  </si>
  <si>
    <t>Plan de Costos</t>
  </si>
  <si>
    <t>Retrospective</t>
  </si>
  <si>
    <t>Plan de Riegos</t>
  </si>
  <si>
    <t xml:space="preserve">Retrospectiva del proyecto </t>
  </si>
  <si>
    <t>Plan de Comunicación</t>
  </si>
  <si>
    <t>Plan de Adquisiciones</t>
  </si>
  <si>
    <t>* Al listado se deben agregar evidencias técnicas como módelo de datos, arquitectura, entre otros que permitan demostrar el diseño de la solución (Esto dependerá del contexto del proyecto)</t>
  </si>
  <si>
    <t>Definición de Actividades detalladas EDT</t>
  </si>
  <si>
    <t>Construcción</t>
  </si>
  <si>
    <t>Implementación ambiente de desarrollo</t>
  </si>
  <si>
    <t>Base de datos, tablas y Script para creación de tablas</t>
  </si>
  <si>
    <t xml:space="preserve">Minuta Control de la Programación </t>
  </si>
  <si>
    <t>Matriz seguimiento Status del Proyecto</t>
  </si>
  <si>
    <t>Verificación de Alcances</t>
  </si>
  <si>
    <t>Matriz Gestión Control de Cambio</t>
  </si>
  <si>
    <t>Implementación y Cierre</t>
  </si>
  <si>
    <t>Plan de Pruebas Final</t>
  </si>
  <si>
    <t>Reporte estatus final del Proyecto</t>
  </si>
  <si>
    <t>Plan de Implantación</t>
  </si>
  <si>
    <t>Plan de Soporte y Mantención</t>
  </si>
  <si>
    <t>Plan de Capacitación</t>
  </si>
  <si>
    <t>Manuales de Usuarios y Administrador</t>
  </si>
  <si>
    <t>Roadmap</t>
  </si>
  <si>
    <t>INICIO</t>
  </si>
  <si>
    <t>TÉRMINO</t>
  </si>
  <si>
    <t>OK</t>
  </si>
  <si>
    <t>ALAIN ECHEVERRIA</t>
  </si>
  <si>
    <t>CAMILO CANALES</t>
  </si>
  <si>
    <t>BENJAMIN VILLANUEVA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</si>
</sst>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theme="1"/>
      <name val="Calibri"/>
      <family val="2"/>
    </font>
    <font>
      <b/>
      <sz val="18"/>
      <color theme="0"/>
      <name val="Calibri"/>
      <family val="2"/>
    </font>
    <font>
      <b/>
      <sz val="16"/>
      <color theme="0"/>
      <name val="Calibri"/>
      <family val="2"/>
    </font>
    <font>
      <b/>
      <sz val="12"/>
      <color theme="0"/>
      <name val="Calibri"/>
      <family val="2"/>
    </font>
    <font>
      <b/>
      <sz val="10"/>
      <color theme="1"/>
      <name val="Calibri"/>
      <family val="2"/>
    </font>
    <font>
      <b/>
      <sz val="12"/>
      <color rgb="FFFF0000"/>
      <name val="Calibri"/>
      <family val="2"/>
    </font>
  </fonts>
  <fills count="11">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3"/>
        <bgColor rgb="FFC6D9F0"/>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2">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20" fillId="7" borderId="1" xfId="0" applyFont="1" applyFill="1" applyBorder="1" applyAlignment="1">
      <alignment horizontal="center"/>
    </xf>
    <xf numFmtId="0" fontId="21" fillId="7" borderId="1" xfId="0" applyFont="1" applyFill="1" applyBorder="1"/>
    <xf numFmtId="16" fontId="18" fillId="0" borderId="25" xfId="0" applyNumberFormat="1" applyFont="1" applyBorder="1" applyAlignment="1">
      <alignment horizontal="left" vertical="center"/>
    </xf>
    <xf numFmtId="0" fontId="18" fillId="8" borderId="1" xfId="0" applyFont="1" applyFill="1" applyBorder="1"/>
    <xf numFmtId="0" fontId="18" fillId="0" borderId="25" xfId="0" applyFont="1" applyBorder="1"/>
    <xf numFmtId="0" fontId="2" fillId="0" borderId="25" xfId="0" applyFont="1" applyBorder="1"/>
    <xf numFmtId="0" fontId="0" fillId="8" borderId="1" xfId="0" applyFill="1" applyBorder="1"/>
    <xf numFmtId="16" fontId="2" fillId="0" borderId="25" xfId="0" applyNumberFormat="1" applyFont="1" applyBorder="1" applyAlignment="1">
      <alignment horizontal="left" vertical="center"/>
    </xf>
    <xf numFmtId="0" fontId="14" fillId="8" borderId="1" xfId="0" applyFont="1" applyFill="1" applyBorder="1"/>
    <xf numFmtId="0" fontId="14" fillId="0" borderId="25" xfId="0" applyFont="1" applyBorder="1"/>
    <xf numFmtId="0" fontId="0" fillId="0" borderId="25" xfId="0" applyBorder="1"/>
    <xf numFmtId="0" fontId="5" fillId="0" borderId="25" xfId="0" applyFont="1" applyFill="1" applyBorder="1" applyAlignment="1">
      <alignment horizontal="justify" vertical="center" wrapText="1"/>
    </xf>
    <xf numFmtId="0" fontId="22" fillId="0" borderId="25" xfId="0" applyFont="1" applyFill="1" applyBorder="1" applyAlignment="1">
      <alignment horizontal="justify" vertical="center" wrapText="1"/>
    </xf>
    <xf numFmtId="0" fontId="14" fillId="0" borderId="0" xfId="0" applyFont="1"/>
    <xf numFmtId="20" fontId="14" fillId="0" borderId="25" xfId="0" applyNumberFormat="1" applyFont="1" applyBorder="1" applyAlignment="1">
      <alignment horizontal="center" vertical="center"/>
    </xf>
    <xf numFmtId="20" fontId="23" fillId="9" borderId="25" xfId="0" applyNumberFormat="1" applyFont="1" applyFill="1" applyBorder="1" applyAlignment="1">
      <alignment horizontal="center" vertical="center"/>
    </xf>
    <xf numFmtId="0" fontId="14" fillId="0" borderId="0" xfId="0" applyFont="1" applyFill="1" applyBorder="1"/>
    <xf numFmtId="0" fontId="12" fillId="9" borderId="25" xfId="0" applyFont="1" applyFill="1" applyBorder="1" applyAlignment="1">
      <alignment horizontal="justify" vertical="center" wrapText="1"/>
    </xf>
    <xf numFmtId="0" fontId="12" fillId="1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9" fillId="7" borderId="25" xfId="0" applyFont="1" applyFill="1" applyBorder="1" applyAlignment="1">
      <alignment horizontal="center" vertical="center"/>
    </xf>
    <xf numFmtId="0" fontId="4" fillId="9" borderId="28" xfId="0" applyFont="1" applyFill="1" applyBorder="1" applyAlignment="1">
      <alignment horizontal="left" vertical="top" wrapText="1"/>
    </xf>
    <xf numFmtId="0" fontId="4" fillId="9" borderId="29" xfId="0" applyFont="1" applyFill="1" applyBorder="1" applyAlignment="1">
      <alignment horizontal="left" vertical="top" wrapText="1"/>
    </xf>
    <xf numFmtId="0" fontId="4" fillId="9" borderId="30" xfId="0" applyFont="1" applyFill="1" applyBorder="1" applyAlignment="1">
      <alignment horizontal="left" vertical="top"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G3" sqref="G3"/>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c r="F2" s="49" t="s">
        <v>127</v>
      </c>
      <c r="G2" s="54">
        <v>0.50347222222222221</v>
      </c>
    </row>
    <row r="3" spans="1:11" x14ac:dyDescent="0.25">
      <c r="B3" s="3" t="s">
        <v>2</v>
      </c>
      <c r="C3" s="33" t="s">
        <v>9</v>
      </c>
      <c r="F3" s="49" t="s">
        <v>128</v>
      </c>
      <c r="G3" s="54">
        <v>0.52777777777777779</v>
      </c>
    </row>
    <row r="4" spans="1:11" ht="15.75" x14ac:dyDescent="0.25">
      <c r="A4" s="4">
        <v>1</v>
      </c>
      <c r="B4" s="25" t="s">
        <v>130</v>
      </c>
      <c r="C4" s="5">
        <f>EVALUACION2!$C$22</f>
        <v>6.7</v>
      </c>
      <c r="G4" s="55">
        <f>G3-G2</f>
        <v>2.430555555555558E-2</v>
      </c>
    </row>
    <row r="5" spans="1:11" x14ac:dyDescent="0.25">
      <c r="A5" s="4">
        <v>2</v>
      </c>
      <c r="B5" s="25" t="s">
        <v>131</v>
      </c>
      <c r="C5" s="5">
        <f>EVALUACION2!$C$22</f>
        <v>6.7</v>
      </c>
      <c r="G5" s="1"/>
    </row>
    <row r="6" spans="1:11" x14ac:dyDescent="0.25">
      <c r="A6" s="4">
        <v>3</v>
      </c>
      <c r="B6" s="25" t="s">
        <v>132</v>
      </c>
      <c r="C6" s="5">
        <f>EVALUACION2!$C$22</f>
        <v>6.7</v>
      </c>
      <c r="G6" s="1"/>
    </row>
    <row r="11" spans="1:11" ht="18.75" outlineLevel="1" x14ac:dyDescent="0.25">
      <c r="A11" s="59" t="s">
        <v>9</v>
      </c>
      <c r="B11" s="14"/>
      <c r="C11" s="63" t="s">
        <v>10</v>
      </c>
      <c r="D11" s="64" t="s">
        <v>11</v>
      </c>
      <c r="E11" s="66"/>
      <c r="F11" s="66"/>
      <c r="G11" s="66"/>
      <c r="H11" s="66"/>
      <c r="I11" s="66"/>
      <c r="J11" s="66"/>
      <c r="K11" s="65"/>
    </row>
    <row r="12" spans="1:11" outlineLevel="1" x14ac:dyDescent="0.25">
      <c r="A12" s="60"/>
      <c r="B12" s="20" t="s">
        <v>12</v>
      </c>
      <c r="C12" s="62"/>
      <c r="D12" s="64" t="s">
        <v>5</v>
      </c>
      <c r="E12" s="65"/>
      <c r="F12" s="64" t="s">
        <v>6</v>
      </c>
      <c r="G12" s="65"/>
      <c r="H12" s="67" t="s">
        <v>23</v>
      </c>
      <c r="I12" s="65"/>
      <c r="J12" s="64" t="s">
        <v>7</v>
      </c>
      <c r="K12" s="65"/>
    </row>
    <row r="13" spans="1:11" ht="24" outlineLevel="1" x14ac:dyDescent="0.25">
      <c r="A13" s="61"/>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61"/>
      <c r="B14" s="28" t="str">
        <f>RUBRICA!A5</f>
        <v>2. Aplica una metodología que permite el logro de los objetivos propuestos, de acuerdo a los estándares de la disciplina.</v>
      </c>
      <c r="C14" s="26" t="s">
        <v>5</v>
      </c>
      <c r="D14" s="15"/>
      <c r="E14" s="15" t="str">
        <f>IF(D14="X",100*0.1,"")</f>
        <v/>
      </c>
      <c r="F14" s="15" t="s">
        <v>41</v>
      </c>
      <c r="G14" s="15">
        <f>IF(F14="X",60*0.1,"")</f>
        <v>6</v>
      </c>
      <c r="H14" s="15" t="str">
        <f t="shared" si="2"/>
        <v/>
      </c>
      <c r="I14" s="15" t="str">
        <f>IF(H14="X",30*0.1,"")</f>
        <v/>
      </c>
      <c r="J14" s="15" t="str">
        <f t="shared" si="3"/>
        <v/>
      </c>
      <c r="K14" s="15" t="str">
        <f t="shared" si="4"/>
        <v/>
      </c>
    </row>
    <row r="15" spans="1:11" ht="48" outlineLevel="1" x14ac:dyDescent="0.25">
      <c r="A15" s="61"/>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
        <v>41</v>
      </c>
      <c r="E15" s="15">
        <f>IF(D15="X",100*0.25,"")</f>
        <v>25</v>
      </c>
      <c r="F15" s="15"/>
      <c r="G15" s="15" t="str">
        <f>IF(F15="X",60*0.25,"")</f>
        <v/>
      </c>
      <c r="H15" s="15" t="str">
        <f t="shared" si="2"/>
        <v/>
      </c>
      <c r="I15" s="15" t="str">
        <f>IF(H15="X",30*0.25,"")</f>
        <v/>
      </c>
      <c r="J15" s="15" t="str">
        <f t="shared" si="3"/>
        <v/>
      </c>
      <c r="K15" s="15" t="str">
        <f t="shared" si="4"/>
        <v/>
      </c>
    </row>
    <row r="16" spans="1:11" ht="24" outlineLevel="1" x14ac:dyDescent="0.25">
      <c r="A16" s="61"/>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61"/>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61"/>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61"/>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61"/>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60"/>
      <c r="B21" s="27" t="s">
        <v>4</v>
      </c>
      <c r="C21" s="31">
        <f>E21+G21+I21+K21</f>
        <v>96</v>
      </c>
      <c r="D21" s="16"/>
      <c r="E21" s="16">
        <f>SUM(E13:E20)</f>
        <v>90</v>
      </c>
      <c r="F21" s="16"/>
      <c r="G21" s="16">
        <f>SUM(G13:G20)</f>
        <v>6</v>
      </c>
      <c r="H21" s="16"/>
      <c r="I21" s="16">
        <f>SUM(I13:I20)</f>
        <v>0</v>
      </c>
      <c r="J21" s="16"/>
      <c r="K21" s="16">
        <f>SUM(K13:K20)</f>
        <v>0</v>
      </c>
    </row>
    <row r="22" spans="1:11" ht="15.75" customHeight="1" outlineLevel="1" x14ac:dyDescent="0.3">
      <c r="A22" s="62"/>
      <c r="B22" s="30" t="s">
        <v>13</v>
      </c>
      <c r="C22" s="17">
        <f>VLOOKUP(C21,ESCALA_IEP!A2:B202,2,FALSE)</f>
        <v>6.7</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Normal="100" workbookViewId="0">
      <selection activeCell="C8" sqref="C8"/>
    </sheetView>
  </sheetViews>
  <sheetFormatPr baseColWidth="10" defaultRowHeight="15" x14ac:dyDescent="0.25"/>
  <cols>
    <col min="1" max="1" width="44.5703125" customWidth="1"/>
    <col min="2" max="2" width="38.28515625" bestFit="1" customWidth="1"/>
    <col min="3" max="3" width="38.5703125" bestFit="1" customWidth="1"/>
    <col min="4" max="5" width="38.7109375" customWidth="1"/>
    <col min="6" max="6" width="32.5703125" bestFit="1" customWidth="1"/>
  </cols>
  <sheetData>
    <row r="1" spans="1:6" ht="17.25" customHeight="1" thickBot="1" x14ac:dyDescent="0.3">
      <c r="A1" s="68" t="s">
        <v>14</v>
      </c>
      <c r="B1" s="70" t="s">
        <v>15</v>
      </c>
      <c r="C1" s="71"/>
      <c r="D1" s="71"/>
      <c r="E1" s="72"/>
      <c r="F1" s="68" t="s">
        <v>16</v>
      </c>
    </row>
    <row r="2" spans="1:6" x14ac:dyDescent="0.25">
      <c r="A2" s="69"/>
      <c r="B2" s="74" t="s">
        <v>25</v>
      </c>
      <c r="C2" s="74" t="s">
        <v>17</v>
      </c>
      <c r="D2" s="21" t="s">
        <v>18</v>
      </c>
      <c r="E2" s="22" t="s">
        <v>7</v>
      </c>
      <c r="F2" s="69"/>
    </row>
    <row r="3" spans="1:6" ht="15.75" thickBot="1" x14ac:dyDescent="0.3">
      <c r="A3" s="69"/>
      <c r="B3" s="75"/>
      <c r="C3" s="75"/>
      <c r="D3" s="37">
        <v>-0.3</v>
      </c>
      <c r="E3" s="37">
        <v>0</v>
      </c>
      <c r="F3" s="73"/>
    </row>
    <row r="4" spans="1:6" ht="51.75" thickBot="1" x14ac:dyDescent="0.3">
      <c r="A4" s="51" t="s">
        <v>26</v>
      </c>
      <c r="B4" s="57" t="s">
        <v>27</v>
      </c>
      <c r="C4" s="58" t="s">
        <v>28</v>
      </c>
      <c r="D4" s="58" t="s">
        <v>29</v>
      </c>
      <c r="E4" s="24" t="s">
        <v>30</v>
      </c>
      <c r="F4" s="23">
        <v>10</v>
      </c>
    </row>
    <row r="5" spans="1:6" ht="51.75" thickBot="1" x14ac:dyDescent="0.3">
      <c r="A5" s="51" t="s">
        <v>31</v>
      </c>
      <c r="B5" s="58" t="s">
        <v>42</v>
      </c>
      <c r="C5" s="57" t="s">
        <v>32</v>
      </c>
      <c r="D5" s="58" t="s">
        <v>33</v>
      </c>
      <c r="E5" s="24" t="s">
        <v>34</v>
      </c>
      <c r="F5" s="23">
        <v>10</v>
      </c>
    </row>
    <row r="6" spans="1:6" ht="90" thickBot="1" x14ac:dyDescent="0.3">
      <c r="A6" s="51" t="s">
        <v>43</v>
      </c>
      <c r="B6" s="57" t="s">
        <v>44</v>
      </c>
      <c r="C6" s="58" t="s">
        <v>45</v>
      </c>
      <c r="D6" s="58" t="s">
        <v>46</v>
      </c>
      <c r="E6" s="24" t="s">
        <v>47</v>
      </c>
      <c r="F6" s="23">
        <v>25</v>
      </c>
    </row>
    <row r="7" spans="1:6" ht="39" thickBot="1" x14ac:dyDescent="0.3">
      <c r="A7" s="51" t="s">
        <v>48</v>
      </c>
      <c r="B7" s="57" t="s">
        <v>49</v>
      </c>
      <c r="C7" s="58" t="s">
        <v>50</v>
      </c>
      <c r="D7" s="58" t="s">
        <v>51</v>
      </c>
      <c r="E7" s="24" t="s">
        <v>52</v>
      </c>
      <c r="F7" s="23">
        <v>5</v>
      </c>
    </row>
    <row r="8" spans="1:6" ht="51" x14ac:dyDescent="0.25">
      <c r="A8" s="51" t="s">
        <v>35</v>
      </c>
      <c r="B8" s="57" t="s">
        <v>22</v>
      </c>
      <c r="C8" s="58" t="s">
        <v>19</v>
      </c>
      <c r="D8" s="58" t="s">
        <v>20</v>
      </c>
      <c r="E8" s="24" t="s">
        <v>21</v>
      </c>
      <c r="F8" s="38">
        <v>5</v>
      </c>
    </row>
    <row r="9" spans="1:6" ht="51.75" thickBot="1" x14ac:dyDescent="0.3">
      <c r="A9" s="51" t="s">
        <v>53</v>
      </c>
      <c r="B9" s="57" t="s">
        <v>54</v>
      </c>
      <c r="C9" s="58" t="s">
        <v>55</v>
      </c>
      <c r="D9" s="58" t="s">
        <v>56</v>
      </c>
      <c r="E9" s="24" t="s">
        <v>57</v>
      </c>
      <c r="F9" s="23">
        <v>20</v>
      </c>
    </row>
    <row r="10" spans="1:6" ht="64.5" thickBot="1" x14ac:dyDescent="0.3">
      <c r="A10" s="52" t="s">
        <v>58</v>
      </c>
      <c r="B10" s="57" t="s">
        <v>59</v>
      </c>
      <c r="C10" s="58" t="s">
        <v>60</v>
      </c>
      <c r="D10" s="58" t="s">
        <v>61</v>
      </c>
      <c r="E10" s="39" t="s">
        <v>62</v>
      </c>
      <c r="F10" s="32">
        <v>15</v>
      </c>
    </row>
    <row r="11" spans="1:6" ht="76.5" x14ac:dyDescent="0.25">
      <c r="A11" s="51" t="s">
        <v>36</v>
      </c>
      <c r="B11" s="57" t="s">
        <v>37</v>
      </c>
      <c r="C11" s="58" t="s">
        <v>38</v>
      </c>
      <c r="D11" s="58"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B2D4C-95CB-4269-86C7-B51C20C0DCAB}">
  <dimension ref="A1:D41"/>
  <sheetViews>
    <sheetView zoomScale="115" zoomScaleNormal="115" workbookViewId="0">
      <selection sqref="A1:C1"/>
    </sheetView>
  </sheetViews>
  <sheetFormatPr baseColWidth="10" defaultRowHeight="15" x14ac:dyDescent="0.25"/>
  <cols>
    <col min="1" max="1" width="47.85546875" bestFit="1" customWidth="1"/>
    <col min="3" max="3" width="56.7109375" bestFit="1" customWidth="1"/>
  </cols>
  <sheetData>
    <row r="1" spans="1:4" ht="23.25" x14ac:dyDescent="0.25">
      <c r="A1" s="76" t="s">
        <v>63</v>
      </c>
      <c r="B1" s="76"/>
      <c r="C1" s="76"/>
    </row>
    <row r="3" spans="1:4" ht="21" x14ac:dyDescent="0.35">
      <c r="A3" s="40" t="s">
        <v>64</v>
      </c>
      <c r="C3" s="40" t="s">
        <v>65</v>
      </c>
    </row>
    <row r="4" spans="1:4" ht="15.75" x14ac:dyDescent="0.25">
      <c r="A4" s="41" t="s">
        <v>66</v>
      </c>
      <c r="C4" s="42" t="s">
        <v>67</v>
      </c>
      <c r="D4" s="53" t="s">
        <v>129</v>
      </c>
    </row>
    <row r="5" spans="1:4" x14ac:dyDescent="0.25">
      <c r="A5" s="43" t="s">
        <v>68</v>
      </c>
      <c r="C5" s="42" t="s">
        <v>69</v>
      </c>
      <c r="D5" s="53" t="s">
        <v>129</v>
      </c>
    </row>
    <row r="6" spans="1:4" x14ac:dyDescent="0.25">
      <c r="A6" s="43" t="s">
        <v>70</v>
      </c>
      <c r="C6" s="42" t="s">
        <v>71</v>
      </c>
      <c r="D6" s="53" t="s">
        <v>129</v>
      </c>
    </row>
    <row r="7" spans="1:4" x14ac:dyDescent="0.25">
      <c r="A7" s="43" t="s">
        <v>72</v>
      </c>
      <c r="C7" s="44" t="s">
        <v>73</v>
      </c>
      <c r="D7" s="56" t="s">
        <v>129</v>
      </c>
    </row>
    <row r="8" spans="1:4" x14ac:dyDescent="0.25">
      <c r="A8" s="43" t="s">
        <v>74</v>
      </c>
      <c r="C8" s="42" t="s">
        <v>75</v>
      </c>
      <c r="D8" s="56" t="s">
        <v>129</v>
      </c>
    </row>
    <row r="9" spans="1:4" x14ac:dyDescent="0.25">
      <c r="A9" s="43" t="s">
        <v>76</v>
      </c>
      <c r="C9" s="42" t="s">
        <v>126</v>
      </c>
      <c r="D9" s="56" t="s">
        <v>129</v>
      </c>
    </row>
    <row r="10" spans="1:4" x14ac:dyDescent="0.25">
      <c r="A10" s="43" t="s">
        <v>78</v>
      </c>
      <c r="C10" s="42" t="s">
        <v>77</v>
      </c>
      <c r="D10" s="56" t="s">
        <v>129</v>
      </c>
    </row>
    <row r="11" spans="1:4" ht="15.75" x14ac:dyDescent="0.25">
      <c r="A11" s="41" t="s">
        <v>80</v>
      </c>
      <c r="C11" s="42" t="s">
        <v>79</v>
      </c>
      <c r="D11" s="56" t="s">
        <v>129</v>
      </c>
    </row>
    <row r="12" spans="1:4" x14ac:dyDescent="0.25">
      <c r="A12" s="46" t="s">
        <v>82</v>
      </c>
      <c r="C12" s="45" t="s">
        <v>81</v>
      </c>
      <c r="D12" s="56" t="s">
        <v>129</v>
      </c>
    </row>
    <row r="13" spans="1:4" x14ac:dyDescent="0.25">
      <c r="A13" s="46" t="s">
        <v>84</v>
      </c>
      <c r="C13" s="45" t="s">
        <v>83</v>
      </c>
      <c r="D13" s="56" t="s">
        <v>129</v>
      </c>
    </row>
    <row r="14" spans="1:4" x14ac:dyDescent="0.25">
      <c r="A14" s="46" t="s">
        <v>86</v>
      </c>
      <c r="C14" s="47" t="s">
        <v>85</v>
      </c>
      <c r="D14" s="56" t="s">
        <v>129</v>
      </c>
    </row>
    <row r="15" spans="1:4" x14ac:dyDescent="0.25">
      <c r="A15" s="46" t="s">
        <v>88</v>
      </c>
    </row>
    <row r="16" spans="1:4" ht="15.75" x14ac:dyDescent="0.25">
      <c r="A16" s="46" t="s">
        <v>90</v>
      </c>
      <c r="C16" s="41" t="s">
        <v>87</v>
      </c>
    </row>
    <row r="17" spans="1:3" x14ac:dyDescent="0.25">
      <c r="A17" s="48" t="s">
        <v>92</v>
      </c>
      <c r="C17" s="47" t="s">
        <v>89</v>
      </c>
    </row>
    <row r="18" spans="1:3" x14ac:dyDescent="0.25">
      <c r="A18" s="46" t="s">
        <v>94</v>
      </c>
      <c r="C18" s="47" t="s">
        <v>91</v>
      </c>
    </row>
    <row r="19" spans="1:3" x14ac:dyDescent="0.25">
      <c r="A19" s="46" t="s">
        <v>96</v>
      </c>
      <c r="C19" s="47" t="s">
        <v>93</v>
      </c>
    </row>
    <row r="20" spans="1:3" x14ac:dyDescent="0.25">
      <c r="A20" s="46" t="s">
        <v>98</v>
      </c>
      <c r="C20" s="47" t="s">
        <v>95</v>
      </c>
    </row>
    <row r="21" spans="1:3" x14ac:dyDescent="0.25">
      <c r="A21" s="46" t="s">
        <v>100</v>
      </c>
      <c r="C21" s="49" t="s">
        <v>97</v>
      </c>
    </row>
    <row r="22" spans="1:3" x14ac:dyDescent="0.25">
      <c r="A22" s="46" t="s">
        <v>102</v>
      </c>
      <c r="C22" s="49" t="s">
        <v>99</v>
      </c>
    </row>
    <row r="23" spans="1:3" x14ac:dyDescent="0.25">
      <c r="A23" s="46" t="s">
        <v>104</v>
      </c>
      <c r="C23" s="50" t="s">
        <v>101</v>
      </c>
    </row>
    <row r="24" spans="1:3" x14ac:dyDescent="0.25">
      <c r="A24" s="46" t="s">
        <v>106</v>
      </c>
      <c r="C24" s="50" t="s">
        <v>103</v>
      </c>
    </row>
    <row r="25" spans="1:3" x14ac:dyDescent="0.25">
      <c r="A25" s="46" t="s">
        <v>108</v>
      </c>
      <c r="C25" s="50" t="s">
        <v>105</v>
      </c>
    </row>
    <row r="26" spans="1:3" ht="15" customHeight="1" x14ac:dyDescent="0.25">
      <c r="A26" s="46" t="s">
        <v>109</v>
      </c>
      <c r="C26" s="47" t="s">
        <v>107</v>
      </c>
    </row>
    <row r="27" spans="1:3" ht="15" customHeight="1" x14ac:dyDescent="0.25">
      <c r="A27" s="46" t="s">
        <v>111</v>
      </c>
    </row>
    <row r="28" spans="1:3" ht="15.75" customHeight="1" x14ac:dyDescent="0.25">
      <c r="A28" s="41" t="s">
        <v>112</v>
      </c>
      <c r="C28" s="77" t="s">
        <v>110</v>
      </c>
    </row>
    <row r="29" spans="1:3" ht="15" customHeight="1" x14ac:dyDescent="0.25">
      <c r="A29" s="46" t="s">
        <v>113</v>
      </c>
      <c r="C29" s="78"/>
    </row>
    <row r="30" spans="1:3" ht="15" customHeight="1" x14ac:dyDescent="0.25">
      <c r="A30" s="46" t="s">
        <v>114</v>
      </c>
      <c r="C30" s="78"/>
    </row>
    <row r="31" spans="1:3" ht="15" customHeight="1" x14ac:dyDescent="0.25">
      <c r="A31" s="46" t="s">
        <v>115</v>
      </c>
      <c r="C31" s="78"/>
    </row>
    <row r="32" spans="1:3" ht="18.75" customHeight="1" x14ac:dyDescent="0.25">
      <c r="A32" s="46" t="s">
        <v>116</v>
      </c>
      <c r="C32" s="78"/>
    </row>
    <row r="33" spans="1:3" ht="18" customHeight="1" x14ac:dyDescent="0.25">
      <c r="A33" s="46" t="s">
        <v>117</v>
      </c>
      <c r="C33" s="79"/>
    </row>
    <row r="34" spans="1:3" x14ac:dyDescent="0.25">
      <c r="A34" s="46" t="s">
        <v>118</v>
      </c>
    </row>
    <row r="35" spans="1:3" ht="12.75" customHeight="1" x14ac:dyDescent="0.25">
      <c r="A35" s="41" t="s">
        <v>119</v>
      </c>
    </row>
    <row r="36" spans="1:3" x14ac:dyDescent="0.25">
      <c r="A36" s="46" t="s">
        <v>120</v>
      </c>
    </row>
    <row r="37" spans="1:3" x14ac:dyDescent="0.25">
      <c r="A37" s="46" t="s">
        <v>121</v>
      </c>
    </row>
    <row r="38" spans="1:3" x14ac:dyDescent="0.25">
      <c r="A38" s="46" t="s">
        <v>122</v>
      </c>
    </row>
    <row r="39" spans="1:3" x14ac:dyDescent="0.25">
      <c r="A39" s="48" t="s">
        <v>123</v>
      </c>
    </row>
    <row r="40" spans="1:3" x14ac:dyDescent="0.25">
      <c r="A40" s="46" t="s">
        <v>124</v>
      </c>
    </row>
    <row r="41" spans="1:3" x14ac:dyDescent="0.25">
      <c r="A41" s="46" t="s">
        <v>125</v>
      </c>
    </row>
  </sheetData>
  <mergeCells count="2">
    <mergeCell ref="A1:C1"/>
    <mergeCell ref="C28:C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0" t="s">
        <v>3</v>
      </c>
      <c r="B1" s="6" t="s">
        <v>4</v>
      </c>
      <c r="C1" s="7"/>
      <c r="D1" s="7"/>
      <c r="E1" s="8"/>
    </row>
    <row r="2" spans="1:5" ht="45.75" thickBot="1" x14ac:dyDescent="0.3">
      <c r="A2" s="81"/>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EVALUACION2</vt:lpstr>
      <vt:lpstr>RUBRICA</vt:lpstr>
      <vt:lpstr>DOCUMENTACIÓN</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PCXX</cp:lastModifiedBy>
  <dcterms:created xsi:type="dcterms:W3CDTF">2023-08-07T04:08:01Z</dcterms:created>
  <dcterms:modified xsi:type="dcterms:W3CDTF">2024-10-15T15:41:13Z</dcterms:modified>
</cp:coreProperties>
</file>