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ther\Desktop\Anlaysis Project\Crowdfunding Analysis\"/>
    </mc:Choice>
  </mc:AlternateContent>
  <xr:revisionPtr revIDLastSave="0" documentId="8_{5D1E6839-CE89-4921-AA2B-1AC7395A33CC}" xr6:coauthVersionLast="46" xr6:coauthVersionMax="46" xr10:uidLastSave="{00000000-0000-0000-0000-000000000000}"/>
  <bookViews>
    <workbookView xWindow="-120" yWindow="-120" windowWidth="24240" windowHeight="13140" activeTab="1" xr2:uid="{00000000-000D-0000-FFFF-FFFF00000000}"/>
  </bookViews>
  <sheets>
    <sheet name="Kickstarter" sheetId="1" r:id="rId1"/>
    <sheet name="Goal and Pledge Box&amp;Wisker" sheetId="15" r:id="rId2"/>
    <sheet name="Successful US Kickstarters" sheetId="9" r:id="rId3"/>
    <sheet name="Failed US Kickstarters" sheetId="10" r:id="rId4"/>
    <sheet name="Descriptive Statistics" sheetId="11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1" r:id="rId10"/>
    <pivotCache cacheId="2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" i="11" l="1"/>
  <c r="C9" i="11"/>
  <c r="C11" i="11" s="1"/>
  <c r="C8" i="11"/>
  <c r="B10" i="11"/>
  <c r="B9" i="11"/>
  <c r="B11" i="11" s="1"/>
  <c r="B8" i="11"/>
  <c r="C6" i="11"/>
  <c r="C7" i="11"/>
  <c r="C4" i="11"/>
  <c r="C3" i="11"/>
  <c r="B7" i="11"/>
  <c r="B6" i="11"/>
  <c r="B4" i="11"/>
  <c r="B3" i="11"/>
  <c r="F3" i="5"/>
  <c r="F4" i="5"/>
  <c r="F5" i="5"/>
  <c r="F6" i="5"/>
  <c r="F2" i="5"/>
  <c r="B2" i="5"/>
  <c r="D3" i="5"/>
  <c r="D4" i="5"/>
  <c r="D5" i="5"/>
  <c r="D6" i="5"/>
  <c r="C3" i="5"/>
  <c r="C4" i="5"/>
  <c r="C5" i="5"/>
  <c r="C6" i="5"/>
  <c r="D2" i="5"/>
  <c r="C2" i="5"/>
  <c r="B6" i="5"/>
  <c r="B3" i="5"/>
  <c r="B4" i="5"/>
  <c r="B5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962" i="1"/>
  <c r="O1462" i="1"/>
  <c r="O494" i="1"/>
  <c r="O2680" i="1"/>
  <c r="O226" i="1"/>
  <c r="O2952" i="1"/>
  <c r="O3198" i="1"/>
  <c r="O3075" i="1"/>
  <c r="O621" i="1"/>
  <c r="O3082" i="1"/>
  <c r="O197" i="1"/>
  <c r="O165" i="1"/>
  <c r="O233" i="1"/>
  <c r="O3127" i="1"/>
  <c r="O225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232" i="1"/>
  <c r="O688" i="1"/>
  <c r="O180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878" i="1"/>
  <c r="O3638" i="1"/>
  <c r="O2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913" i="1"/>
  <c r="O3129" i="1"/>
  <c r="O584" i="1"/>
  <c r="O2563" i="1"/>
  <c r="O3630" i="1"/>
  <c r="O2513" i="1"/>
  <c r="O2522" i="1"/>
  <c r="O708" i="1"/>
  <c r="O639" i="1"/>
  <c r="O2782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2596" i="1"/>
  <c r="O578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3116" i="1"/>
  <c r="O625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2512" i="1"/>
  <c r="O3054" i="1"/>
  <c r="O1151" i="1"/>
  <c r="O2690" i="1"/>
  <c r="O684" i="1"/>
  <c r="O1906" i="1"/>
  <c r="O150" i="1"/>
  <c r="O601" i="1"/>
  <c r="O3110" i="1"/>
  <c r="O2865" i="1"/>
  <c r="O215" i="1"/>
  <c r="O676" i="1"/>
  <c r="O2687" i="1"/>
  <c r="O427" i="1"/>
  <c r="O163" i="1"/>
  <c r="O2591" i="1"/>
  <c r="O1183" i="1"/>
  <c r="O3995" i="1"/>
  <c r="O2429" i="1"/>
  <c r="O3202" i="1"/>
  <c r="O173" i="1"/>
  <c r="O210" i="1"/>
  <c r="O1236" i="1"/>
  <c r="O223" i="1"/>
  <c r="O2896" i="1"/>
  <c r="O2947" i="1"/>
  <c r="O1418" i="1"/>
  <c r="O3059" i="1"/>
  <c r="O2402" i="1"/>
  <c r="O489" i="1"/>
  <c r="O564" i="1"/>
  <c r="O2352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2566" i="1"/>
  <c r="O1060" i="1"/>
  <c r="O1434" i="1"/>
  <c r="O1133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68" i="1"/>
  <c r="O2506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1571" i="1"/>
  <c r="O3950" i="1"/>
  <c r="O2688" i="1"/>
  <c r="O2890" i="1"/>
  <c r="O2388" i="1"/>
  <c r="O2574" i="1"/>
  <c r="O495" i="1"/>
  <c r="O2381" i="1"/>
  <c r="O3884" i="1"/>
  <c r="O3877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992" i="1"/>
  <c r="O596" i="1"/>
  <c r="O1424" i="1"/>
  <c r="O1173" i="1"/>
  <c r="O3076" i="1"/>
  <c r="O3067" i="1"/>
  <c r="O3112" i="1"/>
  <c r="O2420" i="1"/>
  <c r="O637" i="1"/>
  <c r="O1136" i="1"/>
  <c r="O2916" i="1"/>
  <c r="O2943" i="1"/>
  <c r="O3641" i="1"/>
  <c r="O1122" i="1"/>
  <c r="O1239" i="1"/>
  <c r="O3956" i="1"/>
  <c r="O3058" i="1"/>
  <c r="O1149" i="1"/>
  <c r="O567" i="1"/>
  <c r="O211" i="1"/>
  <c r="O1153" i="1"/>
  <c r="O3645" i="1"/>
  <c r="O2371" i="1"/>
  <c r="O3147" i="1"/>
  <c r="O627" i="1"/>
  <c r="O1455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2128" i="1"/>
  <c r="O1869" i="1"/>
  <c r="O2877" i="1"/>
  <c r="O598" i="1"/>
  <c r="O2418" i="1"/>
  <c r="O3057" i="1"/>
  <c r="O929" i="1"/>
  <c r="O453" i="1"/>
  <c r="O2510" i="1"/>
  <c r="O459" i="1"/>
  <c r="O131" i="1"/>
  <c r="O2565" i="1"/>
  <c r="O2428" i="1"/>
  <c r="O1556" i="1"/>
  <c r="O634" i="1"/>
  <c r="O4031" i="1"/>
  <c r="O3743" i="1"/>
  <c r="O3938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2382" i="1"/>
  <c r="O563" i="1"/>
  <c r="O1561" i="1"/>
  <c r="O2440" i="1"/>
  <c r="O239" i="1"/>
  <c r="O2685" i="1"/>
  <c r="O2410" i="1"/>
  <c r="O2130" i="1"/>
  <c r="O4068" i="1"/>
  <c r="O1437" i="1"/>
  <c r="O3972" i="1"/>
  <c r="O1499" i="1"/>
  <c r="O542" i="1"/>
  <c r="O3914" i="1"/>
  <c r="O908" i="1"/>
  <c r="O2579" i="1"/>
  <c r="O3885" i="1"/>
  <c r="O2143" i="1"/>
  <c r="O3881" i="1"/>
  <c r="O1820" i="1"/>
  <c r="O2689" i="1"/>
  <c r="O3874" i="1"/>
  <c r="O2412" i="1"/>
  <c r="O2406" i="1"/>
  <c r="O1599" i="1"/>
  <c r="O3792" i="1"/>
  <c r="O2956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1454" i="1"/>
  <c r="O512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2401" i="1"/>
  <c r="O1427" i="1"/>
  <c r="O1445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27" i="1"/>
  <c r="O51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2404" i="1"/>
  <c r="O507" i="1"/>
  <c r="O192" i="1"/>
  <c r="O1408" i="1"/>
  <c r="O3074" i="1"/>
  <c r="O3934" i="1"/>
  <c r="O1051" i="1"/>
  <c r="O490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175" i="1"/>
  <c r="O350" i="1"/>
  <c r="O3360" i="1"/>
  <c r="O60" i="1"/>
  <c r="O1753" i="1"/>
  <c r="O3768" i="1"/>
  <c r="O3716" i="1"/>
  <c r="O1395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946" i="1"/>
  <c r="O2567" i="1"/>
  <c r="O3142" i="1"/>
  <c r="O663" i="1"/>
  <c r="O151" i="1"/>
  <c r="O2162" i="1"/>
  <c r="O456" i="1"/>
  <c r="O1438" i="1"/>
  <c r="O468" i="1"/>
  <c r="O2564" i="1"/>
  <c r="O1072" i="1"/>
  <c r="O1563" i="1"/>
  <c r="O1084" i="1"/>
  <c r="O588" i="1"/>
  <c r="O1579" i="1"/>
  <c r="O1877" i="1"/>
  <c r="O2570" i="1"/>
  <c r="O1111" i="1"/>
  <c r="O3055" i="1"/>
  <c r="O4044" i="1"/>
  <c r="O3854" i="1"/>
  <c r="O1171" i="1"/>
  <c r="O445" i="1"/>
  <c r="O1566" i="1"/>
  <c r="O484" i="1"/>
  <c r="O550" i="1"/>
  <c r="O3121" i="1"/>
  <c r="O1696" i="1"/>
  <c r="O3906" i="1"/>
  <c r="O2915" i="1"/>
  <c r="O503" i="1"/>
  <c r="O1109" i="1"/>
  <c r="O2756" i="1"/>
  <c r="O3888" i="1"/>
  <c r="O569" i="1"/>
  <c r="O1058" i="1"/>
  <c r="O2578" i="1"/>
  <c r="O3886" i="1"/>
  <c r="O480" i="1"/>
  <c r="O1431" i="1"/>
  <c r="O2595" i="1"/>
  <c r="O2358" i="1"/>
  <c r="O2586" i="1"/>
  <c r="O237" i="1"/>
  <c r="O2441" i="1"/>
  <c r="O3965" i="1"/>
  <c r="O4099" i="1"/>
  <c r="O493" i="1"/>
  <c r="O2435" i="1"/>
  <c r="O3932" i="1"/>
  <c r="O1731" i="1"/>
  <c r="O2576" i="1"/>
  <c r="O2961" i="1"/>
  <c r="O2505" i="1"/>
  <c r="O1166" i="1"/>
  <c r="O616" i="1"/>
  <c r="O2901" i="1"/>
  <c r="O1489" i="1"/>
  <c r="O201" i="1"/>
  <c r="O614" i="1"/>
  <c r="O2377" i="1"/>
  <c r="O1735" i="1"/>
  <c r="O1059" i="1"/>
  <c r="O1871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1174" i="1"/>
  <c r="O587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70" i="1"/>
  <c r="O1664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3069" i="1"/>
  <c r="O558" i="1"/>
  <c r="O897" i="1"/>
  <c r="O129" i="1"/>
  <c r="O3891" i="1"/>
  <c r="O970" i="1"/>
  <c r="O874" i="1"/>
  <c r="O2683" i="1"/>
  <c r="O2357" i="1"/>
  <c r="O1155" i="1"/>
  <c r="O1791" i="1"/>
  <c r="O1875" i="1"/>
  <c r="O2743" i="1"/>
  <c r="O2700" i="1"/>
  <c r="O514" i="1"/>
  <c r="O4002" i="1"/>
  <c r="O1141" i="1"/>
  <c r="O2774" i="1"/>
  <c r="O1880" i="1"/>
  <c r="O2575" i="1"/>
  <c r="O2439" i="1"/>
  <c r="O230" i="1"/>
  <c r="O2848" i="1"/>
  <c r="O3933" i="1"/>
  <c r="O3806" i="1"/>
  <c r="O2414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1589" i="1"/>
  <c r="O591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928" i="1"/>
  <c r="O149" i="1"/>
  <c r="O2507" i="1"/>
  <c r="O497" i="1"/>
  <c r="O4025" i="1"/>
  <c r="O1710" i="1"/>
  <c r="O439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903" i="1"/>
  <c r="O1999" i="1"/>
  <c r="O1158" i="1"/>
  <c r="O42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2972" i="1"/>
  <c r="O1211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3334" i="1"/>
  <c r="O282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2423" i="1"/>
  <c r="O1412" i="1"/>
  <c r="O471" i="1"/>
  <c r="O1179" i="1"/>
  <c r="O176" i="1"/>
  <c r="O1555" i="1"/>
  <c r="O2580" i="1"/>
  <c r="O3865" i="1"/>
  <c r="O204" i="1"/>
  <c r="O1459" i="1"/>
  <c r="O1684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922" i="1"/>
  <c r="O2344" i="1"/>
  <c r="O2883" i="1"/>
  <c r="O1708" i="1"/>
  <c r="O3875" i="1"/>
  <c r="O3958" i="1"/>
  <c r="O145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981" i="1"/>
  <c r="O2800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296" i="1"/>
  <c r="O102" i="1"/>
  <c r="O3830" i="1"/>
  <c r="O3765" i="1"/>
  <c r="O2524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4027" i="1"/>
  <c r="O193" i="1"/>
  <c r="O4091" i="1"/>
  <c r="O763" i="1"/>
  <c r="O592" i="1"/>
  <c r="O993" i="1"/>
  <c r="O1770" i="1"/>
  <c r="O769" i="1"/>
  <c r="O905" i="1"/>
  <c r="O2777" i="1"/>
  <c r="O513" i="1"/>
  <c r="O1458" i="1"/>
  <c r="O607" i="1"/>
  <c r="O2157" i="1"/>
  <c r="O4049" i="1"/>
  <c r="O1483" i="1"/>
  <c r="O2768" i="1"/>
  <c r="O3744" i="1"/>
  <c r="O602" i="1"/>
  <c r="O220" i="1"/>
  <c r="O2854" i="1"/>
  <c r="O3921" i="1"/>
  <c r="O880" i="1"/>
  <c r="O999" i="1"/>
  <c r="O3866" i="1"/>
  <c r="O2750" i="1"/>
  <c r="O472" i="1"/>
  <c r="O1705" i="1"/>
  <c r="O1062" i="1"/>
  <c r="O3796" i="1"/>
  <c r="O1991" i="1"/>
  <c r="O2868" i="1"/>
  <c r="O1234" i="1"/>
  <c r="O2695" i="1"/>
  <c r="O2905" i="1"/>
  <c r="O2763" i="1"/>
  <c r="O552" i="1"/>
  <c r="O1712" i="1"/>
  <c r="O919" i="1"/>
  <c r="O2508" i="1"/>
  <c r="O2895" i="1"/>
  <c r="O1101" i="1"/>
  <c r="O3963" i="1"/>
  <c r="O902" i="1"/>
  <c r="O4043" i="1"/>
  <c r="O1740" i="1"/>
  <c r="O1688" i="1"/>
  <c r="O3928" i="1"/>
  <c r="O1125" i="1"/>
  <c r="O1132" i="1"/>
  <c r="O3942" i="1"/>
  <c r="O1717" i="1"/>
  <c r="O3870" i="1"/>
  <c r="O608" i="1"/>
  <c r="O511" i="1"/>
  <c r="O2398" i="1"/>
  <c r="O2442" i="1"/>
  <c r="O579" i="1"/>
  <c r="O1881" i="1"/>
  <c r="O1484" i="1"/>
  <c r="O3941" i="1"/>
  <c r="O442" i="1"/>
  <c r="O2396" i="1"/>
  <c r="O2362" i="1"/>
  <c r="O4047" i="1"/>
  <c r="O636" i="1"/>
  <c r="O3858" i="1"/>
  <c r="O2148" i="1"/>
  <c r="O568" i="1"/>
  <c r="O431" i="1"/>
  <c r="O1491" i="1"/>
  <c r="O2762" i="1"/>
  <c r="O630" i="1"/>
  <c r="O1460" i="1"/>
  <c r="O160" i="1"/>
  <c r="O2520" i="1"/>
  <c r="O4033" i="1"/>
  <c r="O518" i="1"/>
  <c r="O626" i="1"/>
  <c r="O1714" i="1"/>
  <c r="O2343" i="1"/>
  <c r="O162" i="1"/>
  <c r="O1142" i="1"/>
  <c r="O1233" i="1"/>
  <c r="O3946" i="1"/>
  <c r="O136" i="1"/>
  <c r="O766" i="1"/>
  <c r="O3208" i="1"/>
  <c r="O877" i="1"/>
  <c r="O1723" i="1"/>
  <c r="O990" i="1"/>
  <c r="O618" i="1"/>
  <c r="O188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219" i="1"/>
  <c r="O3023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3519" i="1"/>
  <c r="O533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567" i="1"/>
  <c r="O1102" i="1"/>
  <c r="O1801" i="1"/>
  <c r="O998" i="1"/>
  <c r="O2766" i="1"/>
  <c r="O1721" i="1"/>
  <c r="O2769" i="1"/>
  <c r="O1494" i="1"/>
  <c r="O4067" i="1"/>
  <c r="O3952" i="1"/>
  <c r="O1564" i="1"/>
  <c r="O2767" i="1"/>
  <c r="O1411" i="1"/>
  <c r="O768" i="1"/>
  <c r="O1144" i="1"/>
  <c r="O126" i="1"/>
  <c r="O2400" i="1"/>
  <c r="O4028" i="1"/>
  <c r="O1734" i="1"/>
  <c r="O1063" i="1"/>
  <c r="O3192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1553" i="1"/>
  <c r="O1057" i="1"/>
  <c r="O764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3690" i="1"/>
  <c r="O2982" i="1"/>
  <c r="O3704" i="1"/>
  <c r="O3424" i="1"/>
  <c r="O3836" i="1"/>
  <c r="O2446" i="1"/>
  <c r="O3585" i="1"/>
  <c r="O3412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10" i="1"/>
  <c r="O3005" i="1"/>
  <c r="O3176" i="1"/>
  <c r="O3469" i="1"/>
  <c r="O3439" i="1"/>
  <c r="O2285" i="1"/>
  <c r="O661" i="1"/>
  <c r="O3242" i="1"/>
  <c r="O12" i="1"/>
  <c r="O654" i="1"/>
  <c r="O2562" i="1"/>
  <c r="O1826" i="1"/>
  <c r="O2099" i="1"/>
  <c r="O2832" i="1"/>
  <c r="O3377" i="1"/>
  <c r="O1859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4007" i="1"/>
  <c r="O1795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889" i="1"/>
  <c r="O2588" i="1"/>
  <c r="O4081" i="1"/>
  <c r="O3632" i="1"/>
  <c r="O1547" i="1"/>
  <c r="O1729" i="1"/>
  <c r="O123" i="1"/>
  <c r="O582" i="1"/>
  <c r="O899" i="1"/>
  <c r="O3643" i="1"/>
  <c r="O3923" i="1"/>
  <c r="O2421" i="1"/>
  <c r="O2347" i="1"/>
  <c r="O3999" i="1"/>
  <c r="O2945" i="1"/>
  <c r="O138" i="1"/>
  <c r="O2874" i="1"/>
  <c r="O1742" i="1"/>
  <c r="O1817" i="1"/>
  <c r="O1127" i="1"/>
  <c r="O435" i="1"/>
  <c r="O3804" i="1"/>
  <c r="O1732" i="1"/>
  <c r="O3991" i="1"/>
  <c r="O1048" i="1"/>
  <c r="O231" i="1"/>
  <c r="O2592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618" i="1"/>
  <c r="O3224" i="1"/>
  <c r="O3170" i="1"/>
  <c r="O1357" i="1"/>
  <c r="O1666" i="1"/>
  <c r="O839" i="1"/>
  <c r="O1849" i="1"/>
  <c r="O735" i="1"/>
  <c r="O2091" i="1"/>
  <c r="O3756" i="1"/>
  <c r="O3625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3563" i="1"/>
  <c r="O2811" i="1"/>
  <c r="O1349" i="1"/>
  <c r="O760" i="1"/>
  <c r="O1297" i="1"/>
  <c r="O757" i="1"/>
  <c r="O728" i="1"/>
  <c r="O1643" i="1"/>
  <c r="O3322" i="1"/>
  <c r="O3701" i="1"/>
  <c r="O3616" i="1"/>
  <c r="O794" i="1"/>
  <c r="O2248" i="1"/>
  <c r="O2179" i="1"/>
  <c r="O3314" i="1"/>
  <c r="O2097" i="1"/>
  <c r="O2468" i="1"/>
  <c r="O3518" i="1"/>
  <c r="O3546" i="1"/>
  <c r="O3776" i="1"/>
  <c r="O3289" i="1"/>
  <c r="O1304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559" i="1"/>
  <c r="O1185" i="1"/>
  <c r="O1562" i="1"/>
  <c r="O450" i="1"/>
  <c r="O900" i="1"/>
  <c r="O551" i="1"/>
  <c r="O4095" i="1"/>
  <c r="O2781" i="1"/>
  <c r="O2866" i="1"/>
  <c r="O2649" i="1"/>
  <c r="O3929" i="1"/>
  <c r="O3749" i="1"/>
  <c r="O571" i="1"/>
  <c r="O1865" i="1"/>
  <c r="O196" i="1"/>
  <c r="O2909" i="1"/>
  <c r="O3861" i="1"/>
  <c r="O1113" i="1"/>
  <c r="O4114" i="1"/>
  <c r="O683" i="1"/>
  <c r="O910" i="1"/>
  <c r="O1241" i="1"/>
  <c r="O1238" i="1"/>
  <c r="O770" i="1"/>
  <c r="O1335" i="1"/>
  <c r="O1056" i="1"/>
  <c r="O1052" i="1"/>
  <c r="O574" i="1"/>
  <c r="O2379" i="1"/>
  <c r="O2726" i="1"/>
  <c r="O378" i="1"/>
  <c r="O3867" i="1"/>
  <c r="O2988" i="1"/>
  <c r="O3780" i="1"/>
  <c r="O3557" i="1"/>
  <c r="O1691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3745" i="1"/>
  <c r="O762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40" i="1"/>
  <c r="O2829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3814" i="1"/>
  <c r="O2205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891" i="1"/>
  <c r="O17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3430" i="1"/>
  <c r="O1303" i="1"/>
  <c r="O3680" i="1"/>
  <c r="O2790" i="1"/>
  <c r="O2793" i="1"/>
  <c r="O537" i="1"/>
  <c r="O3227" i="1"/>
  <c r="O3839" i="1"/>
  <c r="O3474" i="1"/>
  <c r="O1843" i="1"/>
  <c r="O3784" i="1"/>
  <c r="O1287" i="1"/>
  <c r="O409" i="1"/>
  <c r="O3715" i="1"/>
  <c r="O42" i="1"/>
  <c r="O3521" i="1"/>
  <c r="O1263" i="1"/>
  <c r="O3811" i="1"/>
  <c r="O1858" i="1"/>
  <c r="O3841" i="1"/>
  <c r="O1828" i="1"/>
  <c r="O3359" i="1"/>
  <c r="O3620" i="1"/>
  <c r="O3476" i="1"/>
  <c r="O1286" i="1"/>
  <c r="O1653" i="1"/>
  <c r="O2121" i="1"/>
  <c r="O3522" i="1"/>
  <c r="O3729" i="1"/>
  <c r="O1673" i="1"/>
  <c r="O1636" i="1"/>
  <c r="O3655" i="1"/>
  <c r="O2112" i="1"/>
  <c r="O750" i="1"/>
  <c r="O3777" i="1"/>
  <c r="O3375" i="1"/>
  <c r="O22" i="1"/>
  <c r="O535" i="1"/>
  <c r="O3218" i="1"/>
  <c r="O1605" i="1"/>
  <c r="O2475" i="1"/>
  <c r="O2209" i="1"/>
  <c r="O3433" i="1"/>
  <c r="O46" i="1"/>
  <c r="O43" i="1"/>
  <c r="O3387" i="1"/>
  <c r="O3772" i="1"/>
  <c r="O3405" i="1"/>
  <c r="O2482" i="1"/>
  <c r="O3447" i="1"/>
  <c r="O3629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3863" i="1"/>
  <c r="O1415" i="1"/>
  <c r="O865" i="1"/>
  <c r="O619" i="1"/>
  <c r="O451" i="1"/>
  <c r="O4109" i="1"/>
  <c r="O3889" i="1"/>
  <c r="O2861" i="1"/>
  <c r="O4015" i="1"/>
  <c r="O3203" i="1"/>
  <c r="O1094" i="1"/>
  <c r="O2892" i="1"/>
  <c r="O886" i="1"/>
  <c r="O3868" i="1"/>
  <c r="O1128" i="1"/>
  <c r="O3996" i="1"/>
  <c r="O4009" i="1"/>
  <c r="O3947" i="1"/>
  <c r="O1501" i="1"/>
  <c r="O638" i="1"/>
  <c r="O2948" i="1"/>
  <c r="O1049" i="1"/>
  <c r="O1988" i="1"/>
  <c r="O2151" i="1"/>
  <c r="O1497" i="1"/>
  <c r="O1486" i="1"/>
  <c r="O1229" i="1"/>
  <c r="O477" i="1"/>
  <c r="O2354" i="1"/>
  <c r="O2373" i="1"/>
  <c r="O1707" i="1"/>
  <c r="O1995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2939" i="1"/>
  <c r="O1621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3660" i="1"/>
  <c r="O19" i="1"/>
  <c r="O3503" i="1"/>
  <c r="O3703" i="1"/>
  <c r="O1604" i="1"/>
  <c r="O2288" i="1"/>
  <c r="O2489" i="1"/>
  <c r="O3580" i="1"/>
  <c r="O3429" i="1"/>
  <c r="O3583" i="1"/>
  <c r="O3495" i="1"/>
  <c r="O3766" i="1"/>
  <c r="O3033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774" i="1"/>
  <c r="O516" i="1"/>
  <c r="O3139" i="1"/>
  <c r="O156" i="1"/>
  <c r="O3873" i="1"/>
  <c r="O3990" i="1"/>
  <c r="O2593" i="1"/>
  <c r="O2643" i="1"/>
  <c r="O1055" i="1"/>
  <c r="O3123" i="1"/>
  <c r="O3738" i="1"/>
  <c r="O2759" i="1"/>
  <c r="O3917" i="1"/>
  <c r="O4115" i="1"/>
  <c r="O1994" i="1"/>
  <c r="O4052" i="1"/>
  <c r="O479" i="1"/>
  <c r="O916" i="1"/>
  <c r="O3793" i="1"/>
  <c r="O2844" i="1"/>
  <c r="O1498" i="1"/>
  <c r="O606" i="1"/>
  <c r="O1768" i="1"/>
  <c r="O190" i="1"/>
  <c r="O2360" i="1"/>
  <c r="O1588" i="1"/>
  <c r="O3735" i="1"/>
  <c r="O3905" i="1"/>
  <c r="O178" i="1"/>
  <c r="O1444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1644" i="1"/>
  <c r="O3668" i="1"/>
  <c r="O859" i="1"/>
  <c r="O2957" i="1"/>
  <c r="O4003" i="1"/>
  <c r="O182" i="1"/>
  <c r="O3961" i="1"/>
  <c r="O2405" i="1"/>
  <c r="O1493" i="1"/>
  <c r="O1821" i="1"/>
  <c r="O1586" i="1"/>
  <c r="O3746" i="1"/>
  <c r="O712" i="1"/>
  <c r="O3944" i="1"/>
  <c r="O1591" i="1"/>
  <c r="O2845" i="1"/>
  <c r="O133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89" i="1"/>
  <c r="O1061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670" i="1"/>
  <c r="O3561" i="1"/>
  <c r="O2472" i="1"/>
  <c r="O1833" i="1"/>
  <c r="O1672" i="1"/>
  <c r="O786" i="1"/>
  <c r="O1039" i="1"/>
  <c r="O3551" i="1"/>
  <c r="O2210" i="1"/>
  <c r="O1615" i="1"/>
  <c r="O2221" i="1"/>
  <c r="O1213" i="1"/>
  <c r="O2299" i="1"/>
  <c r="O3566" i="1"/>
  <c r="O3040" i="1"/>
  <c r="O2995" i="1"/>
  <c r="O1840" i="1"/>
  <c r="O2484" i="1"/>
  <c r="O2290" i="1"/>
  <c r="O3624" i="1"/>
  <c r="O3817" i="1"/>
  <c r="O3187" i="1"/>
  <c r="O2823" i="1"/>
  <c r="O3514" i="1"/>
  <c r="O3810" i="1"/>
  <c r="O2174" i="1"/>
  <c r="O392" i="1"/>
  <c r="O3506" i="1"/>
  <c r="O2930" i="1"/>
  <c r="O2990" i="1"/>
  <c r="O1847" i="1"/>
  <c r="O887" i="1"/>
  <c r="O2917" i="1"/>
  <c r="O2856" i="1"/>
  <c r="O236" i="1"/>
  <c r="O3976" i="1"/>
  <c r="O1548" i="1"/>
  <c r="O3205" i="1"/>
  <c r="O241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4105" i="1"/>
  <c r="O3732" i="1"/>
  <c r="O1584" i="1"/>
  <c r="O1119" i="1"/>
  <c r="O2327" i="1"/>
  <c r="O1997" i="1"/>
  <c r="O890" i="1"/>
  <c r="O1410" i="1"/>
  <c r="O4010" i="1"/>
  <c r="O3642" i="1"/>
  <c r="O446" i="1"/>
  <c r="O3897" i="1"/>
  <c r="O1137" i="1"/>
  <c r="O4088" i="1"/>
  <c r="O1077" i="1"/>
  <c r="O1430" i="1"/>
  <c r="O1184" i="1"/>
  <c r="O3108" i="1"/>
  <c r="O3852" i="1"/>
  <c r="O4092" i="1"/>
  <c r="O3857" i="1"/>
  <c r="O2951" i="1"/>
  <c r="O432" i="1"/>
  <c r="O2135" i="1"/>
  <c r="O2349" i="1"/>
  <c r="O1904" i="1"/>
  <c r="O586" i="1"/>
  <c r="O2843" i="1"/>
  <c r="O2386" i="1"/>
  <c r="O1115" i="1"/>
  <c r="O2585" i="1"/>
  <c r="O1583" i="1"/>
  <c r="O4074" i="1"/>
  <c r="O1130" i="1"/>
  <c r="O1741" i="1"/>
  <c r="O3119" i="1"/>
  <c r="O2346" i="1"/>
  <c r="O3647" i="1"/>
  <c r="O889" i="1"/>
  <c r="O492" i="1"/>
  <c r="O438" i="1"/>
  <c r="O2419" i="1"/>
  <c r="O3894" i="1"/>
  <c r="O195" i="1"/>
  <c r="O2860" i="1"/>
  <c r="O1546" i="1"/>
  <c r="O2355" i="1"/>
  <c r="O1733" i="1"/>
  <c r="O1428" i="1"/>
  <c r="O2367" i="1"/>
  <c r="O1065" i="1"/>
  <c r="O18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4078" i="1"/>
  <c r="O3145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535" i="1"/>
  <c r="O3461" i="1"/>
  <c r="O11" i="1"/>
  <c r="O1374" i="1"/>
  <c r="O3411" i="1"/>
  <c r="O3406" i="1"/>
  <c r="O1296" i="1"/>
  <c r="O2492" i="1"/>
  <c r="O3702" i="1"/>
  <c r="O106" i="1"/>
  <c r="O377" i="1"/>
  <c r="O3713" i="1"/>
  <c r="O3293" i="1"/>
  <c r="O3754" i="1"/>
  <c r="O76" i="1"/>
  <c r="O1661" i="1"/>
  <c r="O1393" i="1"/>
  <c r="O1614" i="1"/>
  <c r="O3516" i="1"/>
  <c r="O3183" i="1"/>
  <c r="O3321" i="1"/>
  <c r="O3135" i="1"/>
  <c r="O3323" i="1"/>
  <c r="O3833" i="1"/>
  <c r="O3527" i="1"/>
  <c r="O3565" i="1"/>
  <c r="O4" i="1"/>
  <c r="O3751" i="1"/>
  <c r="O3653" i="1"/>
  <c r="O1837" i="1"/>
  <c r="O831" i="1"/>
  <c r="O1639" i="1"/>
  <c r="O2493" i="1"/>
  <c r="O541" i="1"/>
  <c r="O92" i="1"/>
  <c r="O3831" i="1"/>
  <c r="O86" i="1"/>
  <c r="O2924" i="1"/>
  <c r="O3574" i="1"/>
  <c r="O3763" i="1"/>
  <c r="O141" i="1"/>
  <c r="O3652" i="1"/>
  <c r="O3581" i="1"/>
  <c r="O3394" i="1"/>
  <c r="O3002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4018" i="1"/>
  <c r="O127" i="1"/>
  <c r="O2125" i="1"/>
  <c r="O3649" i="1"/>
  <c r="O2133" i="1"/>
  <c r="O3883" i="1"/>
  <c r="O2897" i="1"/>
  <c r="O1544" i="1"/>
  <c r="O3860" i="1"/>
  <c r="O1917" i="1"/>
  <c r="O546" i="1"/>
  <c r="O2851" i="1"/>
  <c r="O780" i="1"/>
  <c r="O4006" i="1"/>
  <c r="O2424" i="1"/>
  <c r="O1416" i="1"/>
  <c r="O931" i="1"/>
  <c r="O4053" i="1"/>
  <c r="O1053" i="1"/>
  <c r="O1143" i="1"/>
  <c r="O3206" i="1"/>
  <c r="O4111" i="1"/>
  <c r="O160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2114" i="1"/>
  <c r="O1824" i="1"/>
  <c r="O2925" i="1"/>
  <c r="O855" i="1"/>
  <c r="O850" i="1"/>
  <c r="O4112" i="1"/>
  <c r="O1095" i="1"/>
  <c r="O4045" i="1"/>
  <c r="O3056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662" i="1"/>
  <c r="O3444" i="1"/>
  <c r="O3338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<sst xmlns="http://schemas.openxmlformats.org/spreadsheetml/2006/main" count="38338" uniqueCount="8395">
  <si>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</si>
  <si>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</si>
  <si>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</si>
  <si>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</si>
  <si>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</si>
  <si>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</si>
  <si>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</si>
  <si>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</si>
  <si>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</si>
  <si>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</si>
  <si>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</si>
  <si>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</si>
  <si>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</si>
  <si>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</si>
  <si>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</si>
  <si>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</si>
  <si>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</si>
  <si>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</si>
  <si>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</si>
  <si>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</si>
  <si>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</si>
  <si>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</si>
  <si>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</si>
  <si>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</si>
  <si>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</si>
  <si>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</si>
  <si>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</si>
  <si>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</si>
  <si>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</si>
  <si>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</si>
  <si>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</si>
  <si>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</si>
  <si>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</si>
  <si>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</si>
  <si>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</si>
  <si>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</si>
  <si>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</si>
  <si>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</si>
  <si>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</si>
  <si>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</si>
  <si>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</si>
  <si>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</si>
  <si>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</si>
  <si>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</si>
  <si>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</si>
  <si>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</si>
  <si>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</si>
  <si>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</si>
  <si>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</si>
  <si>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</si>
  <si>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</si>
  <si>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</si>
  <si>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</si>
  <si>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</si>
  <si>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</si>
  <si>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</si>
  <si>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</si>
  <si>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</si>
  <si>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</si>
  <si>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</si>
  <si>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</si>
  <si>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</si>
  <si>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</si>
  <si>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</si>
  <si>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</si>
  <si>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</si>
  <si>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</si>
  <si>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</si>
  <si>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</si>
  <si>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</si>
  <si>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</si>
  <si>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</si>
  <si>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</si>
  <si>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</si>
  <si>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</si>
  <si>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</si>
  <si>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</si>
  <si>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</si>
  <si>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</si>
  <si>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</si>
  <si>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</si>
  <si>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</si>
  <si>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</si>
  <si>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</si>
  <si>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</si>
  <si>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</si>
  <si>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</si>
  <si>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</si>
  <si>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</si>
  <si>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</si>
  <si>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</si>
  <si>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</si>
  <si>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</si>
  <si>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</si>
  <si>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</si>
  <si>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</si>
  <si>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</si>
  <si>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</si>
  <si>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</si>
  <si>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</si>
  <si>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</si>
  <si>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</si>
  <si>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</si>
  <si>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</si>
  <si>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</si>
  <si>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</si>
  <si>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</si>
  <si>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</si>
  <si>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</si>
  <si>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</si>
  <si>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</si>
  <si>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</si>
  <si>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</si>
  <si>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</si>
  <si>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</si>
  <si>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</si>
  <si>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</si>
  <si>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</si>
  <si>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</si>
  <si>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</si>
  <si>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</si>
  <si>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</si>
  <si>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</si>
  <si>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</si>
  <si>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</si>
  <si>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</si>
  <si>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</si>
  <si>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</si>
  <si>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</si>
  <si>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</si>
  <si>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</si>
  <si>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</si>
  <si>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</si>
  <si>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</si>
  <si>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</si>
  <si>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</si>
  <si>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</si>
  <si>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</si>
  <si>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</si>
  <si>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</si>
  <si>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</si>
  <si>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</si>
  <si>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</si>
  <si>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</si>
  <si>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</si>
  <si>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</si>
  <si>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</si>
  <si>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</si>
  <si>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</si>
  <si>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</si>
  <si>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</si>
  <si>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</si>
  <si>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</si>
  <si>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</si>
  <si>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</si>
  <si>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</si>
  <si>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</si>
  <si>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</si>
  <si>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</si>
  <si>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</si>
  <si>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</si>
  <si>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</si>
  <si>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</si>
  <si>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</si>
  <si>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</si>
  <si>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</si>
  <si>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</si>
  <si>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</si>
  <si>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</si>
  <si>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</si>
  <si>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</si>
  <si>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</si>
  <si>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</si>
  <si>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</si>
  <si>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</si>
  <si>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</si>
  <si>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</si>
  <si>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</si>
  <si>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</si>
  <si>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</si>
  <si>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</si>
  <si>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</si>
  <si>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</si>
  <si>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</si>
  <si>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</si>
  <si>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</si>
  <si>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</si>
  <si>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</si>
  <si>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</si>
  <si>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</si>
  <si>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</si>
  <si>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</si>
  <si>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</si>
  <si>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</si>
  <si>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</si>
  <si>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</si>
  <si>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</si>
  <si>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</si>
  <si>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</si>
  <si>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</si>
  <si>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</si>
  <si>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</si>
  <si>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</si>
  <si>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</si>
  <si>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</si>
  <si>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</si>
  <si>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</si>
  <si>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</si>
  <si>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</si>
  <si>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</si>
  <si>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</si>
  <si>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</si>
  <si>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</si>
  <si>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</si>
  <si>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</si>
  <si>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</si>
  <si>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</si>
  <si>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</si>
  <si>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</si>
  <si>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</si>
  <si>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</si>
  <si>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</si>
  <si>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</si>
  <si>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</si>
  <si>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</si>
  <si>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</si>
  <si>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</si>
  <si>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</si>
  <si>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</si>
  <si>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</si>
  <si>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</si>
  <si>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</si>
  <si>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</si>
  <si>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</si>
  <si>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</si>
  <si>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</si>
  <si>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</si>
  <si>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</si>
  <si>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</si>
  <si>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</si>
  <si>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</si>
  <si>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</si>
  <si>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</si>
  <si>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</si>
  <si>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</si>
  <si>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</si>
  <si>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</si>
  <si>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</si>
  <si>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</si>
  <si>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</si>
  <si>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</si>
  <si>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</si>
  <si>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</si>
  <si>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</si>
  <si>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</si>
  <si>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</si>
  <si>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</si>
  <si>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</si>
  <si>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</si>
  <si>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</si>
  <si>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</si>
  <si>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</si>
  <si>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</si>
  <si>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</si>
  <si>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</si>
  <si>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</si>
  <si>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</si>
  <si>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</si>
  <si>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</si>
  <si>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</si>
  <si>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</si>
  <si>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</si>
  <si>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</si>
  <si>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</si>
  <si>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</si>
  <si>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</si>
  <si>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</si>
  <si>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</si>
  <si>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</si>
  <si>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</si>
  <si>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</si>
  <si>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</si>
  <si>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</si>
  <si>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</si>
  <si>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</si>
  <si>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</si>
  <si>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</si>
  <si>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</si>
  <si>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</si>
  <si>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</si>
  <si>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</si>
  <si>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</si>
  <si>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</si>
  <si>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</si>
  <si>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</si>
  <si>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</si>
  <si>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</si>
  <si>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</si>
  <si>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</si>
  <si>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</si>
  <si>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</si>
  <si>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</si>
  <si>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</si>
  <si>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</si>
  <si>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</si>
  <si>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</si>
  <si>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</si>
  <si>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</si>
  <si>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</si>
  <si>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</si>
  <si>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</si>
  <si>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</si>
  <si>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</si>
  <si>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</si>
  <si>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</si>
  <si>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</si>
  <si>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</si>
  <si>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</si>
  <si>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</si>
  <si>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</si>
  <si>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</si>
  <si>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</si>
  <si>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</si>
  <si>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</si>
  <si>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</si>
  <si>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</si>
  <si>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</si>
  <si>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</si>
  <si>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</si>
  <si>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</si>
  <si>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</si>
  <si>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</si>
  <si>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</si>
  <si>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</si>
  <si>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</si>
  <si>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</si>
  <si>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</si>
  <si>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</si>
  <si>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</si>
  <si>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</si>
  <si>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</si>
  <si>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</si>
  <si>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</si>
  <si>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</si>
  <si>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</si>
  <si>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</si>
  <si>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</si>
  <si>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</si>
  <si>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</si>
  <si>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</si>
  <si>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</si>
  <si>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</si>
  <si>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</si>
  <si>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</si>
  <si>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</si>
  <si>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</si>
  <si>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</si>
  <si>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</si>
  <si>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</si>
  <si>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</si>
  <si>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</si>
  <si>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</si>
  <si>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</si>
  <si>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</si>
  <si>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</si>
  <si>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</si>
  <si>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</si>
  <si>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</si>
  <si>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</si>
  <si>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</si>
  <si>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</si>
  <si>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</si>
  <si>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</si>
  <si>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</si>
  <si>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</si>
  <si>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</si>
  <si>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</si>
  <si>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</si>
  <si>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</si>
  <si>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</si>
  <si>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</si>
  <si>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</si>
  <si>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</si>
  <si>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</si>
  <si>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</si>
  <si>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</si>
  <si>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</si>
  <si>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</si>
  <si>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</si>
  <si>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</si>
  <si>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</si>
  <si>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</si>
  <si>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</si>
  <si>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</si>
  <si>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</si>
  <si>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</si>
  <si>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</si>
  <si>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</si>
  <si>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</si>
  <si>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</si>
  <si>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</si>
  <si>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</si>
  <si>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</si>
  <si>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</si>
  <si>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</si>
  <si>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</si>
  <si>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</si>
  <si>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</si>
  <si>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</si>
  <si>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</si>
  <si>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</si>
  <si>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</si>
  <si>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</si>
  <si>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</si>
  <si>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</si>
  <si>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</si>
  <si>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</si>
  <si>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</si>
  <si>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</si>
  <si>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</si>
  <si>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</si>
  <si>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</si>
  <si>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</si>
  <si>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</si>
  <si>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</si>
  <si>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</si>
  <si>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</si>
  <si>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</si>
  <si>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</si>
  <si>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</si>
  <si>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</si>
  <si>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</si>
  <si>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</si>
  <si>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</si>
  <si>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</si>
  <si>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</si>
  <si>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</si>
  <si>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</si>
  <si>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</si>
  <si>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</si>
  <si>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</si>
  <si>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</si>
  <si>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</si>
  <si>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</si>
  <si>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</si>
  <si>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</si>
  <si>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</si>
  <si>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</si>
  <si>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</si>
  <si>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</si>
  <si>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</si>
  <si>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</si>
  <si>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</si>
  <si>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</si>
  <si>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</si>
  <si>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</si>
  <si>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</si>
  <si>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</si>
  <si>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</si>
  <si>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</si>
  <si>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</si>
  <si>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</si>
  <si>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</si>
  <si>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</si>
  <si>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</si>
  <si>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</si>
  <si>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</si>
  <si>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</si>
  <si>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</si>
  <si>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</si>
  <si>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</si>
  <si>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</si>
  <si>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</si>
  <si>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</si>
  <si>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</si>
  <si>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</si>
  <si>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</si>
  <si>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</si>
  <si>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</si>
  <si>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</si>
  <si>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</si>
  <si>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</si>
  <si>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</si>
  <si>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</si>
  <si>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</si>
  <si>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</si>
  <si>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</si>
  <si>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</si>
  <si>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</si>
  <si>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</si>
  <si>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</si>
  <si>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</si>
  <si>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</si>
  <si>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</si>
  <si>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</si>
  <si>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</si>
  <si>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</si>
  <si>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</si>
  <si>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</si>
  <si>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</si>
  <si>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</si>
  <si>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</si>
  <si>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</si>
  <si>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</si>
  <si>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</si>
  <si>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</si>
  <si>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</si>
  <si>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</si>
  <si>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</si>
  <si>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</si>
  <si>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</si>
  <si>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</si>
  <si>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</si>
  <si>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</si>
  <si>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</si>
  <si>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</si>
  <si>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</si>
  <si>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</si>
  <si>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</si>
  <si>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</si>
  <si>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</si>
  <si>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</si>
  <si>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</si>
  <si>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</si>
  <si>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</si>
  <si>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</si>
  <si>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</si>
  <si>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</si>
  <si>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</si>
  <si>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</si>
  <si>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</si>
  <si>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</si>
  <si>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</si>
  <si>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</si>
  <si>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</si>
  <si>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</si>
  <si>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</si>
  <si>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</si>
  <si>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</si>
  <si>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</si>
  <si>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</si>
  <si>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</si>
  <si>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</si>
  <si>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</si>
  <si>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</si>
  <si>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</si>
  <si>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</si>
  <si>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</si>
  <si>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</si>
  <si>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</si>
  <si>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</si>
  <si>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</si>
  <si>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</si>
  <si>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</si>
  <si>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</si>
  <si>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</si>
  <si>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</si>
  <si>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</si>
  <si>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</si>
  <si>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</si>
  <si>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</si>
  <si>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</si>
  <si>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</si>
  <si>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</si>
  <si>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</si>
  <si>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</si>
  <si>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</si>
  <si>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</si>
  <si>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</si>
  <si>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</si>
  <si>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</si>
  <si>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</si>
  <si>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</si>
  <si>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</si>
  <si>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</si>
  <si>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</si>
  <si>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</si>
  <si>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</si>
  <si>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</si>
  <si>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</si>
  <si>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</si>
  <si>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</si>
  <si>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</si>
  <si>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</si>
  <si>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</si>
  <si>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</si>
  <si>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</si>
  <si>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</si>
  <si>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</si>
  <si>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</si>
  <si>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</si>
  <si>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</si>
  <si>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</si>
  <si>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</si>
  <si>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</si>
  <si>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</si>
  <si>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</si>
  <si>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</si>
  <si>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</si>
  <si>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</si>
  <si>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</si>
  <si>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</si>
  <si>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</si>
  <si>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</si>
  <si>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</si>
  <si>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</si>
  <si>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</si>
  <si>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</si>
  <si>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</si>
  <si>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</si>
  <si>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</si>
  <si>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</si>
  <si>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</si>
  <si>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</si>
  <si>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</si>
  <si>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</si>
  <si>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</si>
  <si>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</si>
  <si>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</si>
  <si>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</si>
  <si>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</si>
  <si>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</si>
  <si>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</si>
  <si>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</si>
  <si>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</si>
  <si>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</si>
  <si>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</si>
  <si>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</si>
  <si>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</si>
  <si>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</si>
  <si>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</si>
  <si>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</si>
  <si>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</si>
  <si>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</si>
  <si>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</si>
  <si>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</si>
  <si>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</si>
  <si>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</si>
  <si>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</si>
  <si>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</si>
  <si>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</si>
  <si>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</si>
  <si>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</si>
  <si>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</si>
  <si>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</si>
  <si>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</si>
  <si>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</si>
  <si>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</si>
  <si>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</si>
  <si>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</si>
  <si>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</si>
  <si>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</si>
  <si>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</si>
  <si>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</si>
  <si>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</si>
  <si>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</si>
  <si>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</si>
  <si>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</si>
  <si>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</si>
  <si>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</si>
  <si>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</si>
  <si>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</si>
  <si>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</si>
  <si>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</si>
  <si>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</si>
  <si>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</si>
  <si>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</si>
  <si>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</si>
  <si>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</si>
  <si>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</si>
  <si>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</si>
  <si>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</si>
  <si>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</si>
  <si>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</si>
  <si>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</si>
  <si>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</si>
  <si>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</si>
  <si>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</si>
  <si>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</si>
  <si>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</si>
  <si>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</si>
  <si>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</si>
  <si>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</si>
  <si>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</si>
  <si>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</si>
  <si>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</si>
  <si>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</si>
  <si>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</si>
  <si>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</si>
  <si>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</si>
  <si>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</si>
  <si>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</si>
  <si>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</si>
  <si>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</si>
  <si>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</si>
  <si>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</si>
  <si>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</si>
  <si>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</si>
  <si>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</si>
  <si>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</si>
  <si>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</si>
  <si>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</si>
  <si>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</si>
  <si>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</si>
  <si>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</si>
  <si>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</si>
  <si>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</si>
  <si>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</si>
  <si>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</si>
  <si>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</si>
  <si>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</si>
  <si>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</si>
  <si>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</si>
  <si>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</si>
  <si>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</si>
  <si>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</si>
  <si>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</si>
  <si>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</si>
  <si>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</si>
  <si>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</si>
  <si>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</si>
  <si>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</si>
  <si>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</si>
  <si>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</si>
  <si>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</si>
  <si>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</si>
  <si>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</si>
  <si>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</si>
  <si>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</si>
  <si>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</si>
  <si>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</si>
  <si>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</si>
  <si>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</si>
  <si>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</si>
  <si>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</si>
  <si>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</si>
  <si>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</si>
  <si>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</si>
  <si>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</si>
  <si>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</si>
  <si>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</si>
  <si>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</si>
  <si>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</si>
  <si>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</si>
  <si>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</si>
  <si>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</si>
  <si>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</si>
  <si>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</si>
  <si>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</si>
  <si>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</si>
  <si>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</si>
  <si>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</si>
  <si>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</si>
  <si>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</si>
  <si>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</si>
  <si>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</si>
  <si>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</si>
  <si>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</si>
  <si>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</si>
  <si>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</si>
  <si>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</si>
  <si>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</si>
  <si>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</si>
  <si>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</si>
  <si>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</si>
  <si>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</si>
  <si>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</si>
  <si>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</si>
  <si>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</si>
  <si>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</si>
  <si>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</si>
  <si>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</si>
  <si>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</si>
  <si>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</si>
  <si>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</si>
  <si>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</si>
  <si>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</si>
  <si>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</si>
  <si>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</si>
  <si>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</si>
  <si>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</si>
  <si>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</si>
  <si>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</si>
  <si>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</si>
  <si>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</si>
  <si>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</si>
  <si>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</si>
  <si>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</si>
  <si>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</si>
  <si>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</si>
  <si>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</si>
  <si>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</si>
  <si>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</si>
  <si>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</si>
  <si>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</si>
  <si>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</si>
  <si>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</si>
  <si>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</si>
  <si>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</si>
  <si>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</si>
  <si>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</si>
  <si>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</si>
  <si>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</si>
  <si>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</si>
  <si>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</si>
  <si>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</si>
  <si>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</si>
  <si>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</si>
  <si>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</si>
  <si>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</si>
  <si>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</si>
  <si>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</si>
  <si>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</si>
  <si>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</si>
  <si>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</si>
  <si>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</si>
  <si>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</si>
  <si>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</si>
  <si>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</si>
  <si>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</si>
  <si>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</si>
  <si>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</si>
  <si>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</si>
  <si>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</si>
  <si>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</si>
  <si>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</si>
  <si>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</si>
  <si>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</si>
  <si>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</si>
  <si>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</si>
  <si>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</si>
  <si>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</si>
  <si>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</si>
  <si>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</si>
  <si>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</si>
  <si>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</si>
  <si>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</si>
  <si>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</si>
  <si>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</si>
  <si>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</si>
  <si>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</si>
  <si>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</si>
  <si>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</si>
  <si>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</si>
  <si>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</si>
  <si>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</si>
  <si>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</si>
  <si>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</si>
  <si>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</si>
  <si>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</si>
  <si>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</si>
  <si>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</si>
  <si>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</si>
  <si>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</si>
  <si>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</si>
  <si>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</si>
  <si>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</si>
  <si>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</si>
  <si>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</si>
  <si>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</si>
  <si>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</si>
  <si>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</si>
  <si>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</si>
  <si>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</si>
  <si>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</si>
  <si>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</si>
  <si>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</si>
  <si>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</si>
  <si>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</si>
  <si>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</si>
  <si>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</si>
  <si>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</si>
  <si>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</si>
  <si>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</si>
  <si>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</si>
  <si>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</si>
  <si>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</si>
  <si>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</si>
  <si>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</si>
  <si>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</si>
  <si>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</si>
  <si>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</si>
  <si>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</si>
  <si>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</si>
  <si>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</si>
  <si>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</si>
  <si>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</si>
  <si>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</si>
  <si>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</si>
  <si>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</si>
  <si>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</si>
  <si>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</si>
  <si>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</si>
  <si>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</si>
  <si>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</si>
  <si>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</si>
  <si>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</si>
  <si>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</si>
  <si>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</si>
  <si>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</si>
  <si>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</si>
  <si>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</si>
  <si>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</si>
  <si>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</si>
  <si>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</si>
  <si>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</si>
  <si>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</si>
  <si>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</si>
  <si>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</si>
  <si>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</si>
  <si>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</si>
  <si>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</si>
  <si>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</si>
  <si>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</si>
  <si>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</si>
  <si>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</si>
  <si>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</si>
  <si>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</si>
  <si>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</si>
  <si>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</si>
  <si>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</si>
  <si>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</si>
  <si>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</si>
  <si>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</si>
  <si>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</si>
  <si>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</si>
  <si>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</si>
  <si>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</si>
  <si>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</si>
  <si>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</si>
  <si>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</si>
  <si>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</si>
  <si>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</si>
  <si>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</si>
  <si>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</si>
  <si>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</si>
  <si>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</si>
  <si>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</si>
  <si>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</si>
  <si>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</si>
  <si>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</si>
  <si>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</si>
  <si>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</si>
  <si>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</si>
  <si>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</si>
  <si>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</si>
  <si>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</si>
  <si>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</si>
  <si>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</si>
  <si>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</si>
  <si>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</si>
  <si>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</si>
  <si>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</si>
  <si>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</si>
  <si>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</si>
  <si>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</si>
  <si>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</si>
  <si>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</si>
  <si>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</si>
  <si>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</si>
  <si>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</si>
  <si>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</si>
  <si>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</si>
  <si>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</si>
  <si>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</si>
  <si>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</si>
  <si>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</si>
  <si>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</si>
  <si>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</si>
  <si>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</si>
  <si>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</si>
  <si>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</si>
  <si>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</si>
  <si>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</si>
  <si>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</si>
  <si>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</si>
  <si>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</si>
  <si>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</si>
  <si>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</si>
  <si>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</si>
  <si>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</si>
  <si>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</si>
  <si>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</si>
  <si>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</si>
  <si>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</si>
  <si>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</si>
  <si>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</si>
  <si>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</si>
  <si>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</si>
  <si>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</si>
  <si>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</si>
  <si>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</si>
  <si>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</si>
  <si>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</si>
  <si>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</si>
  <si>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</si>
  <si>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</si>
  <si>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</si>
  <si>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</si>
  <si>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</si>
  <si>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</si>
  <si>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</si>
  <si>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</si>
  <si>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</si>
  <si>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</si>
  <si>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</si>
  <si>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</si>
  <si>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</si>
  <si>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</si>
  <si>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</si>
  <si>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</si>
  <si>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</si>
  <si>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</si>
  <si>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</si>
  <si>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</si>
  <si>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</si>
  <si>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</si>
  <si>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</si>
  <si>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</si>
  <si>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</si>
  <si>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</si>
  <si>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</si>
  <si>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</si>
  <si>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</si>
  <si>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</si>
  <si>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</si>
  <si>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</si>
  <si>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</si>
  <si>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</si>
  <si>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</si>
  <si>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</si>
  <si>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</si>
  <si>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</si>
  <si>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</si>
  <si>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</si>
  <si>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</si>
  <si>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</si>
  <si>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</si>
  <si>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</si>
  <si>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</si>
  <si>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</si>
  <si>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</si>
  <si>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</si>
  <si>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</si>
  <si>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</si>
  <si>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</si>
  <si>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</si>
  <si>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</si>
  <si>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</si>
  <si>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</si>
  <si>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</si>
  <si>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</si>
  <si>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</si>
  <si>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</si>
  <si>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</si>
  <si>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</si>
  <si>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</si>
  <si>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</si>
  <si>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</si>
  <si>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</si>
  <si>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</si>
  <si>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</si>
  <si>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</si>
  <si>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</si>
  <si>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</si>
  <si>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</si>
  <si>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</si>
  <si>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</si>
  <si>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</si>
  <si>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</si>
  <si>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</si>
  <si>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</si>
  <si>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</si>
  <si>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</si>
  <si>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</si>
  <si>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</si>
  <si>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</si>
  <si>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</si>
  <si>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</si>
  <si>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</si>
  <si>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</si>
  <si>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</si>
  <si>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</si>
  <si>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</si>
  <si>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</si>
  <si>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</si>
  <si>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</si>
  <si>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</si>
  <si>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</si>
  <si>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</si>
  <si>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</si>
  <si>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</si>
  <si>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</si>
  <si>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</si>
  <si>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</si>
  <si>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</si>
  <si>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</si>
  <si>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</si>
  <si>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</si>
  <si>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</si>
  <si>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</si>
  <si>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</si>
  <si>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</si>
  <si>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</si>
  <si>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</si>
  <si>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</si>
  <si>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</si>
  <si>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</si>
  <si>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</si>
  <si>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</si>
  <si>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</si>
  <si>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</si>
  <si>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</si>
  <si>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</si>
  <si>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</si>
  <si>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</si>
  <si>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</si>
  <si>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</si>
  <si>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</si>
  <si>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</si>
  <si>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</si>
  <si>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</si>
  <si>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</si>
  <si>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</si>
  <si>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</si>
  <si>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</si>
  <si>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</si>
  <si>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</si>
  <si>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</si>
  <si>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</si>
  <si>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</si>
  <si>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</si>
  <si>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</si>
  <si>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</si>
  <si>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</si>
  <si>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</si>
  <si>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</si>
  <si>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</si>
  <si>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</si>
  <si>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</si>
  <si>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</si>
  <si>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</si>
  <si>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</si>
  <si>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</si>
  <si>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</si>
  <si>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</si>
  <si>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</si>
  <si>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</si>
  <si>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</si>
  <si>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</si>
  <si>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</si>
  <si>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</si>
  <si>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</si>
  <si>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</si>
  <si>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</si>
  <si>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</si>
  <si>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</si>
  <si>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</si>
  <si>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</si>
  <si>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</si>
  <si>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</si>
  <si>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</si>
  <si>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</si>
  <si>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</si>
  <si>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</si>
  <si>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</si>
  <si>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</si>
  <si>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</si>
  <si>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</si>
  <si>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</si>
  <si>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</si>
  <si>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</si>
  <si>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</si>
  <si>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</si>
  <si>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</si>
  <si>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</si>
  <si>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</si>
  <si>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</si>
  <si>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</si>
  <si>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</si>
  <si>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</si>
  <si>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</si>
  <si>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</si>
  <si>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</si>
  <si>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</si>
  <si>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</si>
  <si>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</si>
  <si>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</si>
  <si>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</si>
  <si>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</si>
  <si>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</si>
  <si>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</si>
  <si>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</si>
  <si>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</si>
  <si>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</si>
  <si>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</si>
  <si>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</si>
  <si>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</si>
  <si>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</si>
  <si>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</si>
  <si>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</si>
  <si>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</si>
  <si>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</si>
  <si>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</si>
  <si>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</si>
  <si>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</si>
  <si>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</si>
  <si>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</si>
  <si>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</si>
  <si>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</si>
  <si>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</si>
  <si>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</si>
  <si>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</si>
  <si>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</si>
  <si>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</si>
  <si>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</si>
  <si>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</si>
  <si>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</si>
  <si>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</si>
  <si>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</si>
  <si>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</si>
  <si>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</si>
  <si>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</si>
  <si>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</si>
  <si>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</si>
  <si>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</si>
  <si>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</si>
  <si>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</si>
  <si>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</si>
  <si>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</si>
  <si>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</si>
  <si>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</si>
  <si>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</si>
  <si>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</si>
  <si>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</si>
  <si>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</si>
  <si>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</si>
  <si>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</si>
  <si>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</si>
  <si>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</si>
  <si>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</si>
  <si>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</si>
  <si>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</si>
  <si>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</si>
  <si>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</si>
  <si>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</si>
  <si>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</si>
  <si>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</si>
  <si>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</si>
  <si>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</si>
  <si>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</si>
  <si>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</si>
  <si>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</si>
  <si>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</si>
  <si>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</si>
  <si>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</si>
  <si>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</si>
  <si>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</si>
  <si>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</si>
  <si>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</si>
  <si>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</si>
  <si>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</si>
  <si>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</si>
  <si>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</si>
  <si>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</si>
  <si>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</si>
  <si>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</si>
  <si>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</si>
  <si>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</si>
  <si>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</si>
  <si>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</si>
  <si>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</si>
  <si>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</si>
  <si>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</si>
  <si>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</si>
  <si>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</si>
  <si>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</si>
  <si>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</si>
  <si>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</si>
  <si>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</si>
  <si>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</si>
  <si>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</si>
  <si>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</si>
  <si>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</si>
  <si>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</si>
  <si>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</si>
  <si>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</si>
  <si>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</si>
  <si>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</si>
  <si>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</si>
  <si>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</si>
  <si>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</si>
  <si>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</si>
  <si>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</si>
  <si>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</si>
  <si>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</si>
  <si>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</si>
  <si>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</si>
  <si>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</si>
  <si>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</si>
  <si>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</si>
  <si>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</si>
  <si>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</si>
  <si>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</si>
  <si>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</si>
  <si>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</si>
  <si>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</si>
  <si>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</si>
  <si>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</si>
  <si>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</si>
  <si>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</si>
  <si>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</si>
  <si>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</si>
  <si>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</si>
  <si>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</si>
  <si>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</si>
  <si>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</si>
  <si>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</si>
  <si>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</si>
  <si>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</si>
  <si>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</si>
  <si>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</si>
  <si>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</si>
  <si>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</si>
  <si>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</si>
  <si>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</si>
  <si>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</si>
  <si>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</si>
  <si>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</si>
  <si>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</si>
  <si>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</si>
  <si>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</si>
  <si>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</si>
  <si>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</si>
  <si>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</si>
  <si>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</si>
  <si>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</si>
  <si>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</si>
  <si>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</si>
  <si>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</si>
  <si>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</si>
  <si>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</si>
  <si>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</si>
  <si>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</si>
  <si>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</si>
  <si>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</si>
  <si>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</si>
  <si>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</si>
  <si>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</si>
  <si>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</si>
  <si>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</si>
  <si>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</si>
  <si>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</si>
  <si>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</si>
  <si>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</si>
  <si>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</si>
  <si>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</si>
  <si>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</si>
  <si>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</si>
  <si>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</si>
  <si>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</si>
  <si>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</si>
  <si>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</si>
  <si>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</si>
  <si>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</si>
  <si>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</si>
  <si>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</si>
  <si>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</si>
  <si>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</si>
  <si>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</si>
  <si>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</si>
  <si>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</si>
  <si>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</si>
  <si>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</si>
  <si>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</si>
  <si>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</si>
  <si>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</si>
  <si>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</si>
  <si>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</si>
  <si>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</si>
  <si>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</si>
  <si>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</si>
  <si>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</si>
  <si>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</si>
  <si>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</si>
  <si>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</si>
  <si>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</si>
  <si>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</si>
  <si>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</si>
  <si>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</si>
  <si>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</si>
  <si>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</si>
  <si>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</si>
  <si>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</si>
  <si>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</si>
  <si>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</si>
  <si>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</si>
  <si>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</si>
  <si>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</si>
  <si>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</si>
  <si>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</si>
  <si>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</si>
  <si>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</si>
  <si>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</si>
  <si>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</si>
  <si>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</si>
  <si>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</si>
  <si>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</si>
  <si>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</si>
  <si>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</si>
  <si>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</si>
  <si>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</si>
  <si>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</si>
  <si>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</si>
  <si>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</si>
  <si>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</si>
  <si>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</si>
  <si>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</si>
  <si>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</si>
  <si>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</si>
  <si>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</si>
  <si>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</si>
  <si>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</si>
  <si>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</si>
  <si>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</si>
  <si>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</si>
  <si>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</si>
  <si>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</si>
  <si>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</si>
  <si>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</si>
  <si>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</si>
  <si>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</si>
  <si>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</si>
  <si>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</si>
  <si>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</si>
  <si>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</si>
  <si>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</si>
  <si>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</si>
  <si>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</si>
  <si>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</si>
  <si>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</si>
  <si>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</si>
  <si>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</si>
  <si>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</si>
  <si>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</si>
  <si>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</si>
  <si>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</si>
  <si>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</si>
  <si>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</si>
  <si>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</si>
  <si>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</si>
  <si>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</si>
  <si>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</si>
  <si>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</si>
  <si>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</si>
  <si>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</si>
  <si>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</si>
  <si>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</si>
  <si>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</si>
  <si>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</si>
  <si>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</si>
  <si>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</si>
  <si>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</si>
  <si>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</si>
  <si>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</si>
  <si>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</si>
  <si>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</si>
  <si>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</si>
  <si>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</si>
  <si>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</si>
  <si>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</si>
  <si>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</si>
  <si>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</si>
  <si>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</si>
  <si>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</si>
  <si>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</si>
  <si>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</si>
  <si>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</si>
  <si>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</si>
  <si>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</si>
  <si>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</si>
  <si>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</si>
  <si>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</si>
  <si>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</si>
  <si>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</si>
  <si>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</si>
  <si>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</si>
  <si>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</si>
  <si>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</si>
  <si>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</si>
  <si>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</si>
  <si>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</si>
  <si>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</si>
  <si>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</si>
  <si>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</si>
  <si>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</si>
  <si>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</si>
  <si>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</si>
  <si>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</si>
  <si>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</si>
  <si>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</si>
  <si>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</si>
  <si>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</si>
  <si>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</si>
  <si>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</si>
  <si>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</si>
  <si>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</si>
  <si>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</si>
  <si>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</si>
  <si>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</si>
  <si>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</si>
  <si>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</si>
  <si>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</si>
  <si>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</si>
  <si>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</si>
  <si>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</si>
  <si>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</si>
  <si>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</si>
  <si>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</si>
  <si>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</si>
  <si>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</si>
  <si>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</si>
  <si>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</si>
  <si>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</si>
  <si>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</si>
  <si>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</si>
  <si>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</si>
  <si>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</si>
  <si>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</si>
  <si>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</si>
  <si>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</si>
  <si>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</si>
  <si>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</si>
  <si>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</si>
  <si>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</si>
  <si>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</si>
  <si>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</si>
  <si>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</si>
  <si>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</si>
  <si>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</si>
  <si>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</si>
  <si>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</si>
  <si>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</si>
  <si>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</si>
  <si>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</si>
  <si>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</si>
  <si>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</si>
  <si>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</si>
  <si>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</si>
  <si>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</si>
  <si>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</si>
  <si>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</si>
  <si>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</si>
  <si>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</si>
  <si>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</si>
  <si>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</si>
  <si>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</si>
  <si>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</si>
  <si>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</si>
  <si>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</si>
  <si>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</si>
  <si>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</si>
  <si>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</si>
  <si>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</si>
  <si>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</si>
  <si>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</si>
  <si>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</si>
  <si>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</si>
  <si>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</si>
  <si>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</si>
  <si>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</si>
  <si>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</si>
  <si>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</si>
  <si>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</si>
  <si>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</si>
  <si>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</si>
  <si>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</si>
  <si>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</si>
  <si>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</si>
  <si>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</si>
  <si>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</si>
  <si>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</si>
  <si>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</si>
  <si>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</si>
  <si>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</si>
  <si>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</si>
  <si>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</si>
  <si>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</si>
  <si>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</si>
  <si>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</si>
  <si>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</si>
  <si>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</si>
  <si>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</si>
  <si>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</si>
  <si>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</si>
  <si>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</si>
  <si>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</si>
  <si>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</si>
  <si>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</si>
  <si>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</si>
  <si>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</si>
  <si>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</si>
  <si>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</si>
  <si>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</si>
  <si>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</si>
  <si>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</si>
  <si>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</si>
  <si>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</si>
  <si>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</si>
  <si>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</si>
  <si>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</si>
  <si>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</si>
  <si>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</si>
  <si>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</si>
  <si>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</si>
  <si>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</si>
  <si>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</si>
  <si>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</si>
  <si>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</si>
  <si>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</si>
  <si>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</si>
  <si>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</si>
  <si>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</si>
  <si>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</si>
  <si>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</si>
  <si>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</si>
  <si>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</si>
  <si>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</si>
  <si>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</si>
  <si>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</si>
  <si>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</si>
  <si>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</si>
  <si>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</si>
  <si>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</si>
  <si>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</si>
  <si>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</si>
  <si>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</si>
  <si>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</si>
  <si>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</si>
  <si>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</si>
  <si>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</si>
  <si>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</si>
  <si>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</si>
  <si>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</si>
  <si>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</si>
  <si>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</si>
  <si>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</si>
  <si>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</si>
  <si>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</si>
  <si>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</si>
  <si>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</si>
  <si>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</si>
  <si>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</si>
  <si>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</si>
  <si>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</si>
  <si>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</si>
  <si>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</si>
  <si>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</si>
  <si>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</si>
  <si>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</si>
  <si>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</si>
  <si>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</si>
  <si>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</si>
  <si>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</si>
  <si>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</si>
  <si>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</si>
  <si>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</si>
  <si>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</si>
  <si>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</si>
  <si>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</si>
  <si>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</si>
  <si>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</si>
  <si>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</si>
  <si>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</si>
  <si>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</si>
  <si>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</si>
  <si>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</si>
  <si>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</si>
  <si>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</si>
  <si>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</si>
  <si>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</si>
  <si>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</si>
  <si>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</si>
  <si>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</si>
  <si>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</si>
  <si>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</si>
  <si>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</si>
  <si>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</si>
  <si>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</si>
  <si>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</si>
  <si>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</si>
  <si>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</si>
  <si>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</si>
  <si>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</si>
  <si>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</si>
  <si>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</si>
  <si>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</si>
  <si>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</si>
  <si>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</si>
  <si>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</si>
  <si>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</si>
  <si>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</si>
  <si>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</si>
  <si>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</si>
  <si>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</si>
  <si>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</si>
  <si>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</si>
  <si>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</si>
  <si>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</si>
  <si>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</si>
  <si>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</si>
  <si>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</si>
  <si>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</si>
  <si>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</si>
  <si>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</si>
  <si>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</si>
  <si>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</si>
  <si>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</si>
  <si>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</si>
  <si>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</si>
  <si>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</si>
  <si>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</si>
  <si>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</si>
  <si>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</si>
  <si>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</si>
  <si>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</si>
  <si>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</si>
  <si>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</si>
  <si>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</si>
  <si>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</si>
  <si>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</si>
  <si>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</si>
  <si>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</si>
  <si>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</si>
  <si>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</si>
  <si>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</si>
  <si>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</si>
  <si>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</si>
  <si>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</si>
  <si>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</si>
  <si>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</si>
  <si>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</si>
  <si>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</si>
  <si>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</si>
  <si>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</si>
  <si>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</si>
  <si>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</si>
  <si>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</si>
  <si>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</si>
  <si>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</si>
  <si>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</si>
  <si>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</si>
  <si>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</si>
  <si>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</si>
  <si>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</si>
  <si>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</si>
  <si>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</si>
  <si>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</si>
  <si>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</si>
  <si>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</si>
  <si>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</si>
  <si>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</si>
  <si>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</si>
  <si>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</si>
  <si>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</si>
  <si>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</si>
  <si>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</si>
  <si>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</si>
  <si>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</si>
  <si>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</si>
  <si>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</si>
  <si>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</si>
  <si>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</si>
  <si>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</si>
  <si>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</si>
  <si>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</si>
  <si>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</si>
  <si>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</si>
  <si>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</si>
  <si>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</si>
  <si>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</si>
  <si>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</si>
  <si>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</si>
  <si>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</si>
  <si>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</si>
  <si>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</si>
  <si>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</si>
  <si>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</si>
  <si>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</si>
  <si>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</si>
  <si>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</si>
  <si>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</si>
  <si>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</si>
  <si>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</si>
  <si>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</si>
  <si>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</si>
  <si>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</si>
  <si>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</si>
  <si>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</si>
  <si>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</si>
  <si>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</si>
  <si>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</si>
  <si>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</si>
  <si>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</si>
  <si>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</si>
  <si>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</si>
  <si>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</si>
  <si>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</si>
  <si>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</si>
  <si>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</si>
  <si>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</si>
  <si>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</si>
  <si>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</si>
  <si>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</si>
  <si>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</si>
  <si>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</si>
  <si>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</si>
  <si>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</si>
  <si>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</si>
  <si>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</si>
  <si>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</si>
  <si>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</si>
  <si>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</si>
  <si>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</si>
  <si>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</si>
  <si>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</si>
  <si>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</si>
  <si>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</si>
  <si>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</si>
  <si>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</si>
  <si>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</si>
  <si>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</si>
  <si>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</si>
  <si>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</si>
  <si>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</si>
  <si>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</si>
  <si>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</si>
  <si>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</si>
  <si>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</si>
  <si>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</si>
  <si>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</si>
  <si>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</si>
  <si>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</si>
  <si>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</si>
  <si>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</si>
  <si>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</si>
  <si>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</si>
  <si>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</si>
  <si>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</si>
  <si>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</si>
  <si>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</si>
  <si>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</si>
  <si>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</si>
  <si>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</si>
  <si>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</si>
  <si>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</si>
  <si>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</si>
  <si>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</si>
  <si>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</si>
  <si>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</si>
  <si>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</si>
  <si>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</si>
  <si>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</si>
  <si>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</si>
  <si>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</si>
  <si>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</si>
  <si>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</si>
  <si>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</si>
  <si>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</si>
  <si>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</si>
  <si>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</si>
  <si>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</si>
  <si>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</si>
  <si>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</si>
  <si>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</si>
  <si>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</si>
  <si>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</si>
  <si>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</si>
  <si>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</si>
  <si>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</si>
  <si>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</si>
  <si>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</si>
  <si>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</si>
  <si>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</si>
  <si>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</si>
  <si>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</si>
  <si>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</si>
  <si>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</si>
  <si>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</si>
  <si>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</si>
  <si>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</si>
  <si>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</si>
  <si>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</si>
  <si>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</si>
  <si>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</si>
  <si>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</si>
  <si>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</si>
  <si>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</si>
  <si>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</si>
  <si>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</si>
  <si>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</si>
  <si>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</si>
  <si>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</si>
  <si>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</si>
  <si>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</si>
  <si>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</si>
  <si>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</si>
  <si>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</si>
  <si>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</si>
  <si>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</si>
  <si>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</si>
  <si>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</si>
  <si>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</si>
  <si>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</si>
  <si>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</si>
  <si>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</si>
  <si>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</si>
  <si>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</si>
  <si>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</si>
  <si>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</si>
  <si>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</si>
  <si>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</si>
  <si>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</si>
  <si>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</si>
  <si>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</si>
  <si>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</si>
  <si>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</si>
  <si>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</si>
  <si>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</si>
  <si>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</si>
  <si>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</si>
  <si>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</si>
  <si>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</si>
  <si>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</si>
  <si>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</si>
  <si>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</si>
  <si>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</si>
  <si>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</si>
  <si>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</si>
  <si>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</si>
  <si>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</si>
  <si>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</si>
  <si>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</si>
  <si>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</si>
  <si>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</si>
  <si>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</si>
  <si>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</si>
  <si>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</si>
  <si>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</si>
  <si>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</si>
  <si>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</si>
  <si>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</si>
  <si>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</si>
  <si>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</si>
  <si>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</si>
  <si>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</si>
  <si>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</si>
  <si>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</si>
  <si>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</si>
  <si>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</si>
  <si>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</si>
  <si>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</si>
  <si>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</si>
  <si>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</si>
  <si>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</si>
  <si>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</si>
  <si>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</si>
  <si>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</si>
  <si>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</si>
  <si>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</si>
  <si>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</si>
  <si>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</si>
  <si>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</si>
  <si>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</si>
  <si>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</si>
  <si>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</si>
  <si>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</si>
  <si>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</si>
  <si>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</si>
  <si>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</si>
  <si>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</si>
  <si>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</si>
  <si>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</si>
  <si>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</si>
  <si>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</si>
  <si>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</si>
  <si>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</si>
  <si>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</si>
  <si>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</si>
  <si>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</si>
  <si>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</si>
  <si>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</si>
  <si>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</si>
  <si>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</si>
  <si>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</si>
  <si>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</si>
  <si>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</si>
  <si>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</si>
  <si>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</si>
  <si>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</si>
  <si>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</si>
  <si>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</si>
  <si>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</si>
  <si>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</si>
  <si>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</si>
  <si>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</si>
  <si>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</si>
  <si>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</si>
  <si>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</si>
  <si>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</si>
  <si>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</si>
  <si>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</si>
  <si>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</si>
  <si>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</si>
  <si>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</si>
  <si>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</si>
  <si>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</si>
  <si>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</si>
  <si>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</si>
  <si>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</si>
  <si>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</si>
  <si>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</si>
  <si>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</si>
  <si>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</si>
  <si>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</si>
  <si>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</si>
  <si>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</si>
  <si>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</si>
  <si>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</si>
  <si>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</si>
  <si>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</si>
  <si>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</si>
  <si>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</si>
  <si>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</si>
  <si>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</si>
  <si>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</si>
  <si>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</si>
  <si>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</si>
  <si>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</si>
  <si>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</si>
  <si>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</si>
  <si>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</si>
  <si>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</si>
  <si>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</si>
  <si>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</si>
  <si>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</si>
  <si>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</si>
  <si>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</si>
  <si>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</si>
  <si>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</si>
  <si>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</si>
  <si>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</si>
  <si>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</si>
  <si>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</si>
  <si>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</si>
  <si>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</si>
  <si>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</si>
  <si>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</si>
  <si>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</si>
  <si>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</si>
  <si>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</si>
  <si>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</si>
  <si>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</si>
  <si>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</si>
  <si>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</si>
  <si>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</si>
  <si>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</si>
  <si>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</si>
  <si>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</si>
  <si>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</si>
  <si>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</si>
  <si>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</si>
  <si>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</si>
  <si>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</si>
  <si>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</si>
  <si>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</si>
  <si>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</si>
  <si>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</si>
  <si>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</si>
  <si>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</si>
  <si>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</si>
  <si>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</si>
  <si>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</si>
  <si>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</si>
  <si>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</si>
  <si>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</si>
  <si>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</si>
  <si>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</si>
  <si>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</si>
  <si>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</si>
  <si>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</si>
  <si>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</si>
  <si>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</si>
  <si>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</si>
  <si>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</si>
  <si>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</si>
  <si>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</si>
  <si>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</si>
  <si>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</si>
  <si>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</si>
  <si>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</si>
  <si>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</si>
  <si>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</si>
  <si>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</si>
  <si>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</si>
  <si>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</si>
  <si>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</si>
  <si>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</si>
  <si>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</si>
  <si>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</si>
  <si>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</si>
  <si>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</si>
  <si>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</si>
  <si>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</si>
  <si>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</si>
  <si>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</si>
  <si>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</si>
  <si>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</si>
  <si>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</si>
  <si>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</si>
  <si>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</si>
  <si>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</si>
  <si>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</si>
  <si>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</si>
  <si>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</si>
  <si>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</si>
  <si>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</si>
  <si>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</si>
  <si>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</si>
  <si>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</si>
  <si>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</si>
  <si>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</si>
  <si>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</si>
  <si>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</si>
  <si>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</si>
  <si>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</si>
  <si>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</si>
  <si>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</si>
  <si>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</si>
  <si>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</si>
  <si>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</si>
  <si>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</si>
  <si>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</si>
  <si>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</si>
  <si>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</si>
  <si>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</si>
  <si>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</si>
  <si>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</si>
  <si>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</si>
  <si>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</si>
  <si>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</si>
  <si>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</si>
  <si>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</si>
  <si>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</si>
  <si>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</si>
  <si>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</si>
  <si>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</si>
  <si>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</si>
  <si>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</si>
  <si>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</si>
  <si>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</si>
  <si>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</si>
  <si>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</si>
  <si>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</si>
  <si>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</si>
  <si>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</si>
  <si>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</si>
  <si>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</si>
  <si>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</si>
  <si>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</si>
  <si>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</si>
  <si>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</si>
  <si>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</si>
  <si>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</si>
  <si>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</si>
  <si>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</si>
  <si>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</si>
  <si>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</si>
  <si>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</si>
  <si>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</si>
  <si>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</si>
  <si>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</si>
  <si>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</si>
  <si>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</si>
  <si>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</si>
  <si>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</si>
  <si>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</si>
  <si>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</si>
  <si>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</si>
  <si>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</si>
  <si>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</si>
  <si>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</si>
  <si>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</si>
  <si>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</si>
  <si>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</si>
  <si>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</si>
  <si>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</si>
  <si>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</si>
  <si>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</si>
  <si>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</si>
  <si>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</si>
  <si>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</si>
  <si>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</si>
  <si>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</si>
  <si>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</si>
  <si>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</si>
  <si>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</si>
  <si>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</si>
  <si>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</si>
  <si>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</si>
  <si>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</si>
  <si>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</si>
  <si>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</si>
  <si>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</si>
  <si>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</si>
  <si>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</si>
  <si>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</si>
  <si>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</si>
  <si>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</si>
  <si>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</si>
  <si>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</si>
  <si>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</si>
  <si>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</si>
  <si>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</si>
  <si>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</si>
  <si>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</si>
  <si>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</si>
  <si>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</si>
  <si>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</si>
  <si>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</si>
  <si>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</si>
  <si>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</si>
  <si>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</si>
  <si>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</si>
  <si>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</si>
  <si>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</si>
  <si>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</si>
  <si>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</si>
  <si>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</si>
  <si>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</si>
  <si>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</si>
  <si>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</si>
  <si>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</si>
  <si>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</si>
  <si>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</si>
  <si>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</si>
  <si>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</si>
  <si>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</si>
  <si>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</si>
  <si>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</si>
  <si>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</si>
  <si>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</si>
  <si>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</si>
  <si>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</si>
  <si>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</si>
  <si>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</si>
  <si>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</si>
  <si>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</si>
  <si>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</si>
  <si>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</si>
  <si>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</si>
  <si>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</si>
  <si>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</si>
  <si>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</si>
  <si>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</si>
  <si>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</si>
  <si>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</si>
  <si>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</si>
  <si>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</si>
  <si>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</si>
  <si>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</si>
  <si>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</si>
  <si>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</si>
  <si>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</si>
  <si>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</si>
  <si>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</si>
  <si>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</si>
  <si>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</si>
  <si>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</si>
  <si>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</si>
  <si>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</si>
  <si>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</si>
  <si>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</si>
  <si>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</si>
  <si>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</si>
  <si>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</si>
  <si>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</si>
  <si>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</si>
  <si>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</si>
  <si>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</si>
  <si>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</si>
  <si>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</si>
  <si>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</si>
  <si>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</si>
  <si>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</si>
  <si>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</si>
  <si>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</si>
  <si>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</si>
  <si>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</si>
  <si>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</si>
  <si>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</si>
  <si>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</si>
  <si>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</si>
  <si>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</si>
  <si>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</si>
  <si>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</si>
  <si>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</si>
  <si>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</si>
  <si>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</si>
  <si>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</si>
  <si>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</si>
  <si>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</si>
  <si>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</si>
  <si>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</si>
  <si>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</si>
  <si>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</si>
  <si>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</si>
  <si>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</si>
  <si>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</si>
  <si>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</si>
  <si>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</si>
  <si>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</si>
  <si>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</si>
  <si>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</si>
  <si>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</si>
  <si>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</si>
  <si>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</si>
  <si>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</si>
  <si>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</si>
  <si>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</si>
  <si>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</si>
  <si>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</si>
  <si>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</si>
  <si>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</si>
  <si>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</si>
  <si>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</si>
  <si>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</si>
  <si>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</si>
  <si>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</si>
  <si>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</si>
  <si>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</si>
  <si>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</si>
  <si>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</si>
  <si>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</si>
  <si>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</si>
  <si>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</si>
  <si>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</si>
  <si>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</si>
  <si>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</si>
  <si>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</si>
  <si>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</si>
  <si>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</si>
  <si>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</si>
  <si>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</si>
  <si>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</si>
  <si>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</si>
  <si>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</si>
  <si>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</si>
  <si>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</si>
  <si>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</si>
  <si>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</si>
  <si>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</si>
  <si>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</si>
  <si>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</si>
  <si>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</si>
  <si>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</si>
  <si>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</si>
  <si>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</si>
  <si>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</si>
  <si>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</si>
  <si>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</si>
  <si>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</si>
  <si>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</si>
  <si>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</si>
  <si>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</si>
  <si>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</si>
  <si>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</si>
  <si>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</si>
  <si>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</si>
  <si>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</si>
  <si>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</si>
  <si>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</si>
  <si>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</si>
  <si>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</si>
  <si>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</si>
  <si>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</si>
  <si>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</si>
  <si>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</si>
  <si>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</si>
  <si>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</si>
  <si>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</si>
  <si>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</si>
  <si>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</si>
  <si>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</si>
  <si>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</si>
  <si>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</si>
  <si>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</si>
  <si>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</si>
  <si>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</si>
  <si>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</si>
  <si>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</si>
  <si>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</si>
  <si>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</si>
  <si>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</si>
  <si>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</si>
  <si>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</si>
  <si>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</si>
  <si>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</si>
  <si>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</si>
  <si>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</si>
  <si>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</si>
  <si>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</si>
  <si>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</si>
  <si>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</si>
  <si>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</si>
  <si>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</si>
  <si>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</si>
  <si>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</si>
  <si>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</si>
  <si>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</si>
  <si>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</si>
  <si>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</si>
  <si>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</si>
  <si>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</si>
  <si>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</si>
  <si>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</si>
  <si>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</si>
  <si>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</si>
  <si>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</si>
  <si>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</si>
  <si>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</si>
  <si>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</si>
  <si>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</si>
  <si>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</si>
  <si>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</si>
  <si>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</si>
  <si>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</si>
  <si>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</si>
  <si>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</si>
  <si>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</si>
  <si>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</si>
  <si>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</si>
  <si>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</si>
  <si>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</si>
  <si>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</si>
  <si>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</si>
  <si>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</si>
  <si>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</si>
  <si>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</si>
  <si>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</si>
  <si>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</si>
  <si>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</si>
  <si>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</si>
  <si>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</si>
  <si>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</si>
  <si>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</si>
  <si>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</si>
  <si>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</si>
  <si>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</si>
  <si>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</si>
  <si>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</si>
  <si>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</si>
  <si>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</si>
  <si>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</si>
  <si>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</si>
  <si>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</si>
  <si>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</si>
  <si>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</si>
  <si>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</si>
  <si>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</si>
  <si>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</si>
  <si>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</si>
  <si>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</si>
  <si>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</si>
  <si>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</si>
  <si>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</si>
  <si>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</si>
  <si>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</si>
  <si>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</si>
  <si>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</si>
  <si>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</si>
  <si>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</si>
  <si>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</si>
  <si>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</si>
  <si>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</si>
  <si>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</si>
  <si>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</si>
  <si>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</si>
  <si>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</si>
  <si>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</si>
  <si>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</si>
  <si>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</si>
  <si>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</si>
  <si>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</si>
  <si>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</si>
  <si>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</si>
  <si>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</si>
  <si>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</si>
  <si>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</si>
  <si>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</si>
  <si>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</si>
  <si>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</si>
  <si>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</si>
  <si>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</si>
  <si>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</si>
  <si>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</si>
  <si>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</si>
  <si>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</si>
  <si>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</si>
  <si>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</si>
  <si>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</si>
  <si>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</si>
  <si>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</si>
  <si>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</si>
  <si>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</si>
  <si>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</si>
  <si>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</si>
  <si>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</si>
  <si>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</si>
  <si>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</si>
  <si>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</si>
  <si>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</si>
  <si>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</si>
  <si>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</si>
  <si>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</si>
  <si>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</si>
  <si>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</si>
  <si>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</si>
  <si>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</si>
  <si>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</si>
  <si>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</si>
  <si>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</si>
  <si>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</si>
  <si>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</si>
  <si>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</si>
  <si>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</si>
  <si>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</si>
  <si>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</si>
  <si>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</si>
  <si>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</si>
  <si>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</si>
  <si>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</si>
  <si>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</si>
  <si>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</si>
  <si>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</si>
  <si>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</si>
  <si>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</si>
  <si>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</si>
  <si>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</si>
  <si>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</si>
  <si>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</si>
  <si>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</si>
  <si>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</si>
  <si>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</si>
  <si>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</si>
  <si>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</si>
  <si>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</si>
  <si>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</si>
  <si>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</si>
  <si>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</si>
  <si>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</si>
  <si>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</si>
  <si>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</si>
  <si>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</si>
  <si>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</si>
  <si>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</si>
  <si>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</si>
  <si>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</si>
  <si>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</si>
  <si>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</si>
  <si>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</si>
  <si>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</si>
  <si>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</si>
  <si>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</si>
  <si>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</si>
  <si>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</si>
  <si>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</si>
  <si>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</si>
  <si>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</si>
  <si>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</si>
  <si>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</si>
  <si>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</si>
  <si>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</si>
  <si>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</si>
  <si>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</si>
  <si>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</si>
  <si>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</si>
  <si>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</si>
  <si>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</si>
  <si>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</si>
  <si>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</si>
  <si>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</si>
  <si>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</si>
  <si>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</si>
  <si>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</si>
  <si>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</si>
  <si>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</si>
  <si>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</si>
  <si>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</si>
  <si>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</si>
  <si>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</si>
  <si>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</si>
  <si>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</si>
  <si>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</si>
  <si>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</si>
  <si>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</si>
  <si>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</si>
  <si>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</si>
  <si>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</si>
  <si>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</si>
  <si>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</si>
  <si>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</si>
  <si>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</si>
  <si>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</si>
  <si>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</si>
  <si>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</si>
  <si>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</si>
  <si>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</si>
  <si>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</si>
  <si>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</si>
  <si>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</si>
  <si>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</si>
  <si>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</si>
  <si>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</si>
  <si>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</si>
  <si>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</si>
  <si>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</si>
  <si>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</si>
  <si>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</si>
  <si>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</si>
  <si>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</si>
  <si>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</si>
  <si>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</si>
  <si>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</si>
  <si>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</si>
  <si>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</si>
  <si>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</si>
  <si>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</si>
  <si>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</si>
  <si>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</si>
  <si>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</si>
  <si>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</si>
  <si>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</si>
  <si>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</si>
  <si>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</si>
  <si>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</si>
  <si>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</si>
  <si>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</si>
  <si>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</si>
  <si>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</si>
  <si>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</si>
  <si>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</si>
  <si>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</si>
  <si>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</si>
  <si>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</si>
  <si>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</si>
  <si>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</si>
  <si>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</si>
  <si>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</si>
  <si>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</si>
  <si>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</si>
  <si>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</si>
  <si>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</si>
  <si>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</si>
  <si>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</si>
  <si>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</si>
  <si>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</si>
  <si>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</si>
  <si>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</si>
  <si>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</si>
  <si>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</si>
  <si>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</si>
  <si>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</si>
  <si>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</si>
  <si>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</si>
  <si>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</si>
  <si>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</si>
  <si>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</si>
  <si>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</si>
  <si>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</si>
  <si>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</si>
  <si>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</si>
  <si>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</si>
  <si>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</si>
  <si>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</si>
  <si>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</si>
  <si>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</si>
  <si>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</si>
  <si>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</si>
  <si>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</si>
  <si>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</si>
  <si>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</si>
  <si>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</si>
  <si>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</si>
  <si>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</si>
  <si>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</si>
  <si>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</si>
  <si>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</si>
  <si>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</si>
  <si>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</si>
  <si>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</si>
  <si>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</si>
  <si>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</si>
  <si>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</si>
  <si>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</si>
  <si>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</si>
  <si>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</si>
  <si>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</si>
  <si>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</si>
  <si>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</si>
  <si>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</si>
  <si>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</si>
  <si>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</si>
  <si>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</si>
  <si>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</si>
  <si>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</si>
  <si>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</si>
  <si>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</si>
  <si>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</si>
  <si>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</si>
  <si>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</si>
  <si>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</si>
  <si>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</si>
  <si>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</si>
  <si>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</si>
  <si>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</si>
  <si>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</si>
  <si>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</si>
  <si>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</si>
  <si>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</si>
  <si>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</si>
  <si>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</si>
  <si>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</si>
  <si>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</si>
  <si>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</si>
  <si>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</si>
  <si>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</si>
  <si>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</si>
  <si>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</si>
  <si>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</si>
  <si>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</si>
  <si>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</si>
  <si>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</si>
  <si>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</si>
  <si>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</si>
  <si>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</si>
  <si>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</si>
  <si>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</si>
  <si>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</si>
  <si>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</si>
  <si>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</si>
  <si>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</si>
  <si>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</si>
  <si>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</si>
  <si>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</si>
  <si>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</si>
  <si>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</si>
  <si>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</si>
  <si>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</si>
  <si>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</si>
  <si>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</si>
  <si>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</si>
  <si>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</si>
  <si>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</si>
  <si>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</si>
  <si>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</si>
  <si>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</si>
  <si>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</si>
  <si>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</si>
  <si>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</si>
  <si>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</si>
  <si>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</si>
  <si>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</si>
  <si>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</si>
  <si>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</si>
  <si>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</si>
  <si>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</si>
  <si>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</si>
  <si>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</si>
  <si>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</si>
  <si>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</si>
  <si>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</si>
  <si>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</si>
  <si>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</si>
  <si>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</si>
  <si>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</si>
  <si>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</si>
  <si>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</si>
  <si>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</si>
  <si>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</si>
  <si>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</si>
  <si>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</si>
  <si>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</si>
  <si>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</si>
  <si>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</si>
  <si>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</si>
  <si>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</si>
  <si>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</si>
  <si>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</si>
  <si>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</si>
  <si>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</si>
  <si>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</si>
  <si>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</si>
  <si>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</si>
  <si>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</si>
  <si>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</si>
  <si>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</si>
  <si>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</si>
  <si>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</si>
  <si>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</si>
  <si>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</si>
  <si>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</si>
  <si>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</si>
  <si>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</si>
  <si>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</si>
  <si>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</si>
  <si>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</si>
  <si>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</si>
  <si>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</si>
  <si>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</si>
  <si>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</si>
  <si>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</si>
  <si>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</si>
  <si>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</si>
  <si>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</si>
  <si>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</si>
  <si>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</si>
  <si>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</si>
  <si>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</si>
  <si>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</si>
  <si>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</si>
  <si>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</si>
  <si>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</si>
  <si>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</si>
  <si>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</si>
  <si>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</si>
  <si>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</si>
  <si>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</si>
  <si>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</si>
  <si>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</si>
  <si>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</si>
  <si>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</si>
  <si>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</si>
  <si>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</si>
  <si>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</si>
  <si>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</si>
  <si>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</si>
  <si>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</si>
  <si>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</si>
  <si>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</si>
  <si>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</si>
  <si>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</si>
  <si>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</si>
  <si>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</si>
  <si>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</si>
  <si>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</si>
  <si>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</si>
  <si>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</si>
  <si>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</si>
  <si>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</si>
  <si>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</si>
  <si>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</si>
  <si>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</si>
  <si>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</si>
  <si>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</si>
  <si>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</si>
  <si>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</si>
  <si>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</si>
  <si>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</si>
  <si>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</si>
  <si>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</si>
  <si>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</si>
  <si>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</si>
  <si>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</si>
  <si>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</si>
  <si>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</si>
  <si>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</si>
  <si>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</si>
  <si>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</si>
  <si>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</si>
  <si>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</si>
  <si>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</si>
  <si>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</si>
  <si>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</si>
  <si>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</si>
  <si>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</si>
  <si>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</si>
  <si>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</si>
  <si>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</si>
  <si>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</si>
  <si>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</si>
  <si>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</si>
  <si>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</si>
  <si>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</si>
  <si>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</si>
  <si>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</si>
  <si>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</si>
  <si>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</si>
  <si>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</si>
  <si>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</si>
  <si>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</si>
  <si>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</si>
  <si>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</si>
  <si>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</si>
  <si>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</si>
  <si>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</si>
  <si>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</si>
  <si>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</si>
  <si>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</si>
  <si>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</si>
  <si>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</si>
  <si>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</si>
  <si>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</si>
  <si>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</si>
  <si>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</si>
  <si>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</si>
  <si>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</si>
  <si>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</si>
  <si>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</si>
  <si>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</si>
  <si>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</si>
  <si>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</si>
  <si>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</si>
  <si>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</si>
  <si>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</si>
  <si>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</si>
  <si>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</si>
  <si>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</si>
  <si>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</si>
  <si>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</si>
  <si>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</si>
  <si>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</si>
  <si>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</si>
  <si>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</si>
  <si>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</si>
  <si>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</si>
  <si>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</si>
  <si>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</si>
  <si>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</si>
  <si>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</si>
  <si>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</si>
  <si>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</si>
  <si>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</si>
  <si>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</si>
  <si>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</si>
  <si>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</si>
  <si>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</si>
  <si>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</si>
  <si>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</si>
  <si>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</si>
  <si>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</si>
  <si>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</si>
  <si>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</si>
  <si>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</si>
  <si>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</si>
  <si>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</si>
  <si>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</si>
  <si>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</si>
  <si>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</si>
  <si>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</si>
  <si>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</si>
  <si>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</si>
  <si>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</si>
  <si>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</si>
  <si>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</si>
  <si>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</si>
  <si>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</si>
  <si>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</si>
  <si>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</si>
  <si>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</si>
  <si>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</si>
  <si>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</si>
  <si>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</si>
  <si>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</si>
  <si>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</si>
  <si>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</si>
  <si>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</si>
  <si>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</si>
  <si>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</si>
  <si>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</si>
  <si>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</si>
  <si>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</si>
  <si>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</si>
  <si>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</si>
  <si>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</si>
  <si>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</si>
  <si>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</si>
  <si>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</si>
  <si>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</si>
  <si>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</si>
  <si>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</si>
  <si>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</si>
  <si>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</si>
  <si>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</si>
  <si>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</si>
  <si>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</si>
  <si>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</si>
  <si>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</si>
  <si>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</si>
  <si>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</si>
  <si>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</si>
  <si>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</si>
  <si>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</si>
  <si>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</si>
  <si>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</si>
  <si>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</si>
  <si>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</si>
  <si>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</si>
  <si>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</si>
  <si>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</si>
  <si>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</si>
  <si>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</si>
  <si>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</si>
  <si>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</si>
  <si>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</si>
  <si>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</si>
  <si>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</si>
  <si>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</si>
  <si>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</si>
  <si>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</si>
  <si>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</si>
  <si>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</si>
  <si>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</si>
  <si>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</si>
  <si>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</si>
  <si>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</si>
  <si>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</si>
  <si>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</si>
  <si>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</si>
  <si>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</si>
  <si>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</si>
  <si>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</si>
  <si>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</si>
  <si>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</si>
  <si>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</si>
  <si>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</si>
  <si>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</si>
  <si>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</si>
  <si>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</si>
  <si>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</si>
  <si>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</si>
  <si>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</si>
  <si>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</si>
  <si>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</si>
  <si>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</si>
  <si>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</si>
  <si>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</si>
  <si>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</si>
  <si>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</si>
  <si>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</si>
  <si>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</si>
  <si>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</si>
  <si>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</si>
  <si>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</si>
  <si>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</si>
  <si>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</si>
  <si>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</si>
  <si>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</si>
  <si>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</si>
  <si>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</si>
  <si>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</si>
  <si>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</si>
  <si>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</si>
  <si>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</si>
  <si>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</si>
  <si>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</si>
  <si>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</si>
  <si>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</si>
  <si>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</si>
  <si>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</si>
  <si>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</si>
  <si>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</si>
  <si>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</si>
  <si>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</si>
  <si>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</si>
  <si>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</si>
  <si>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</si>
  <si>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</si>
  <si>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</si>
  <si>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</si>
  <si>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</si>
  <si>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</si>
  <si>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</si>
  <si>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</si>
  <si>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</si>
  <si>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</si>
  <si>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</si>
  <si>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</si>
  <si>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</si>
  <si>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</si>
  <si>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</si>
  <si>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</si>
  <si>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</si>
  <si>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</si>
  <si>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</si>
  <si>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</si>
  <si>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</si>
  <si>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</si>
  <si>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</si>
  <si>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</si>
  <si>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</si>
  <si>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</si>
  <si>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</si>
  <si>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</si>
  <si>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</si>
  <si>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</si>
  <si>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</si>
  <si>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</si>
  <si>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</si>
  <si>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</si>
  <si>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</si>
  <si>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</si>
  <si>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</si>
  <si>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</si>
  <si>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</si>
  <si>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</si>
  <si>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</si>
  <si>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</si>
  <si>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</si>
  <si>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</si>
  <si>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</si>
  <si>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</si>
  <si>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</si>
  <si>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</si>
  <si>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</si>
  <si>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</si>
  <si>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</si>
  <si>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</si>
  <si>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</si>
  <si>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</si>
  <si>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</si>
  <si>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</si>
  <si>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</si>
  <si>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</si>
  <si>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</si>
  <si>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</si>
  <si>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</si>
  <si>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</si>
  <si>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</si>
  <si>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</si>
  <si>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</si>
  <si>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</si>
  <si>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</si>
  <si>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</si>
  <si>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</si>
  <si>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</si>
  <si>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</si>
  <si>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</si>
  <si>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</si>
  <si>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</si>
  <si>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</si>
  <si>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</si>
  <si>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</si>
  <si>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</si>
  <si>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</si>
  <si>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</si>
  <si>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</si>
  <si>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</si>
  <si>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</si>
  <si>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</si>
  <si>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</si>
  <si>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</si>
  <si>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</si>
  <si>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</si>
  <si>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</si>
  <si>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</si>
  <si>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</si>
  <si>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</si>
  <si>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</si>
  <si>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</si>
  <si>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</si>
  <si>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</si>
  <si>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</si>
  <si>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</si>
  <si>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</si>
  <si>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</si>
  <si>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</si>
  <si>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</si>
  <si>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</si>
  <si>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</si>
  <si>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</si>
  <si>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</si>
  <si>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</si>
  <si>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</si>
  <si>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</si>
  <si>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</si>
  <si>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</si>
  <si>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</si>
  <si>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</si>
  <si>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</si>
  <si>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</si>
  <si>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</si>
  <si>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</si>
  <si>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</si>
  <si>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</si>
  <si>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</si>
  <si>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</si>
  <si>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</si>
  <si>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</si>
  <si>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</si>
  <si>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</si>
  <si>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</si>
  <si>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</si>
  <si>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</si>
  <si>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</si>
  <si>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</si>
  <si>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</si>
  <si>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</si>
  <si>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</si>
  <si>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</si>
  <si>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</si>
  <si>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</si>
  <si>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</si>
  <si>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</si>
  <si>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</si>
  <si>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</si>
  <si>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</si>
  <si>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</si>
  <si>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</si>
  <si>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</si>
  <si>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</si>
  <si>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</si>
  <si>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</si>
  <si>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</si>
  <si>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</si>
  <si>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</si>
  <si>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</si>
  <si>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</si>
  <si>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</si>
  <si>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</si>
  <si>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</si>
  <si>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</si>
  <si>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</si>
  <si>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</si>
  <si>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</si>
  <si>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</si>
  <si>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</si>
  <si>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</si>
  <si>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</si>
  <si>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</si>
  <si>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</si>
  <si>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</si>
  <si>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</si>
  <si>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</si>
  <si>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</si>
  <si>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</si>
  <si>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</si>
  <si>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</si>
  <si>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</si>
  <si>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</si>
  <si>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</si>
  <si>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</si>
  <si>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</si>
  <si>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</si>
  <si>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</si>
  <si>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</si>
  <si>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</si>
  <si>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</si>
  <si>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</si>
  <si>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</si>
  <si>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</si>
  <si>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</si>
  <si>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</si>
  <si>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</si>
  <si>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</si>
  <si>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</si>
  <si>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</si>
  <si>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</si>
  <si>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</si>
  <si>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</si>
  <si>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</si>
  <si>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</si>
  <si>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</si>
  <si>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</si>
  <si>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</si>
  <si>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</si>
  <si>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</si>
  <si>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</si>
  <si>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</si>
  <si>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</si>
  <si>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</si>
  <si>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</si>
  <si>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</si>
  <si>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</si>
  <si>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</si>
  <si>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</si>
  <si>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</si>
  <si>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</si>
  <si>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</si>
  <si>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</si>
  <si>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</si>
  <si>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</si>
  <si>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</si>
  <si>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</si>
  <si>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</si>
  <si>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</si>
  <si>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</si>
  <si>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</si>
  <si>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</si>
  <si>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</si>
  <si>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</si>
  <si>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</si>
  <si>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</si>
  <si>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</si>
  <si>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</si>
  <si>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</si>
  <si>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</si>
  <si>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</si>
  <si>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</si>
  <si>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</si>
  <si>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</si>
  <si>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</si>
  <si>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</si>
  <si>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</si>
  <si>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</si>
  <si>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</si>
  <si>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</si>
  <si>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</si>
  <si>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</si>
  <si>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</si>
  <si>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</si>
  <si>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</si>
  <si>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</si>
  <si>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</si>
  <si>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</si>
  <si>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</si>
  <si>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</si>
  <si>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</si>
  <si>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</si>
  <si>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</si>
  <si>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</si>
  <si>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</si>
  <si>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</si>
  <si>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</si>
  <si>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</si>
  <si>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</si>
  <si>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</si>
  <si>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</si>
  <si>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</si>
  <si>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</si>
  <si>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</si>
  <si>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</si>
  <si>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</si>
  <si>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</si>
  <si>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</si>
  <si>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</si>
  <si>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</si>
  <si>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</si>
  <si>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</si>
  <si>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</si>
  <si>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</si>
  <si>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</si>
  <si>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</si>
  <si>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</si>
  <si>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</si>
  <si>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</si>
  <si>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</si>
  <si>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</si>
  <si>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</si>
  <si>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</si>
  <si>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</si>
  <si>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</si>
  <si>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</si>
  <si>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</si>
  <si>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</si>
  <si>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</si>
  <si>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</si>
  <si>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</si>
  <si>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</si>
  <si>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</si>
  <si>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</si>
  <si>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</si>
  <si>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</si>
  <si>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</si>
  <si>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</si>
  <si>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</si>
  <si>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</si>
  <si>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</si>
  <si>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</si>
  <si>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</si>
  <si>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</si>
  <si>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</si>
  <si>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</si>
  <si>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</si>
  <si>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</si>
  <si>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</si>
  <si>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</si>
  <si>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</si>
  <si>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</si>
  <si>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</si>
  <si>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</si>
  <si>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</si>
  <si>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</si>
  <si>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</si>
  <si>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</si>
  <si>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</si>
  <si>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</si>
  <si>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</si>
  <si>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</si>
  <si>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</si>
  <si>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</si>
  <si>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</si>
  <si>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</si>
  <si>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</si>
  <si>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</si>
  <si>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</si>
  <si>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</si>
  <si>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</si>
  <si>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</si>
  <si>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</si>
  <si>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</si>
  <si>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</si>
  <si>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</si>
  <si>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</si>
  <si>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</si>
  <si>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</si>
  <si>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</si>
  <si>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</si>
  <si>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</si>
  <si>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</si>
  <si>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</si>
  <si>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</si>
  <si>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</si>
  <si>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</si>
  <si>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</si>
  <si>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</si>
  <si>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</si>
  <si>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</si>
  <si>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</si>
  <si>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</si>
  <si>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</si>
  <si>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</si>
  <si>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</si>
  <si>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</si>
  <si>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</si>
  <si>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</si>
  <si>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</si>
  <si>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</si>
  <si>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</si>
  <si>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</si>
  <si>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</si>
  <si>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</si>
  <si>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</si>
  <si>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</si>
  <si>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</si>
  <si>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</si>
  <si>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</si>
  <si>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</si>
  <si>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</si>
  <si>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</si>
  <si>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</si>
  <si>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</si>
  <si>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</si>
  <si>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</si>
  <si>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</si>
  <si>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</si>
  <si>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</si>
  <si>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</si>
  <si>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</si>
  <si>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</si>
  <si>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</si>
  <si>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</si>
  <si>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</si>
  <si>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</si>
  <si>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</si>
  <si>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</si>
  <si>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</si>
  <si>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</si>
  <si>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</si>
  <si>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</si>
  <si>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</si>
  <si>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</si>
  <si>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</si>
  <si>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</si>
  <si>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</si>
  <si>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</si>
  <si>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</si>
  <si>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</si>
  <si>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</si>
  <si>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</si>
  <si>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</si>
  <si>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</si>
  <si>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</si>
  <si>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</si>
  <si>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</si>
  <si>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</si>
  <si>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</si>
  <si>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</si>
  <si>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</si>
  <si>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</si>
  <si>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</si>
  <si>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</si>
  <si>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</si>
  <si>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</si>
  <si>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</si>
  <si>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</si>
  <si>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</si>
  <si>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</si>
  <si>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</si>
  <si>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</si>
  <si>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</si>
  <si>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</si>
  <si>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</si>
  <si>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</si>
  <si>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</si>
  <si>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</si>
  <si>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</si>
  <si>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</si>
  <si>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</si>
  <si>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</si>
  <si>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</si>
  <si>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</si>
  <si>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</si>
  <si>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</si>
  <si>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</si>
  <si>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</si>
  <si>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</si>
  <si>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</si>
  <si>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</si>
  <si>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</si>
  <si>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</si>
  <si>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</si>
  <si>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</si>
  <si>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</si>
  <si>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</si>
  <si>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</si>
  <si>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</si>
  <si>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</si>
  <si>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</si>
  <si>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</si>
  <si>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</si>
  <si>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</si>
  <si>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</si>
  <si>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</si>
  <si>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</si>
  <si>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</si>
  <si>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</si>
  <si>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</si>
  <si>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</si>
  <si>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</si>
  <si>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</si>
  <si>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</si>
  <si>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</si>
  <si>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</si>
  <si>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</si>
  <si>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</si>
  <si>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</si>
  <si>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</si>
  <si>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</si>
  <si>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</si>
  <si>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</si>
  <si>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</si>
  <si>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</si>
  <si>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</si>
  <si>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</si>
  <si>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</si>
  <si>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</si>
  <si>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</si>
  <si>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</si>
  <si>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</si>
  <si>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</si>
  <si>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</si>
  <si>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</si>
  <si>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</si>
  <si>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</si>
  <si>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</si>
  <si>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</si>
  <si>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</si>
  <si>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</si>
  <si>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</si>
  <si>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</si>
  <si>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</si>
  <si>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</si>
  <si>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</si>
  <si>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</si>
  <si>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</si>
  <si>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</si>
  <si>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</si>
  <si>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</si>
  <si>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</si>
  <si>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</si>
  <si>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</si>
  <si>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</si>
  <si>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</si>
  <si>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</si>
  <si>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</si>
  <si>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</si>
  <si>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</si>
  <si>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</si>
  <si>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</si>
  <si>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</si>
  <si>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</si>
  <si>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</si>
  <si>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</si>
  <si>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</si>
  <si>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</si>
  <si>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</si>
  <si>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</si>
  <si>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</si>
  <si>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</si>
  <si>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</si>
  <si>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</si>
  <si>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</si>
  <si>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</si>
  <si>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</si>
  <si>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</si>
  <si>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</si>
  <si>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</si>
  <si>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</si>
  <si>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</si>
  <si>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</si>
  <si>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</si>
  <si>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</si>
  <si>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</si>
  <si>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</si>
  <si>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</si>
  <si>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</si>
  <si>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</si>
  <si>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</si>
  <si>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</si>
  <si>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</si>
  <si>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</si>
  <si>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</si>
  <si>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</si>
  <si>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</si>
  <si>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</si>
  <si>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</si>
  <si>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</si>
  <si>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</si>
  <si>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</si>
  <si>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</si>
  <si>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</si>
  <si>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</si>
  <si>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</si>
  <si>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</si>
  <si>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</si>
  <si>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</si>
  <si>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</si>
  <si>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</si>
  <si>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</si>
  <si>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</si>
  <si>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</si>
  <si>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</si>
  <si>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</si>
  <si>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</si>
  <si>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</si>
  <si>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</si>
  <si>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</si>
  <si>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</si>
  <si>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</si>
  <si>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</si>
  <si>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</si>
  <si>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</si>
  <si>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</si>
  <si>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</si>
  <si>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</si>
  <si>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</si>
  <si>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</si>
  <si>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</si>
  <si>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</si>
  <si>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</si>
  <si>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</si>
  <si>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</si>
  <si>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</si>
  <si>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</si>
  <si>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</si>
  <si>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</si>
  <si>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</si>
  <si>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</si>
  <si>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</si>
  <si>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</si>
  <si>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</si>
  <si>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</si>
  <si>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</si>
  <si>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</si>
  <si>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</si>
  <si>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</si>
  <si>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</si>
  <si>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</si>
  <si>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</si>
  <si>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</si>
  <si>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</si>
  <si>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</si>
  <si>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</si>
  <si>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</si>
  <si>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</si>
  <si>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</si>
  <si>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</si>
  <si>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</si>
  <si>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</si>
  <si>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</si>
  <si>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</si>
  <si>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</si>
  <si>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</si>
  <si>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</si>
  <si>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</si>
  <si>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</si>
  <si>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</si>
  <si>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</si>
  <si>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</si>
  <si>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</si>
  <si>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</si>
  <si>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</si>
  <si>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</si>
  <si>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</si>
  <si>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</si>
  <si>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</si>
  <si>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</si>
  <si>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</si>
  <si>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</si>
  <si>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</si>
  <si>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</si>
  <si>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</si>
  <si>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</si>
  <si>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</si>
  <si>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</si>
  <si>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</si>
  <si>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</si>
  <si>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</si>
  <si>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</si>
  <si>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</si>
  <si>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</si>
  <si>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</si>
  <si>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</si>
  <si>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</si>
  <si>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</si>
  <si>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</si>
  <si>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</si>
  <si>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</si>
  <si>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</si>
  <si>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</si>
  <si>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</si>
  <si>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</si>
  <si>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</si>
  <si>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</si>
  <si>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</si>
  <si>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</si>
  <si>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</si>
  <si>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</si>
  <si>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</si>
  <si>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</si>
  <si>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</si>
  <si>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</si>
  <si>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</si>
  <si>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</si>
  <si>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</si>
  <si>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</si>
  <si>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</si>
  <si>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</si>
  <si>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</si>
  <si>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</si>
  <si>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</si>
  <si>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</si>
  <si>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</si>
  <si>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</si>
  <si>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</si>
  <si>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</si>
  <si>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</si>
  <si>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</si>
  <si>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</si>
  <si>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</si>
  <si>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</si>
  <si>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</si>
  <si>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</si>
  <si>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</si>
  <si>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</si>
  <si>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</si>
  <si>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</si>
  <si>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</si>
  <si>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</si>
  <si>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</si>
  <si>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</si>
  <si>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</si>
  <si>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</si>
  <si>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</si>
  <si>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</si>
  <si>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</si>
  <si>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</si>
  <si>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</si>
  <si>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</si>
  <si>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</si>
  <si>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</si>
  <si>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</si>
  <si>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</si>
  <si>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</si>
  <si>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</si>
  <si>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</si>
  <si>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</si>
  <si>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</si>
  <si>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</si>
  <si>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</si>
  <si>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</si>
  <si>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</si>
  <si>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</si>
  <si>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</si>
  <si>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</si>
  <si>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</si>
  <si>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</si>
  <si>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</si>
  <si>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</si>
  <si>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</si>
  <si>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</si>
  <si>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</si>
  <si>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</si>
  <si>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</si>
  <si>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</si>
  <si>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</si>
  <si>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</si>
  <si>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</si>
  <si>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</si>
  <si>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</si>
  <si>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</si>
  <si>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</si>
  <si>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</si>
  <si>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</si>
  <si>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</si>
  <si>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</si>
  <si>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</si>
  <si>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</si>
  <si>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</si>
  <si>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</si>
  <si>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</si>
  <si>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</si>
  <si>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</si>
  <si>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</si>
  <si>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</si>
  <si>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</si>
  <si>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</si>
  <si>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</si>
  <si>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</si>
  <si>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</si>
  <si>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</si>
  <si>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</si>
  <si>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</si>
  <si>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</si>
  <si>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</si>
  <si>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</si>
  <si>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</si>
  <si>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</si>
  <si>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</si>
  <si>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</si>
  <si>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</si>
  <si>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</si>
  <si>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</si>
  <si>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</si>
  <si>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</si>
  <si>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</si>
  <si>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</si>
  <si>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</si>
  <si>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</si>
  <si>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</si>
  <si>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</si>
  <si>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</si>
  <si>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</si>
  <si>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</si>
  <si>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</si>
  <si>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</si>
  <si>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</si>
  <si>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</si>
  <si>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</si>
  <si>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</si>
  <si>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</si>
  <si>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</si>
  <si>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</si>
  <si>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</si>
  <si>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</si>
  <si>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</si>
  <si>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</si>
  <si>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</si>
  <si>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</si>
  <si>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</si>
  <si>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</si>
  <si>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</si>
  <si>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</si>
  <si>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</si>
  <si>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</si>
  <si>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</si>
  <si>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</si>
  <si>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</si>
  <si>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</si>
  <si>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</si>
  <si>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</si>
  <si>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</si>
  <si>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</si>
  <si>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</si>
  <si>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</si>
  <si>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</si>
  <si>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</si>
  <si>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</si>
  <si>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</si>
  <si>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</si>
  <si>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</si>
  <si>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</si>
  <si>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</si>
  <si>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</si>
  <si>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</si>
  <si>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</si>
  <si>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</si>
  <si>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</si>
  <si>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</si>
  <si>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</si>
  <si>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</si>
  <si>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</si>
  <si>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</si>
  <si>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</si>
  <si>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</si>
  <si>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</si>
  <si>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</si>
  <si>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</si>
  <si>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</si>
  <si>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</si>
  <si>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</si>
  <si>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</si>
  <si>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</si>
  <si>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</si>
  <si>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</si>
  <si>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</si>
  <si>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</si>
  <si>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</si>
  <si>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</si>
  <si>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</si>
  <si>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</si>
  <si>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</si>
  <si>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</si>
  <si>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</si>
  <si>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</si>
  <si>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</si>
  <si>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</si>
  <si>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</si>
  <si>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</si>
  <si>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</si>
  <si>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</si>
  <si>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</si>
  <si>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</si>
  <si>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</si>
  <si>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</si>
  <si>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</si>
  <si>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</si>
  <si>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</si>
  <si>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</si>
  <si>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</si>
  <si>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</si>
  <si>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</si>
  <si>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</si>
  <si>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</si>
  <si>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</si>
  <si>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</si>
  <si>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</si>
  <si>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</si>
  <si>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</si>
  <si>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</si>
  <si>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</si>
  <si>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</si>
  <si>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</si>
  <si>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</si>
  <si>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</si>
  <si>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</si>
  <si>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</si>
  <si>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</si>
  <si>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</si>
  <si>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</si>
  <si>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</si>
  <si>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</si>
  <si>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</si>
  <si>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</si>
  <si>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</si>
  <si>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</si>
  <si>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</si>
  <si>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</si>
  <si>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</si>
  <si>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</si>
  <si>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</si>
  <si>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</si>
  <si>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</si>
  <si>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</si>
  <si>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</si>
  <si>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</si>
  <si>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</si>
  <si>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</si>
  <si>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</si>
  <si>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</si>
  <si>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</si>
  <si>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</si>
  <si>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</si>
  <si>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</si>
  <si>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</si>
  <si>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</si>
  <si>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</si>
  <si>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</si>
  <si>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</si>
  <si>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</si>
  <si>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</si>
  <si>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</si>
  <si>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</si>
  <si>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</si>
  <si>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</si>
  <si>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</si>
  <si>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</si>
  <si>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</si>
  <si>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</si>
  <si>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</si>
  <si>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</si>
  <si>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</si>
  <si>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</si>
  <si>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</si>
  <si>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</si>
  <si>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</si>
  <si>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</si>
  <si>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</si>
  <si>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</si>
  <si>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</si>
  <si>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</si>
  <si>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</si>
  <si>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</si>
  <si>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</si>
  <si>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</si>
  <si>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</si>
  <si>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</si>
  <si>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</si>
  <si>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</si>
  <si>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</si>
  <si>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</si>
  <si>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</si>
  <si>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</si>
  <si>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</si>
  <si>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</si>
  <si>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</si>
  <si>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</si>
  <si>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</si>
  <si>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</si>
  <si>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</si>
  <si>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</si>
  <si>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</si>
  <si>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</si>
  <si>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</si>
  <si>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</si>
  <si>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</si>
  <si>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</si>
  <si>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</si>
  <si>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</si>
  <si>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</si>
  <si>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</si>
  <si>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</si>
  <si>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</si>
  <si>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</si>
  <si>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</si>
  <si>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</si>
  <si>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</si>
  <si>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</si>
  <si>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</si>
  <si>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</si>
  <si>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</si>
  <si>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</si>
  <si>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</si>
  <si>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</si>
  <si>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</si>
  <si>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</si>
  <si>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</si>
  <si>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</si>
  <si>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</si>
  <si>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</si>
  <si>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</si>
  <si>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</si>
  <si>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</si>
  <si>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</si>
  <si>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</si>
  <si>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</si>
  <si>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</si>
  <si>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</si>
  <si>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</si>
  <si>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</si>
  <si>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</si>
  <si>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</si>
  <si>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</si>
  <si>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</si>
  <si>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</si>
  <si>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</si>
  <si>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</si>
  <si>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</si>
  <si>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</si>
  <si>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</si>
  <si>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</si>
  <si>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</si>
  <si>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</si>
  <si>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</si>
  <si>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</si>
  <si>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</si>
  <si>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</si>
  <si>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</si>
  <si>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</si>
  <si>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</si>
  <si>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</si>
  <si>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</si>
  <si>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</si>
  <si>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</si>
  <si>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</si>
  <si>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</si>
  <si>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</si>
  <si>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</si>
  <si>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</si>
  <si>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</si>
  <si>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</si>
  <si>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</si>
  <si>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</si>
  <si>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</si>
  <si>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</si>
  <si>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</si>
  <si>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</si>
  <si>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</si>
  <si>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</si>
  <si>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</si>
  <si>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</si>
  <si>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</si>
  <si>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</si>
  <si>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</si>
  <si>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</si>
  <si>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</si>
  <si>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</si>
  <si>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</si>
  <si>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</si>
  <si>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</si>
  <si>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</si>
  <si>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</si>
  <si>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</si>
  <si>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</si>
  <si>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</si>
  <si>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</si>
  <si>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</si>
  <si>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</si>
  <si>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</si>
  <si>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</si>
  <si>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</si>
  <si>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</si>
  <si>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</si>
  <si>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</si>
  <si>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</si>
  <si>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</si>
  <si>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</si>
  <si>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</si>
  <si>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</si>
  <si>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</si>
  <si>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</si>
  <si>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</si>
  <si>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</si>
  <si>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</si>
  <si>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</si>
  <si>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</si>
  <si>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</si>
  <si>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</si>
  <si>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</si>
  <si>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</si>
  <si>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</si>
  <si>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</si>
  <si>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</si>
  <si>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</si>
  <si>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</si>
  <si>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</si>
  <si>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</si>
  <si>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</si>
  <si>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</si>
  <si>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</si>
  <si>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</si>
  <si>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</si>
  <si>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</si>
  <si>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</si>
  <si>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</si>
  <si>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</si>
  <si>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</si>
  <si>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</si>
  <si>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</si>
  <si>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</si>
  <si>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</si>
  <si>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</si>
  <si>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</si>
  <si>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</si>
  <si>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</si>
  <si>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</si>
  <si>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</si>
  <si>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</si>
  <si>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</si>
  <si>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</si>
  <si>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</si>
  <si>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</si>
  <si>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</si>
  <si>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</si>
  <si>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</si>
  <si>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</si>
  <si>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</si>
  <si>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</si>
  <si>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</si>
  <si>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</si>
  <si>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</si>
  <si>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</si>
  <si>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</si>
  <si>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</si>
  <si>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</si>
  <si>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</si>
  <si>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</si>
  <si>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</si>
  <si>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</si>
  <si>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</si>
  <si>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</si>
  <si>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</si>
  <si>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</si>
  <si>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</si>
  <si>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</si>
  <si>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</si>
  <si>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</si>
  <si>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</si>
  <si>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</si>
  <si>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</si>
  <si>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</si>
  <si>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</si>
  <si>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</si>
  <si>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</si>
  <si>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</si>
  <si>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</si>
  <si>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</si>
  <si>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</si>
  <si>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</si>
  <si>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</si>
  <si>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</si>
  <si>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</si>
  <si>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</si>
  <si>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</si>
  <si>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</si>
  <si>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</si>
  <si>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</si>
  <si>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</si>
  <si>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</si>
  <si>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</si>
  <si>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</si>
  <si>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</si>
  <si>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</si>
  <si>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</si>
  <si>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</si>
  <si>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</si>
  <si>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</si>
  <si>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</si>
  <si>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</si>
  <si>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</si>
  <si>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</si>
  <si>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</si>
  <si>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</si>
  <si>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</si>
  <si>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</si>
  <si>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</si>
  <si>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</si>
  <si>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</si>
  <si>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</si>
  <si>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</si>
  <si>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</si>
  <si>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</si>
  <si>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</si>
  <si>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</si>
  <si>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</si>
  <si>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</si>
  <si>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</si>
  <si>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</si>
  <si>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</si>
  <si>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</si>
  <si>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</si>
  <si>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</si>
  <si>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</si>
  <si>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</si>
  <si>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</si>
  <si>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</si>
  <si>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</si>
  <si>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</si>
  <si>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</si>
  <si>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</si>
  <si>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</si>
  <si>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</si>
  <si>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</si>
  <si>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</si>
  <si>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</si>
  <si>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</si>
  <si>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</si>
  <si>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</si>
  <si>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</si>
  <si>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</si>
  <si>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</si>
  <si>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</si>
  <si>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</si>
  <si>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</si>
  <si>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</si>
  <si>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</si>
  <si>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</si>
  <si>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</si>
  <si>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</si>
  <si>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</si>
  <si>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</si>
  <si>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</si>
  <si>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</si>
  <si>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</si>
  <si>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</si>
  <si>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</si>
  <si>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</si>
  <si>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</si>
  <si>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</si>
  <si>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</si>
  <si>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</si>
  <si>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</si>
  <si>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</si>
  <si>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</si>
  <si>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</si>
  <si>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</si>
  <si>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</si>
  <si>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</si>
  <si>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</si>
  <si>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</si>
  <si>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</si>
  <si>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</si>
  <si>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</si>
  <si>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</si>
  <si>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</si>
  <si>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</si>
  <si>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</si>
  <si>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</si>
  <si>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</si>
  <si>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</si>
  <si>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</si>
  <si>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</si>
  <si>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</si>
  <si>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</si>
  <si>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</si>
  <si>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</si>
  <si>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</si>
  <si>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</si>
  <si>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</si>
  <si>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</si>
  <si>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</si>
  <si>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</si>
  <si>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</si>
  <si>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</si>
  <si>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</si>
  <si>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</si>
  <si>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</si>
  <si>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</si>
  <si>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</si>
  <si>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</si>
  <si>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</si>
  <si>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</si>
  <si>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</si>
  <si>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</si>
  <si>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</si>
  <si>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</si>
  <si>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</si>
  <si>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</si>
  <si>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</si>
  <si>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</si>
  <si>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</si>
  <si>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</si>
  <si>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</si>
  <si>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</si>
  <si>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</si>
  <si>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</si>
  <si>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</si>
  <si>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</si>
  <si>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</si>
  <si>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</si>
  <si>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</si>
  <si>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</si>
  <si>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</si>
  <si>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</si>
  <si>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</si>
  <si>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</si>
  <si>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</si>
  <si>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</si>
  <si>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</si>
  <si>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</si>
  <si>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</si>
  <si>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</si>
  <si>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</si>
  <si>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</si>
  <si>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</si>
  <si>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</si>
  <si>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</si>
  <si>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</si>
  <si>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</si>
  <si>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</si>
  <si>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</si>
  <si>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</si>
  <si>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</si>
  <si>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</si>
  <si>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</si>
  <si>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</si>
  <si>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</si>
  <si>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</si>
  <si>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</si>
  <si>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</si>
  <si>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</si>
  <si>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</si>
  <si>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</si>
  <si>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</si>
  <si>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</si>
  <si>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</si>
  <si>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</si>
  <si>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</si>
  <si>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</si>
  <si>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</si>
  <si>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</si>
  <si>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</si>
  <si>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</si>
  <si>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</si>
  <si>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</si>
  <si>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</si>
  <si>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</si>
  <si>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</si>
  <si>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</si>
  <si>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</si>
  <si>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</si>
  <si>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</si>
  <si>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</si>
  <si>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</si>
  <si>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</si>
  <si>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</si>
  <si>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</si>
  <si>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</si>
  <si>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</si>
  <si>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</si>
  <si>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</si>
  <si>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</si>
  <si>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</si>
  <si>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</si>
  <si>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</si>
  <si>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</si>
  <si>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</si>
  <si>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</si>
  <si>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</si>
  <si>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</si>
  <si>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</si>
  <si>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</si>
  <si>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</si>
  <si>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</si>
  <si>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</si>
  <si>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</si>
  <si>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</si>
  <si>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</si>
  <si>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</si>
  <si>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</si>
  <si>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</si>
  <si>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</si>
  <si>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</si>
  <si>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</si>
  <si>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</si>
  <si>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</si>
  <si>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</si>
  <si>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</si>
  <si>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</si>
  <si>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</si>
  <si>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</si>
  <si>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</si>
  <si>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</si>
  <si>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</si>
  <si>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</si>
  <si>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</si>
  <si>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</si>
  <si>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</si>
  <si>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</si>
  <si>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</si>
  <si>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</si>
  <si>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</si>
  <si>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</si>
  <si>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</si>
  <si>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</si>
  <si>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</si>
  <si>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</si>
  <si>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</si>
  <si>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</si>
  <si>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</si>
  <si>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</si>
  <si>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</si>
  <si>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</si>
  <si>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</si>
  <si>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</si>
  <si>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</si>
  <si>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</si>
  <si>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</si>
  <si>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</si>
  <si>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</si>
  <si>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</si>
  <si>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</si>
  <si>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</si>
  <si>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</si>
  <si>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</si>
  <si>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</si>
  <si>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</si>
  <si>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</si>
  <si>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</si>
  <si>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</si>
  <si>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</si>
  <si>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</si>
  <si>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</si>
  <si>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</si>
  <si>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</si>
  <si>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</si>
  <si>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</si>
  <si>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</si>
  <si>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</si>
  <si>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</si>
  <si>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</si>
  <si>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</si>
  <si>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</si>
  <si>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</si>
  <si>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</si>
  <si>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</si>
  <si>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</si>
  <si>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</si>
  <si>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</si>
  <si>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</si>
  <si>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</si>
  <si>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</si>
  <si>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</si>
  <si>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</si>
  <si>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</si>
  <si>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</si>
  <si>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</si>
  <si>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</si>
  <si>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</si>
  <si>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</si>
  <si>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</si>
  <si>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</si>
  <si>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</si>
  <si>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</si>
  <si>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</si>
  <si>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</si>
  <si>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</si>
  <si>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</si>
  <si>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</si>
  <si>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</si>
  <si>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</si>
  <si>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</si>
  <si>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</si>
  <si>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</si>
  <si>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</si>
  <si>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</si>
  <si>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</si>
  <si>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</si>
  <si>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</si>
  <si>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</si>
  <si>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</si>
  <si>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</si>
  <si>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</si>
  <si>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</si>
  <si>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</si>
  <si>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</si>
  <si>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</si>
  <si>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</si>
  <si>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</si>
  <si>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</si>
  <si>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</si>
  <si>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</si>
  <si>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</si>
  <si>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</si>
  <si>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</si>
  <si>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</si>
  <si>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</si>
  <si>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</si>
  <si>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</si>
  <si>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</si>
  <si>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</si>
  <si>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</si>
  <si>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</si>
  <si>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</si>
  <si>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</si>
  <si>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</si>
  <si>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</si>
  <si>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</si>
  <si>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</si>
  <si>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</si>
  <si>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</si>
  <si>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</si>
  <si>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</si>
  <si>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</si>
  <si>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</si>
  <si>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</si>
  <si>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</si>
  <si>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</si>
  <si>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</si>
  <si>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</si>
  <si>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</si>
  <si>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</si>
  <si>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</si>
  <si>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</si>
  <si>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</si>
  <si>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</si>
  <si>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</si>
  <si>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</si>
  <si>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</si>
  <si>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</si>
  <si>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</si>
  <si>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</si>
  <si>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</si>
  <si>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</si>
  <si>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</si>
  <si>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</si>
  <si>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</si>
  <si>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</si>
  <si>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</si>
  <si>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</si>
  <si>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</si>
  <si>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</si>
  <si>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</si>
  <si>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</si>
  <si>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</si>
  <si>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</si>
  <si>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</si>
  <si>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</si>
  <si>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</si>
  <si>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</si>
  <si>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</si>
  <si>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</si>
  <si>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</si>
  <si>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</si>
  <si>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</si>
  <si>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</si>
  <si>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</si>
  <si>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</si>
  <si>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</si>
  <si>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</si>
  <si>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</si>
  <si>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</si>
  <si>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</si>
  <si>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</si>
  <si>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</si>
  <si>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</si>
  <si>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</si>
  <si>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</si>
  <si>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</si>
  <si>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</si>
  <si>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</si>
  <si>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</si>
  <si>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</si>
  <si>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</si>
  <si>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</si>
  <si>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</si>
  <si>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</si>
  <si>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</si>
  <si>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</si>
  <si>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</si>
  <si>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</si>
  <si>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</si>
  <si>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</si>
  <si>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</si>
  <si>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</si>
  <si>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</si>
  <si>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</si>
  <si>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</si>
  <si>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</si>
  <si>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</si>
  <si>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</si>
  <si>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</si>
  <si>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</si>
  <si>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</si>
  <si>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</si>
  <si>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</si>
  <si>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</si>
  <si>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</si>
  <si>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</si>
  <si>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</si>
  <si>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</si>
  <si>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</si>
  <si>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</si>
  <si>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</si>
  <si>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</si>
  <si>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</si>
  <si>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</si>
  <si>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</si>
  <si>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</si>
  <si>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</si>
  <si>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</si>
  <si>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</si>
  <si>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</si>
  <si>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</si>
  <si>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</si>
  <si>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</si>
  <si>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</si>
  <si>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</si>
  <si>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</si>
  <si>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</si>
  <si>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</si>
  <si>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</si>
  <si>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</si>
  <si>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</si>
  <si>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</si>
  <si>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</si>
  <si>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</si>
  <si>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</si>
  <si>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</si>
  <si>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</si>
  <si>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</si>
  <si>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</si>
  <si>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</si>
  <si>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</si>
  <si>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</si>
  <si>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</si>
  <si>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</si>
  <si>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</si>
  <si>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</si>
  <si>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</si>
  <si>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</si>
  <si>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</si>
  <si>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</si>
  <si>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</si>
  <si>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</si>
  <si>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</si>
  <si>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</si>
  <si>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</si>
  <si>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</si>
  <si>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</si>
  <si>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</si>
  <si>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</si>
  <si>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</si>
  <si>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</si>
  <si>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</si>
  <si>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</si>
  <si>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</si>
  <si>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</si>
  <si>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</si>
  <si>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</si>
  <si>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</si>
  <si>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</si>
  <si>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</si>
  <si>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</si>
  <si>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</si>
  <si>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</si>
  <si>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</si>
  <si>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</si>
  <si>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</si>
  <si>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</si>
  <si>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</si>
  <si>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</si>
  <si>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</si>
  <si>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</si>
  <si>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</si>
  <si>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</si>
  <si>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</si>
  <si>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</si>
  <si>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</si>
  <si>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</si>
  <si>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</si>
  <si>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</si>
  <si>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</si>
  <si>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</si>
  <si>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</si>
  <si>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</si>
  <si>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</si>
  <si>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</si>
  <si>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</si>
  <si>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</si>
  <si>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</si>
  <si>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</si>
  <si>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</si>
  <si>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</si>
  <si>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</si>
  <si>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</si>
  <si>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</si>
  <si>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</si>
  <si>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</si>
  <si>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</si>
  <si>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</si>
  <si>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</si>
  <si>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</si>
  <si>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</si>
  <si>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</si>
  <si>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</si>
  <si>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</si>
  <si>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</si>
  <si>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</si>
  <si>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</si>
  <si>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</si>
  <si>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</si>
  <si>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</si>
  <si>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</si>
  <si>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</si>
  <si>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</si>
  <si>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</si>
  <si>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</si>
  <si>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</si>
  <si>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</si>
  <si>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</si>
  <si>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</si>
  <si>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</si>
  <si>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</si>
  <si>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</si>
  <si>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</si>
  <si>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</si>
  <si>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</si>
  <si>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</si>
  <si>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</si>
  <si>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</si>
  <si>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</si>
  <si>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</si>
  <si>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</si>
  <si>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</si>
  <si>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</si>
  <si>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</si>
  <si>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</si>
  <si>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</si>
  <si>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</si>
  <si>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</si>
  <si>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</si>
  <si>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</si>
  <si>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</si>
  <si>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</si>
  <si>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</si>
  <si>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</si>
  <si>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</si>
  <si>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</si>
  <si>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</si>
  <si>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</si>
  <si>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</si>
  <si>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</si>
  <si>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</si>
  <si>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</si>
  <si>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</si>
  <si>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</si>
  <si>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</si>
  <si>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</si>
  <si>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</si>
  <si>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</si>
  <si>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</si>
  <si>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</si>
  <si>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</si>
  <si>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</si>
  <si>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</si>
  <si>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</si>
  <si>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</si>
  <si>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</si>
  <si>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</si>
  <si>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</si>
  <si>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</si>
  <si>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</si>
  <si>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</si>
  <si>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</si>
  <si>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</si>
  <si>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</si>
  <si>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</si>
  <si>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</si>
  <si>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</si>
  <si>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</si>
  <si>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</si>
  <si>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</si>
  <si>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</si>
  <si>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</si>
  <si>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</si>
  <si>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</si>
  <si>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</si>
  <si>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</si>
  <si>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</si>
  <si>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</si>
  <si>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</si>
  <si>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</si>
  <si>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</si>
  <si>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</si>
  <si>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</si>
  <si>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</si>
  <si>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</si>
  <si>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</si>
  <si>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</si>
  <si>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</si>
  <si>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</si>
  <si>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</si>
  <si>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</si>
  <si>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</si>
  <si>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</si>
  <si>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</si>
  <si>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</si>
  <si>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</si>
  <si>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</si>
  <si>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</si>
  <si>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</si>
  <si>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</si>
  <si>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</si>
  <si>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</si>
  <si>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</si>
  <si>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</si>
  <si>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</si>
  <si>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</si>
  <si>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</si>
  <si>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</si>
  <si>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</si>
  <si>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</si>
  <si>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</si>
  <si>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</si>
  <si>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</si>
  <si>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</si>
  <si>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</si>
  <si>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</si>
  <si>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</si>
  <si>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</si>
  <si>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</si>
  <si>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</si>
  <si>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</si>
  <si>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</si>
  <si>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</si>
  <si>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</si>
  <si>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</si>
  <si>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</si>
  <si>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</si>
  <si>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</si>
  <si>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</si>
  <si>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</si>
  <si>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</si>
  <si>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</si>
  <si>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</si>
  <si>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</si>
  <si>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</si>
  <si>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</si>
  <si>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</si>
  <si>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</si>
  <si>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</si>
  <si>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</si>
  <si>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</si>
  <si>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</si>
  <si>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</si>
  <si>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</si>
  <si>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</si>
  <si>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</si>
  <si>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</si>
  <si>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</si>
  <si>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</si>
  <si>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</si>
  <si>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</si>
  <si>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</si>
  <si>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</si>
  <si>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</si>
  <si>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</si>
  <si>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</si>
  <si>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</si>
  <si>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</si>
  <si>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</si>
  <si>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</si>
  <si>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</si>
  <si>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</si>
  <si>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</si>
  <si>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</si>
  <si>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</si>
  <si>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</si>
  <si>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</si>
  <si>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</si>
  <si>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</si>
  <si>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</si>
  <si>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</si>
  <si>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</si>
  <si>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</si>
  <si>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</si>
  <si>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</si>
  <si>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</si>
  <si>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</si>
  <si>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</si>
  <si>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</si>
  <si>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</si>
  <si>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</si>
  <si>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</si>
  <si>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</si>
  <si>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</si>
  <si>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</si>
  <si>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</si>
  <si>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</si>
  <si>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</si>
  <si>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</si>
  <si>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</si>
  <si>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</si>
  <si>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</si>
  <si>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</si>
  <si>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</si>
  <si>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</si>
  <si>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</si>
  <si>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</si>
  <si>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</si>
  <si>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</si>
  <si>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</si>
  <si>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</si>
  <si>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</si>
  <si>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</si>
  <si>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</si>
  <si>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</si>
  <si>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</si>
  <si>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</si>
  <si>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</si>
  <si>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</si>
  <si>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</si>
  <si>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</si>
  <si>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</si>
  <si>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</si>
  <si>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</si>
  <si>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</si>
  <si>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</si>
  <si>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</si>
  <si>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</si>
  <si>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</si>
  <si>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</si>
  <si>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</si>
  <si>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</si>
  <si>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</si>
  <si>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</si>
  <si>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</si>
  <si>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</si>
  <si>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</si>
  <si>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</si>
  <si>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</si>
  <si>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</si>
  <si>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</si>
  <si>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</si>
  <si>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</si>
  <si>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</si>
  <si>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</si>
  <si>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</si>
  <si>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</si>
  <si>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</si>
  <si>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</si>
  <si>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</si>
  <si>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</si>
  <si>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</si>
  <si>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</si>
  <si>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</si>
  <si>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</si>
  <si>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</si>
  <si>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</si>
  <si>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</si>
  <si>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</si>
  <si>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</si>
  <si>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</si>
  <si>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</si>
  <si>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</si>
  <si>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</si>
  <si>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</si>
  <si>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</si>
  <si>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</si>
  <si>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</si>
  <si>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</si>
  <si>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</si>
  <si>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</si>
  <si>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</si>
  <si>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</si>
  <si>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</si>
  <si>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</si>
  <si>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</si>
  <si>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</si>
  <si>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</si>
  <si>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</si>
  <si>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</si>
  <si>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</si>
  <si>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</si>
  <si>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</si>
  <si>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</si>
  <si>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</si>
  <si>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</si>
  <si>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</si>
  <si>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</si>
  <si>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</si>
  <si>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</si>
  <si>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</si>
  <si>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</si>
  <si>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</si>
  <si>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</si>
  <si>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</si>
  <si>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</si>
  <si>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</si>
  <si>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</si>
  <si>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</si>
  <si>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</si>
  <si>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</si>
  <si>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</si>
  <si>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</si>
  <si>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</si>
  <si>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</si>
  <si>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</si>
  <si>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</si>
  <si>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</si>
  <si>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</si>
  <si>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</si>
  <si>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</si>
  <si>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</si>
  <si>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</si>
  <si>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</si>
  <si>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</si>
  <si>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</si>
  <si>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</si>
  <si>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</si>
  <si>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</si>
  <si>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</si>
  <si>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</si>
  <si>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</si>
  <si>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</si>
  <si>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</si>
  <si>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</si>
  <si>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</si>
  <si>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</si>
  <si>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</si>
  <si>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</si>
  <si>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</si>
  <si>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</si>
  <si>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</si>
  <si>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</si>
  <si>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</si>
  <si>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</si>
  <si>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</si>
  <si>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</si>
  <si>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</si>
  <si>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</si>
  <si>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</si>
  <si>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</si>
  <si>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</si>
  <si>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</si>
  <si>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</si>
  <si>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</si>
  <si>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</si>
  <si>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</si>
  <si>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</si>
  <si>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</si>
  <si>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</si>
  <si>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</si>
  <si>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</si>
  <si>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</si>
  <si>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</si>
  <si>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</si>
  <si>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</si>
  <si>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</si>
  <si>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</si>
  <si>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</si>
  <si>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</si>
  <si>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</si>
  <si>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</si>
  <si>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</si>
  <si>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</si>
  <si>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</si>
  <si>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</si>
  <si>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</si>
  <si>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</si>
  <si>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</si>
  <si>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</si>
  <si>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</si>
  <si>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</si>
  <si>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</si>
  <si>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</si>
  <si>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</si>
  <si>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</si>
  <si>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</si>
  <si>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</si>
  <si>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</si>
  <si>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</si>
  <si>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</si>
  <si>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</si>
  <si>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</si>
  <si>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</si>
  <si>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</si>
  <si>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</si>
  <si>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</si>
  <si>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</si>
  <si>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</si>
  <si>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</si>
  <si>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</si>
  <si>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</si>
  <si>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</si>
  <si>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</si>
  <si>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</si>
  <si>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</si>
  <si>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</si>
  <si>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</si>
  <si>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</si>
  <si>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</si>
  <si>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</si>
  <si>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</si>
  <si>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</si>
  <si>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</si>
  <si>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</si>
  <si>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</si>
  <si>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</si>
  <si>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</si>
  <si>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</si>
  <si>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</si>
  <si>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</si>
  <si>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</si>
  <si>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</si>
  <si>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</si>
  <si>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</si>
  <si>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</si>
  <si>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</si>
  <si>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</si>
  <si>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</si>
  <si>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</si>
  <si>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</si>
  <si>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</si>
  <si>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</si>
  <si>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</si>
  <si>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</si>
  <si>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</si>
  <si>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</si>
  <si>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</si>
  <si>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</si>
  <si>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</si>
  <si>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</si>
  <si>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</si>
  <si>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</si>
  <si>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</si>
  <si>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</si>
  <si>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</si>
  <si>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</si>
  <si>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</si>
  <si>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</si>
  <si>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</si>
  <si>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</si>
  <si>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</si>
  <si>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</si>
  <si>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</si>
  <si>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</si>
  <si>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</si>
  <si>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</si>
  <si>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</si>
  <si>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</si>
  <si>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</si>
  <si>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</si>
  <si>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</si>
  <si>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</si>
  <si>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</si>
  <si>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</si>
  <si>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</si>
  <si>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</si>
  <si>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</si>
  <si>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</si>
  <si>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</si>
  <si>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</si>
  <si>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</si>
  <si>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</si>
  <si>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</si>
  <si>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</si>
  <si>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</si>
  <si>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</si>
  <si>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</si>
  <si>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</si>
  <si>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</si>
  <si>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</si>
  <si>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</si>
  <si>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</si>
  <si>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</si>
  <si>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</si>
  <si>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</si>
  <si>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</si>
  <si>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</si>
  <si>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</si>
  <si>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</si>
  <si>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</si>
  <si>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</si>
  <si>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</si>
  <si>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</si>
  <si>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</si>
  <si>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</si>
  <si>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</si>
  <si>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</si>
  <si>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</si>
  <si>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</si>
  <si>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</si>
  <si>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</si>
  <si>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</si>
  <si>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</si>
  <si>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</si>
  <si>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</si>
  <si>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</si>
  <si>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</si>
  <si>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</si>
  <si>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</si>
  <si>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</si>
  <si>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</si>
  <si>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</si>
  <si>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</si>
  <si>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</si>
  <si>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</si>
  <si>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</si>
  <si>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</si>
  <si>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</si>
  <si>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</si>
  <si>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</si>
  <si>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</si>
  <si>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</si>
  <si>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</si>
  <si>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</si>
  <si>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</si>
  <si>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</si>
  <si>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</si>
  <si>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</si>
  <si>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</si>
  <si>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</si>
  <si>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</si>
  <si>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</si>
  <si>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</si>
  <si>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</si>
  <si>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</si>
  <si>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</si>
  <si>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</si>
  <si>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</si>
  <si>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</si>
  <si>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</si>
  <si>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</si>
  <si>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</si>
  <si>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</si>
  <si>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</si>
  <si>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</si>
  <si>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</si>
  <si>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</si>
  <si>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</si>
  <si>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</si>
  <si>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</si>
  <si>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</si>
  <si>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</si>
  <si>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</si>
  <si>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</si>
  <si>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</si>
  <si>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</si>
  <si>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</si>
  <si>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</si>
  <si>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</si>
  <si>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</si>
  <si>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</si>
  <si>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</si>
  <si>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</si>
  <si>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</si>
  <si>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</si>
  <si>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</si>
  <si>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</si>
  <si>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</si>
  <si>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</si>
  <si>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</si>
  <si>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</si>
  <si>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</si>
  <si>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</si>
  <si>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</si>
  <si>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</si>
  <si>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</si>
  <si>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</si>
  <si>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</si>
  <si>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</si>
  <si>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</si>
  <si>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</si>
  <si>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</si>
  <si>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</si>
  <si>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</si>
  <si>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</si>
  <si>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</si>
  <si>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</si>
  <si>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</si>
  <si>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</si>
  <si>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</si>
  <si>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</si>
  <si>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</si>
  <si>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</si>
  <si>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</si>
  <si>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</si>
  <si>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</si>
  <si>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</si>
  <si>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</si>
  <si>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</si>
  <si>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</si>
  <si>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</si>
  <si>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</si>
  <si>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</si>
  <si>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</si>
  <si>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</si>
  <si>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</si>
  <si>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</si>
  <si>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</si>
  <si>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</si>
  <si>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</si>
  <si>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</si>
  <si>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</si>
  <si>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</si>
  <si>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</si>
  <si>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</si>
  <si>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</si>
  <si>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</si>
  <si>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</si>
  <si>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</si>
  <si>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</si>
  <si>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</si>
  <si>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</si>
  <si>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</si>
  <si>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</si>
  <si>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</si>
  <si>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</si>
  <si>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</si>
  <si>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</si>
  <si>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</si>
  <si>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</si>
  <si>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</si>
  <si>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</si>
  <si>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</si>
  <si>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</si>
  <si>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</si>
  <si>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</si>
  <si>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</si>
  <si>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</si>
  <si>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</si>
  <si>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</si>
  <si>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</si>
  <si>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</si>
  <si>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</si>
  <si>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</si>
  <si>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</si>
  <si>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</si>
  <si>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</si>
  <si>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</si>
  <si>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</si>
  <si>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</si>
  <si>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</si>
  <si>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</si>
  <si>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</si>
  <si>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</si>
  <si>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</si>
  <si>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</si>
  <si>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</si>
  <si>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</si>
  <si>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</si>
  <si>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</si>
  <si>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</si>
  <si>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</si>
  <si>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</si>
  <si>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</si>
  <si>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</si>
  <si>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</si>
  <si>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</si>
  <si>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</si>
  <si>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</si>
  <si>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</si>
  <si>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</si>
  <si>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</si>
  <si>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</si>
  <si>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</si>
  <si>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</si>
  <si>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</si>
  <si>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</si>
  <si>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</si>
  <si>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</si>
  <si>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</si>
  <si>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</si>
  <si>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</si>
  <si>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</si>
  <si>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</si>
  <si>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</si>
  <si>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</si>
  <si>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</si>
  <si>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</si>
  <si>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</si>
  <si>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</si>
  <si>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</si>
  <si>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</si>
  <si>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</si>
  <si>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</si>
  <si>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</si>
  <si>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</si>
  <si>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</si>
  <si>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</si>
  <si>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</si>
  <si>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</si>
  <si>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</si>
  <si>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</si>
  <si>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</si>
  <si>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</si>
  <si>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</si>
  <si>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</si>
  <si>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</si>
  <si>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</si>
  <si>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</si>
  <si>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</si>
  <si>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</si>
  <si>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</si>
  <si>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</si>
  <si>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</si>
  <si>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</si>
  <si>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</si>
  <si>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</si>
  <si>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</si>
  <si>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</si>
  <si>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</si>
  <si>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</si>
  <si>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</si>
  <si>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</si>
  <si>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</si>
  <si>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</si>
  <si>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</si>
  <si>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</si>
  <si>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</si>
  <si>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</si>
  <si>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</si>
  <si>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</si>
  <si>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</si>
  <si>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</si>
  <si>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</si>
  <si>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</si>
  <si>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</si>
  <si>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</si>
  <si>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</si>
  <si>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</si>
  <si>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</si>
  <si>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</si>
  <si>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</si>
  <si>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</si>
  <si>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</si>
  <si>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</si>
  <si>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</si>
  <si>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</si>
  <si>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</si>
  <si>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</si>
  <si>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</si>
  <si>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</si>
  <si>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</si>
  <si>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</si>
  <si>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</si>
  <si>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</si>
  <si>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</si>
  <si>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</si>
  <si>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</si>
  <si>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</si>
  <si>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</si>
  <si>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</si>
  <si>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</si>
  <si>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</si>
  <si>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</si>
  <si>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</si>
  <si>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</si>
  <si>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</si>
  <si>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</si>
  <si>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</si>
  <si>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</si>
  <si>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</si>
  <si>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</si>
  <si>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</si>
  <si>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</si>
  <si>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</si>
  <si>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</si>
  <si>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</si>
  <si>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</si>
  <si>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</si>
  <si>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</si>
  <si>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</si>
  <si>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</si>
  <si>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</si>
  <si>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</si>
  <si>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</si>
  <si>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</si>
  <si>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</si>
  <si>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</si>
  <si>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</si>
  <si>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</si>
  <si>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</si>
  <si>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</si>
  <si>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</si>
  <si>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</si>
  <si>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</si>
  <si>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</si>
  <si>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</si>
  <si>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</si>
  <si>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</si>
  <si>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</si>
  <si>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</si>
  <si>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</si>
  <si>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</si>
  <si>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</si>
  <si>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</si>
  <si>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</si>
  <si>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</si>
  <si>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</si>
  <si>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</si>
  <si>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</si>
  <si>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</si>
  <si>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</si>
  <si>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</si>
  <si>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</si>
  <si>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</si>
  <si>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</si>
  <si>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</si>
  <si>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</si>
  <si>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</si>
  <si>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</si>
  <si>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</si>
  <si>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</si>
  <si>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</si>
  <si>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</si>
  <si>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</si>
  <si>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</si>
  <si>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</si>
  <si>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</si>
  <si>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</si>
  <si>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</si>
  <si>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</si>
  <si>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</si>
  <si>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</si>
  <si>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</si>
  <si>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</si>
  <si>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</si>
  <si>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</si>
  <si>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</si>
  <si>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</si>
  <si>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</si>
  <si>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</si>
  <si>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</si>
  <si>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</si>
  <si>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</si>
  <si>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</si>
  <si>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</si>
  <si>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</si>
  <si>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</si>
  <si>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</si>
  <si>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</si>
  <si>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</si>
  <si>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</si>
  <si>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</si>
  <si>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</si>
  <si>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</si>
  <si>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</si>
  <si>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</si>
  <si>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</si>
  <si>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</si>
  <si>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</si>
  <si>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</si>
  <si>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</si>
  <si>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</si>
  <si>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</si>
  <si>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</si>
  <si>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</si>
  <si>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</si>
  <si>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</si>
  <si>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</si>
  <si>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</si>
  <si>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</si>
  <si>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</si>
  <si>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</si>
  <si>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</si>
  <si>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</si>
  <si>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</si>
  <si>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</si>
  <si>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</si>
  <si>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</si>
  <si>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</si>
  <si>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</si>
  <si>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</si>
  <si>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</si>
  <si>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</si>
  <si>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</si>
  <si>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</si>
  <si>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</si>
  <si>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</si>
  <si>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</si>
  <si>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</si>
  <si>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</si>
  <si>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</si>
  <si>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</si>
  <si>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</si>
  <si>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</si>
  <si>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</si>
  <si>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</si>
  <si>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</si>
  <si>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</si>
  <si>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</si>
  <si>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</si>
  <si>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</si>
  <si>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</si>
  <si>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</si>
  <si>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</si>
  <si>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</si>
  <si>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</si>
  <si>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</si>
  <si>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</si>
  <si>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</si>
  <si>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</si>
  <si>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</si>
  <si>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</si>
  <si>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</si>
  <si>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</si>
  <si>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</si>
  <si>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</si>
  <si>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</si>
  <si>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</si>
  <si>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</si>
  <si>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</si>
  <si>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</si>
  <si>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</si>
  <si>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</si>
  <si>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</si>
  <si>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</si>
  <si>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</si>
  <si>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</si>
  <si>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</si>
  <si>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</si>
  <si>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</si>
  <si>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</si>
  <si>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</si>
  <si>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</si>
  <si>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</si>
  <si>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</si>
  <si>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</si>
  <si>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</si>
  <si>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</si>
  <si>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</si>
  <si>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</si>
  <si>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</si>
  <si>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</si>
  <si>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</si>
  <si>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</si>
  <si>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</si>
  <si>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</si>
  <si>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</si>
  <si>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</si>
  <si>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</si>
  <si>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</si>
  <si>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</si>
  <si>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</si>
  <si>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</si>
  <si>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</si>
  <si>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</si>
  <si>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</si>
  <si>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</si>
  <si>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</si>
  <si>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</si>
  <si>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</si>
  <si>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</si>
  <si>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</si>
  <si>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</si>
  <si>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</si>
  <si>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</si>
  <si>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</si>
  <si>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</si>
  <si>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</si>
  <si>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</si>
  <si>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</si>
  <si>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</si>
  <si>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</si>
  <si>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</si>
  <si>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</si>
  <si>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</si>
  <si>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</si>
  <si>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</si>
  <si>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</si>
  <si>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</si>
  <si>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</si>
  <si>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</si>
  <si>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</si>
  <si>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</si>
  <si>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</si>
  <si>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</si>
  <si>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</si>
  <si>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</si>
  <si>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</si>
  <si>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</si>
  <si>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</si>
  <si>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</si>
  <si>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</si>
  <si>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</si>
  <si>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</si>
  <si>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</si>
  <si>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</si>
  <si>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</si>
  <si>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</si>
  <si>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</si>
  <si>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</si>
  <si>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</si>
  <si>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</si>
  <si>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</si>
  <si>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</si>
  <si>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</si>
  <si>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</si>
  <si>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</si>
  <si>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</si>
  <si>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</si>
  <si>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</si>
  <si>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</si>
  <si>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</si>
  <si>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</si>
  <si>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</si>
  <si>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</si>
  <si>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</si>
  <si>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</si>
  <si>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</si>
  <si>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</si>
  <si>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</si>
  <si>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</si>
  <si>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</si>
  <si>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</si>
  <si>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</si>
  <si>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</si>
  <si>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</si>
  <si>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</si>
  <si>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</si>
  <si>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</si>
  <si>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</si>
  <si>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</si>
  <si>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</si>
  <si>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</si>
  <si>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</si>
  <si>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</si>
  <si>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</si>
  <si>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</si>
  <si>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</si>
  <si>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</si>
  <si>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</si>
  <si>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</si>
  <si>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</si>
  <si>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</si>
  <si>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</si>
  <si>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</si>
  <si>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</si>
  <si>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</si>
  <si>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</si>
  <si>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</si>
  <si>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</si>
  <si>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</si>
  <si>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</si>
  <si>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</si>
  <si>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</si>
  <si>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</si>
  <si>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</si>
  <si>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</si>
  <si>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</si>
  <si>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</si>
  <si>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</si>
  <si>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</si>
  <si>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</si>
  <si>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</si>
  <si>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</si>
  <si>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</si>
  <si>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</si>
  <si>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</si>
  <si>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</si>
  <si>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</si>
  <si>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</si>
  <si>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</si>
  <si>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</si>
  <si>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</si>
  <si>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</si>
  <si>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</si>
  <si>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</si>
  <si>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</si>
  <si>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</si>
  <si>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</si>
  <si>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</si>
  <si>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</si>
  <si>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</si>
  <si>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</si>
  <si>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</si>
  <si>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</si>
  <si>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</si>
  <si>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</si>
  <si>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</si>
  <si>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</si>
  <si>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</si>
  <si>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</si>
  <si>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</si>
  <si>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</si>
  <si>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</si>
  <si>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</si>
  <si>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</si>
  <si>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</si>
  <si>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</si>
  <si>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</si>
  <si>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</si>
  <si>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</si>
  <si>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</si>
  <si>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</si>
  <si>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</si>
  <si>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</si>
  <si>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</si>
  <si>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</si>
  <si>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</si>
  <si>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</si>
  <si>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</si>
  <si>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</si>
  <si>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</si>
  <si>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</si>
  <si>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</si>
  <si>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</si>
  <si>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</si>
  <si>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</si>
  <si>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</si>
  <si>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</si>
  <si>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</si>
  <si>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</si>
  <si>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</si>
  <si>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</si>
  <si>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</si>
  <si>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</si>
  <si>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</si>
  <si>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</si>
  <si>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</si>
  <si>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</si>
  <si>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</si>
  <si>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</si>
  <si>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</si>
  <si>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</si>
  <si>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</si>
  <si>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</si>
  <si>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</si>
  <si>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</si>
  <si>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</si>
  <si>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</si>
  <si>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</si>
  <si>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</si>
  <si>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</si>
  <si>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</si>
  <si>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</si>
  <si>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</si>
  <si>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</si>
  <si>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</si>
  <si>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</si>
  <si>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</si>
  <si>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</si>
  <si>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</si>
  <si>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</si>
  <si>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</si>
  <si>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</si>
  <si>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</si>
  <si>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</si>
  <si>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</si>
  <si>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</si>
  <si>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</si>
  <si>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</si>
  <si>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</si>
  <si>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</si>
  <si>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</si>
  <si>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</si>
  <si>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</si>
  <si>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</si>
  <si>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</si>
  <si>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</si>
  <si>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</si>
  <si>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</si>
  <si>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</si>
  <si>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</si>
  <si>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</si>
  <si>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</si>
  <si>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</si>
  <si>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</si>
  <si>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</si>
  <si>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</si>
  <si>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</si>
  <si>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</si>
  <si>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</si>
  <si>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</si>
  <si>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</si>
  <si>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</si>
  <si>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</si>
  <si>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</si>
  <si>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</si>
  <si>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</si>
  <si>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</si>
  <si>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</si>
  <si>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</si>
  <si>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</si>
  <si>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</si>
  <si>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</si>
  <si>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</si>
  <si>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</si>
  <si>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</si>
  <si>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</si>
  <si>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</si>
  <si>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</si>
  <si>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</si>
  <si>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</si>
  <si>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</si>
  <si>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</si>
  <si>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</si>
  <si>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</si>
  <si>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</si>
  <si>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</si>
  <si>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</si>
  <si>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</si>
  <si>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</si>
  <si>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</si>
  <si>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</si>
  <si>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</si>
  <si>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</si>
  <si>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</si>
  <si>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</si>
  <si>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</si>
  <si>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</si>
  <si>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</si>
  <si>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</si>
  <si>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</si>
  <si>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</si>
  <si>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</si>
  <si>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</si>
  <si>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</si>
  <si>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</si>
  <si>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</si>
  <si>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</si>
  <si>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</si>
  <si>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</si>
  <si>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</si>
  <si>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</si>
  <si>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</si>
  <si>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</si>
  <si>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</si>
  <si>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</si>
  <si>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</si>
  <si>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</si>
  <si>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</si>
  <si>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</si>
  <si>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</si>
  <si>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</si>
  <si>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</si>
  <si>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</si>
  <si>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</si>
  <si>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</si>
  <si>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</si>
  <si>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</si>
  <si>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</si>
  <si>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</si>
  <si>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</si>
  <si>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</si>
  <si>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</si>
  <si>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</si>
  <si>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</si>
  <si>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</si>
  <si>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</si>
  <si>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</si>
  <si>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</si>
  <si>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</si>
  <si>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</si>
  <si>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</si>
  <si>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</si>
  <si>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</si>
  <si>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</si>
  <si>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</si>
  <si>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</si>
  <si>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</si>
  <si>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</si>
  <si>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</si>
  <si>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</si>
  <si>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</si>
  <si>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</si>
  <si>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</si>
  <si>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</si>
  <si>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</si>
  <si>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</si>
  <si>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</si>
  <si>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</si>
  <si>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</si>
  <si>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</si>
  <si>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</si>
  <si>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</si>
  <si>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</si>
  <si>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</si>
  <si>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</si>
  <si>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</si>
  <si>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</si>
  <si>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</si>
  <si>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</si>
  <si>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</si>
  <si>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</si>
  <si>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</si>
  <si>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</si>
  <si>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</si>
  <si>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</si>
  <si>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</si>
  <si>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</si>
  <si>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</si>
  <si>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</si>
  <si>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</si>
  <si>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</si>
  <si>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</si>
  <si>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</si>
  <si>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</si>
  <si>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</si>
  <si>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</si>
  <si>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</si>
  <si>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</si>
  <si>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</si>
  <si>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</si>
  <si>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</si>
  <si>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</si>
  <si>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</si>
  <si>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</si>
  <si>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</si>
  <si>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</si>
  <si>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</si>
  <si>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</si>
  <si>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</si>
  <si>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</si>
  <si>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</si>
  <si>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</si>
  <si>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</si>
  <si>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</si>
  <si>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</si>
  <si>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</si>
  <si>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</si>
  <si>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</si>
  <si>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</si>
  <si>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</si>
  <si>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</si>
  <si>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</si>
  <si>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</si>
  <si>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</si>
  <si>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</si>
  <si>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</si>
  <si>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</si>
  <si>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</si>
  <si>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</si>
  <si>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</si>
  <si>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</si>
  <si>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</si>
  <si>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</si>
  <si>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</si>
  <si>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</si>
  <si>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</si>
  <si>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</si>
  <si>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</si>
  <si>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</si>
  <si>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</si>
  <si>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</si>
  <si>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</si>
  <si>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</si>
  <si>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</si>
  <si>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</si>
  <si>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</si>
  <si>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</si>
  <si>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</si>
  <si>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</si>
  <si>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</si>
  <si>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</si>
  <si>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</si>
  <si>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</si>
  <si>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</si>
  <si>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</si>
  <si>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</si>
  <si>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</si>
  <si>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</si>
  <si>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</si>
  <si>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</si>
  <si>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</si>
  <si>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</si>
  <si>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</si>
  <si>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</si>
  <si>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</si>
  <si>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</si>
  <si>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</si>
  <si>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</si>
  <si>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</si>
  <si>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</si>
  <si>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</si>
  <si>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</si>
  <si>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</si>
  <si>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</si>
  <si>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</si>
  <si>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</si>
  <si>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</si>
  <si>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</si>
  <si>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</si>
  <si>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</si>
  <si>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</si>
  <si>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</si>
  <si>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</si>
  <si>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</si>
  <si>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</si>
  <si>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</si>
  <si>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</si>
  <si>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</si>
  <si>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</si>
  <si>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</si>
  <si>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</si>
  <si>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</si>
  <si>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</si>
  <si>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</si>
  <si>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</si>
  <si>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</si>
  <si>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</si>
  <si>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</si>
  <si>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</si>
  <si>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</si>
  <si>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</si>
  <si>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</si>
  <si>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</si>
  <si>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</si>
  <si>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</si>
  <si>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</si>
  <si>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</si>
  <si>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</si>
  <si>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</si>
  <si>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</si>
  <si>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</si>
  <si>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</si>
  <si>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</si>
  <si>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</si>
  <si>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</si>
  <si>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</si>
  <si>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</si>
  <si>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</si>
  <si>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</si>
  <si>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</si>
  <si>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</si>
  <si>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</si>
  <si>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</si>
  <si>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</si>
  <si>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</si>
  <si>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</si>
  <si>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</si>
  <si>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</si>
  <si>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</si>
  <si>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</si>
  <si>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</si>
  <si>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</si>
  <si>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</si>
  <si>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</si>
  <si>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</si>
  <si>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</si>
  <si>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</si>
  <si>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</si>
  <si>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</si>
  <si>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</si>
  <si>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</si>
  <si>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</si>
  <si>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</si>
  <si>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</si>
  <si>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</si>
  <si>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</si>
  <si>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</si>
  <si>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</si>
  <si>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</si>
  <si>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</si>
  <si>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</si>
  <si>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</si>
  <si>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</si>
  <si>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</si>
  <si>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</si>
  <si>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</si>
  <si>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</si>
  <si>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</si>
  <si>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</si>
  <si>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</si>
  <si>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</si>
  <si>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</si>
  <si>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</si>
  <si>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</si>
  <si>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</si>
  <si>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</si>
  <si>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</si>
  <si>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</si>
  <si>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</si>
  <si>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</si>
  <si>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</si>
  <si>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</si>
  <si>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</si>
  <si>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</si>
  <si>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</si>
  <si>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</si>
  <si>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</si>
  <si>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</si>
  <si>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</si>
  <si>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</si>
  <si>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</si>
  <si>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</si>
  <si>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</si>
  <si>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</si>
  <si>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</si>
  <si>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</si>
  <si>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</si>
  <si>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</si>
  <si>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</si>
  <si>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</si>
  <si>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</si>
  <si>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</si>
  <si>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</si>
  <si>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</si>
  <si>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</si>
  <si>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</si>
  <si>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</si>
  <si>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</si>
  <si>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</si>
  <si>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</si>
  <si>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</si>
  <si>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</si>
  <si>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</si>
  <si>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</si>
  <si>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</si>
  <si>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</si>
  <si>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</si>
  <si>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</si>
  <si>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</si>
  <si>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</si>
  <si>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</si>
  <si>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</si>
  <si>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</si>
  <si>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</si>
  <si>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</si>
  <si>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</si>
  <si>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</si>
  <si>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</si>
  <si>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</si>
  <si>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</si>
  <si>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</si>
  <si>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</si>
  <si>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</si>
  <si>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</si>
  <si>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</si>
  <si>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</si>
  <si>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</si>
  <si>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</si>
  <si>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</si>
  <si>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</si>
  <si>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</si>
  <si>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</si>
  <si>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</si>
  <si>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</si>
  <si>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</si>
  <si>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</si>
  <si>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</si>
  <si>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</si>
  <si>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</si>
  <si>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</si>
  <si>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</si>
  <si>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</si>
  <si>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</si>
  <si>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</si>
  <si>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</si>
  <si>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</si>
  <si>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</si>
  <si>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</si>
  <si>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</si>
  <si>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</si>
  <si>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</si>
  <si>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</si>
  <si>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</si>
  <si>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</si>
  <si>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</si>
  <si>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</si>
  <si>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</si>
  <si>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</si>
  <si>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</si>
  <si>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</si>
  <si>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</si>
  <si>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</si>
  <si>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</si>
  <si>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</si>
  <si>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</si>
  <si>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</si>
  <si>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</si>
  <si>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</si>
  <si>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</si>
  <si>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</si>
  <si>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</si>
  <si>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</si>
  <si>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</si>
  <si>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</si>
  <si>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</si>
  <si>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</si>
  <si>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</si>
  <si>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</si>
  <si>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</si>
  <si>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</si>
  <si>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</si>
  <si>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</si>
  <si>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</si>
  <si>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</si>
  <si>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</si>
  <si>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</si>
  <si>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</si>
  <si>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</si>
  <si>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</si>
  <si>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</si>
  <si>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</si>
  <si>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</si>
  <si>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</si>
  <si>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</si>
  <si>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</si>
  <si>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</si>
  <si>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</si>
  <si>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</si>
  <si>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</si>
  <si>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</si>
  <si>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</si>
  <si>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</si>
  <si>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</si>
  <si>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</si>
  <si>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</si>
  <si>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</si>
  <si>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</si>
  <si>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</si>
  <si>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</si>
  <si>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</si>
  <si>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</si>
  <si>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</si>
  <si>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</si>
  <si>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</si>
  <si>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</si>
  <si>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</si>
  <si>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</si>
  <si>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</si>
  <si>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</si>
  <si>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</si>
  <si>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</si>
  <si>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</si>
  <si>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</si>
  <si>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</si>
  <si>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</si>
  <si>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</si>
  <si>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</si>
  <si>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</si>
  <si>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</si>
  <si>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</si>
  <si>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</si>
  <si>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</si>
  <si>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</si>
  <si>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</si>
  <si>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</si>
  <si>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</si>
  <si>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</si>
  <si>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</si>
  <si>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</si>
  <si>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</si>
  <si>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</si>
  <si>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</si>
  <si>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</si>
  <si>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</si>
  <si>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</si>
  <si>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</si>
  <si>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</si>
  <si>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</si>
  <si>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</si>
  <si>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</si>
  <si>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</si>
  <si>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</si>
  <si>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</si>
  <si>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</si>
  <si>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</si>
  <si>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</si>
  <si>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</si>
  <si>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</si>
  <si>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</si>
  <si>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</si>
  <si>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</si>
  <si>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</si>
  <si>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</si>
  <si>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</si>
  <si>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</si>
  <si>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</si>
  <si>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</si>
  <si>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</si>
  <si>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</si>
  <si>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</si>
  <si>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</si>
  <si>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</si>
  <si>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</si>
  <si>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</si>
  <si>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</si>
  <si>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</si>
  <si>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</si>
  <si>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</si>
  <si>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</si>
  <si>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</si>
  <si>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</si>
  <si>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</si>
  <si>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</si>
  <si>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</si>
  <si>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</si>
  <si>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</si>
  <si>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</si>
  <si>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</si>
  <si>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</si>
  <si>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</si>
  <si>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</si>
  <si>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</si>
  <si>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</si>
  <si>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</si>
  <si>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</si>
  <si>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</si>
  <si>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</si>
  <si>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</si>
  <si>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</si>
  <si>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</si>
  <si>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</si>
  <si>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</si>
  <si>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</si>
  <si>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</si>
  <si>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</si>
  <si>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</si>
  <si>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</si>
  <si>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</si>
  <si>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</si>
  <si>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</si>
  <si>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</si>
  <si>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</si>
  <si>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</si>
  <si>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</si>
  <si>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</si>
  <si>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</si>
  <si>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</si>
  <si>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</si>
  <si>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</si>
  <si>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</si>
  <si>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</si>
  <si>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</si>
  <si>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</si>
  <si>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</si>
  <si>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</si>
  <si>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</si>
  <si>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</si>
  <si>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</si>
  <si>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</si>
  <si>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</si>
  <si>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</si>
  <si>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</si>
  <si>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</si>
  <si>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</si>
  <si>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</si>
  <si>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</si>
  <si>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</si>
  <si>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</si>
  <si>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</si>
  <si>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</si>
  <si>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</si>
  <si>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</si>
  <si>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</si>
  <si>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</si>
  <si>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</si>
  <si>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</si>
  <si>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</si>
  <si>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</si>
  <si>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</si>
  <si>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</si>
  <si>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</si>
  <si>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</si>
  <si>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</si>
  <si>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</si>
  <si>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</si>
  <si>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</si>
  <si>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</si>
  <si>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</si>
  <si>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</si>
  <si>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</si>
  <si>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</si>
  <si>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</si>
  <si>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</si>
  <si>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</si>
  <si>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</si>
  <si>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</si>
  <si>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</si>
  <si>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</si>
  <si>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</si>
  <si>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</si>
  <si>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</si>
  <si>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</si>
  <si>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</si>
  <si>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</si>
  <si>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</si>
  <si>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</si>
  <si>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</si>
  <si>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</si>
  <si>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</si>
  <si>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</si>
  <si>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</si>
  <si>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</si>
  <si>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</si>
  <si>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</si>
  <si>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</si>
  <si>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</si>
  <si>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</si>
  <si>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</si>
  <si>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</si>
  <si>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</si>
  <si>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</si>
  <si>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</si>
  <si>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</si>
  <si>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</si>
  <si>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</si>
  <si>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</si>
  <si>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</si>
  <si>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</si>
  <si>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</si>
  <si>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</si>
  <si>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</si>
  <si>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</si>
  <si>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</si>
  <si>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</si>
  <si>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</si>
  <si>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</si>
  <si>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</si>
  <si>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</si>
  <si>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</si>
  <si>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</si>
  <si>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</si>
  <si>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</si>
  <si>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</si>
  <si>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</si>
  <si>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</si>
  <si>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</si>
  <si>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</si>
  <si>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</si>
  <si>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</si>
  <si>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</si>
  <si>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</si>
  <si>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</si>
  <si>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</si>
  <si>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</si>
  <si>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</si>
  <si>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</si>
  <si>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</si>
  <si>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</si>
  <si>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</si>
  <si>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</si>
  <si>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</si>
  <si>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</si>
  <si>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</si>
  <si>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</si>
  <si>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</si>
  <si>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</si>
  <si>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</si>
  <si>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</si>
  <si>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</si>
  <si>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</si>
  <si>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</si>
  <si>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</si>
  <si>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</si>
  <si>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</si>
  <si>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</si>
  <si>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</si>
  <si>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</si>
  <si>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</si>
  <si>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</si>
  <si>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</si>
  <si>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</si>
  <si>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</si>
  <si>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</si>
  <si>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</si>
  <si>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</si>
  <si>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</si>
  <si>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</si>
  <si>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</si>
  <si>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</si>
  <si>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</si>
  <si>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</si>
  <si>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</si>
  <si>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</si>
  <si>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</si>
  <si>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</si>
  <si>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</si>
  <si>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</si>
  <si>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</si>
  <si>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</si>
  <si>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</si>
  <si>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</si>
  <si>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</si>
  <si>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</si>
  <si>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</si>
  <si>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</si>
  <si>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</si>
  <si>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</si>
  <si>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</si>
  <si>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</si>
  <si>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</si>
  <si>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</si>
  <si>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</si>
  <si>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</si>
  <si>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</si>
  <si>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</si>
  <si>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</si>
  <si>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</si>
  <si>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</si>
  <si>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</si>
  <si>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</si>
  <si>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</si>
  <si>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</si>
  <si>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</si>
  <si>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</si>
  <si>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</si>
  <si>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</si>
  <si>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</si>
  <si>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</si>
  <si>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</si>
  <si>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</si>
  <si>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</si>
  <si>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</si>
  <si>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</si>
  <si>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</si>
  <si>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</si>
  <si>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</si>
  <si>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</si>
  <si>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</si>
  <si>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</si>
  <si>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</si>
  <si>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</si>
  <si>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</si>
  <si>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</si>
  <si>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</si>
  <si>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</si>
  <si>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</si>
  <si>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</si>
  <si>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</si>
  <si>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</si>
  <si>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</si>
  <si>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</si>
  <si>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</si>
  <si>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</si>
  <si>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</si>
  <si>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</si>
  <si>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</si>
  <si>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</si>
  <si>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</si>
  <si>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</si>
  <si>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</si>
  <si>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</si>
  <si>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</si>
  <si>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</si>
  <si>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</si>
  <si>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</si>
  <si>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</si>
  <si>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</si>
  <si>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</si>
  <si>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</si>
  <si>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</si>
  <si>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</si>
  <si>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</si>
  <si>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</si>
  <si>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</si>
  <si>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</si>
  <si>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</si>
  <si>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</si>
  <si>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</si>
  <si>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</si>
  <si>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</si>
  <si>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</si>
  <si>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</si>
  <si>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</si>
  <si>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</si>
  <si>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</si>
  <si>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</si>
  <si>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</si>
  <si>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</si>
  <si>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</si>
  <si>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</si>
  <si>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</si>
  <si>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</si>
  <si>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</si>
  <si>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</si>
  <si>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</si>
  <si>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</si>
  <si>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</si>
  <si>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</si>
  <si>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</si>
  <si>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</si>
  <si>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</si>
  <si>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</si>
  <si>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</si>
  <si>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</si>
  <si>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</si>
  <si>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</si>
  <si>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</si>
  <si>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</si>
  <si>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</si>
  <si>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</si>
  <si>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</si>
  <si>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</si>
  <si>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</si>
  <si>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</si>
  <si>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</si>
  <si>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</si>
  <si>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</si>
  <si>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</si>
  <si>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</si>
  <si>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</si>
  <si>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</si>
  <si>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</si>
  <si>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</si>
  <si>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</si>
  <si>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</si>
  <si>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</si>
  <si>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</si>
  <si>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</si>
  <si>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</si>
  <si>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</si>
  <si>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</si>
  <si>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</si>
  <si>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</si>
  <si>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</si>
  <si>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</si>
  <si>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</si>
  <si>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</si>
  <si>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</si>
  <si>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</si>
  <si>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</si>
  <si>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</si>
  <si>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</si>
  <si>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</si>
  <si>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</si>
  <si>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</si>
  <si>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</si>
  <si>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</si>
  <si>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</si>
  <si>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</si>
  <si>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</si>
  <si>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</si>
  <si>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</si>
  <si>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</si>
  <si>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</si>
  <si>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</si>
  <si>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</si>
  <si>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</si>
  <si>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</si>
  <si>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</si>
  <si>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</si>
  <si>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</si>
  <si>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</si>
  <si>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</si>
  <si>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</si>
  <si>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</si>
  <si>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</si>
  <si>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</si>
  <si>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</si>
  <si>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</si>
  <si>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</si>
  <si>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</si>
  <si>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</si>
  <si>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</si>
  <si>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</si>
  <si>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</si>
  <si>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</si>
  <si>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</si>
  <si>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</si>
  <si>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</si>
  <si>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</si>
  <si>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</si>
  <si>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</si>
  <si>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</si>
  <si>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</si>
  <si>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</si>
  <si>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</si>
  <si>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</si>
  <si>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</si>
  <si>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</si>
  <si>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</si>
  <si>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</si>
  <si>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</si>
  <si>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</si>
  <si>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</si>
  <si>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</si>
  <si>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</si>
  <si>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</si>
  <si>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</si>
  <si>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</si>
  <si>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</si>
  <si>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</si>
  <si>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</si>
  <si>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</si>
  <si>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</si>
  <si>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</si>
  <si>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</si>
  <si>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</si>
  <si>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</si>
  <si>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</si>
  <si>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</si>
  <si>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</si>
  <si>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</si>
  <si>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</si>
  <si>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</si>
  <si>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</si>
  <si>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</si>
  <si>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</si>
  <si>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</si>
  <si>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</si>
  <si>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</si>
  <si>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</si>
  <si>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</si>
  <si>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</si>
  <si>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</si>
  <si>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</si>
  <si>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</si>
  <si>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</si>
  <si>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</si>
  <si>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</si>
  <si>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</si>
  <si>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</si>
  <si>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</si>
  <si>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</si>
  <si>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</si>
  <si>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</si>
  <si>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</si>
  <si>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</si>
  <si>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</si>
  <si>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</si>
  <si>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</si>
  <si>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</si>
  <si>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</si>
  <si>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</si>
  <si>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</si>
  <si>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</si>
  <si>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</si>
  <si>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</si>
  <si>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</si>
  <si>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</si>
  <si>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</si>
  <si>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</si>
  <si>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</si>
  <si>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</si>
  <si>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</si>
  <si>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</si>
  <si>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</si>
  <si>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</si>
  <si>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</si>
  <si>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</si>
  <si>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</si>
  <si>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</si>
  <si>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</si>
  <si>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</si>
  <si>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</si>
  <si>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</si>
  <si>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</si>
  <si>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</si>
  <si>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</si>
  <si>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</si>
  <si>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</si>
  <si>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</si>
  <si>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</si>
  <si>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</si>
  <si>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</si>
  <si>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</si>
  <si>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</si>
  <si>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</si>
  <si>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</si>
  <si>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</si>
  <si>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</si>
  <si>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</si>
  <si>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</si>
  <si>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</si>
  <si>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</si>
  <si>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</si>
  <si>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</si>
  <si>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</si>
  <si>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</si>
  <si>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</si>
  <si>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</si>
  <si>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</si>
  <si>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</si>
  <si>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</si>
  <si>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</si>
  <si>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</si>
  <si>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</si>
  <si>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</si>
  <si>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</si>
  <si>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</si>
  <si>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</si>
  <si>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</si>
  <si>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</si>
  <si>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</si>
  <si>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</si>
  <si>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</si>
  <si>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</si>
  <si>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</si>
  <si>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</si>
  <si>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</si>
  <si>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</si>
  <si>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</si>
  <si>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</si>
  <si>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</si>
  <si>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</si>
  <si>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</si>
  <si>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</si>
  <si>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</si>
  <si>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</si>
  <si>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</si>
  <si>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</si>
  <si>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</si>
  <si>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</si>
  <si>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</si>
  <si>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</si>
  <si>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</si>
  <si>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</si>
  <si>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</si>
  <si>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</si>
  <si>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</si>
  <si>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</si>
  <si>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</si>
  <si>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</si>
  <si>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</si>
  <si>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</si>
  <si>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</si>
  <si>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</si>
  <si>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</si>
  <si>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</si>
  <si>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</si>
  <si>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</si>
  <si>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</si>
  <si>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</si>
  <si>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</si>
  <si>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</si>
  <si>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</si>
  <si>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</si>
  <si>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</si>
  <si>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</si>
  <si>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</si>
  <si>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</si>
  <si>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</si>
  <si>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</si>
  <si>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</si>
  <si>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</si>
  <si>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</si>
  <si>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</si>
  <si>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</si>
  <si>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</si>
  <si>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</si>
  <si>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</si>
  <si>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</si>
  <si>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</si>
  <si>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</si>
  <si>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</si>
  <si>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</si>
  <si>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</si>
  <si>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</si>
  <si>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</si>
  <si>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</si>
  <si>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</si>
  <si>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</si>
  <si>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</si>
  <si>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</si>
  <si>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</si>
  <si>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</si>
  <si>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</si>
  <si>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</si>
  <si>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</si>
  <si>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</si>
  <si>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</si>
  <si>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</si>
  <si>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</si>
  <si>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</si>
  <si>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</si>
  <si>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</si>
  <si>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</si>
  <si>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</si>
  <si>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</si>
  <si>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</si>
  <si>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</si>
  <si>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</si>
  <si>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</si>
  <si>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</si>
  <si>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</si>
  <si>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</si>
  <si>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</si>
  <si>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</si>
  <si>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</si>
  <si>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</si>
  <si>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</si>
  <si>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</si>
  <si>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</si>
  <si>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</si>
  <si>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</si>
  <si>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</si>
  <si>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</si>
  <si>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</si>
  <si>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</si>
  <si>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</si>
  <si>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</si>
  <si>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</si>
  <si>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</si>
  <si>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</si>
  <si>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</si>
  <si>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</si>
  <si>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</si>
  <si>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</si>
  <si>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</si>
  <si>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</si>
  <si>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</si>
  <si>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</si>
  <si>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</si>
  <si>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</si>
  <si>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</si>
  <si>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</si>
  <si>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</si>
  <si>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</si>
  <si>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</si>
  <si>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</si>
  <si>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</si>
  <si>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</si>
  <si>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</si>
  <si>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</si>
  <si>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</si>
  <si>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</si>
  <si>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</si>
  <si>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</si>
  <si>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</si>
  <si>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</si>
  <si>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</si>
  <si>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</si>
  <si>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</si>
  <si>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</si>
  <si>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</si>
  <si>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</si>
  <si>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</si>
  <si>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</si>
  <si>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</si>
  <si>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</si>
  <si>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</si>
  <si>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</si>
  <si>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</si>
  <si>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</si>
  <si>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</si>
  <si>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</si>
  <si>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</si>
  <si>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</si>
  <si>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</si>
  <si>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</si>
  <si>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</si>
  <si>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</si>
  <si>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</si>
  <si>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</si>
  <si>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</si>
  <si>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</si>
  <si>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</si>
  <si>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</si>
  <si>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</si>
  <si>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</si>
  <si>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</si>
  <si>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</si>
  <si>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</si>
  <si>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</si>
  <si>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</si>
  <si>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</si>
  <si>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</si>
  <si>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</si>
  <si>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</si>
  <si>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</si>
  <si>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</si>
  <si>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</si>
  <si>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</si>
  <si>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</si>
  <si>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</si>
  <si>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</si>
  <si>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</si>
  <si>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</si>
  <si>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</si>
  <si>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</si>
  <si>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</si>
  <si>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</si>
  <si>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</si>
  <si>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</si>
  <si>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</si>
  <si>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</si>
  <si>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</si>
  <si>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</si>
  <si>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</si>
  <si>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</si>
  <si>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</si>
  <si>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</si>
  <si>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</si>
  <si>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</si>
  <si>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</si>
  <si>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</si>
  <si>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</si>
  <si>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</si>
  <si>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</si>
  <si>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</si>
  <si>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</si>
  <si>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</si>
  <si>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</si>
  <si>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</si>
  <si>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</si>
  <si>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</si>
  <si>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</si>
  <si>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</si>
  <si>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</si>
  <si>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</si>
  <si>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</si>
  <si>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</si>
  <si>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</si>
  <si>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</si>
  <si>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</si>
  <si>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</si>
  <si>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</si>
  <si>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</si>
  <si>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</si>
  <si>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</si>
  <si>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</si>
  <si>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</si>
  <si>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</si>
  <si>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</si>
  <si>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</si>
  <si>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</si>
  <si>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</si>
  <si>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</si>
  <si>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</si>
  <si>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</si>
  <si>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</si>
  <si>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</si>
  <si>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</si>
  <si>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</si>
  <si>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</si>
  <si>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</si>
  <si>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</si>
  <si>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</si>
  <si>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</si>
  <si>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</si>
  <si>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</si>
  <si>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</si>
  <si>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</si>
  <si>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</si>
  <si>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</si>
  <si>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</si>
  <si>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</si>
  <si>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</si>
  <si>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</si>
  <si>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</si>
  <si>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</si>
  <si>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</si>
  <si>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</si>
  <si>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</si>
  <si>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</si>
  <si>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</si>
  <si>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</si>
  <si>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</si>
  <si>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</si>
  <si>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</si>
  <si>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</si>
  <si>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</si>
  <si>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</si>
  <si>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</si>
  <si>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</si>
  <si>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</si>
  <si>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</si>
  <si>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</si>
  <si>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</si>
  <si>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</si>
  <si>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</si>
  <si>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</si>
  <si>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</si>
  <si>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</si>
  <si>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</si>
  <si>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</si>
  <si>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</si>
  <si>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</si>
  <si>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</si>
  <si>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</si>
  <si>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</si>
  <si>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</si>
  <si>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</si>
  <si>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</si>
  <si>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</si>
  <si>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</si>
  <si>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</si>
  <si>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</si>
  <si>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</si>
  <si>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</si>
  <si>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</si>
  <si>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</si>
  <si>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</si>
  <si>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</si>
  <si>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</si>
  <si>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</si>
  <si>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</si>
  <si>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</si>
  <si>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</si>
  <si>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</si>
  <si>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</si>
  <si>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</si>
  <si>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</si>
  <si>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</si>
  <si>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</si>
  <si>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</si>
  <si>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</si>
  <si>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</si>
  <si>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</si>
  <si>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</si>
  <si>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</si>
  <si>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</si>
  <si>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</si>
  <si>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</si>
  <si>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</si>
  <si>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</si>
  <si>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</si>
  <si>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</si>
  <si>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</si>
  <si>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</si>
  <si>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</si>
  <si>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</si>
  <si>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</si>
  <si>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</si>
  <si>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</si>
  <si>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</si>
  <si>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</si>
  <si>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</si>
  <si>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</si>
  <si>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</si>
  <si>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</si>
  <si>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</si>
  <si>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</si>
  <si>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</si>
  <si>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</si>
  <si>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</si>
  <si>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</si>
  <si>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</si>
  <si>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</si>
  <si>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</si>
  <si>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</si>
  <si>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</si>
  <si>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</si>
  <si>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</si>
  <si>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</si>
  <si>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</si>
  <si>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</si>
  <si>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</si>
  <si>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</si>
  <si>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</si>
  <si>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</si>
  <si>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</si>
  <si>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</si>
  <si>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</si>
  <si>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</si>
  <si>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</si>
  <si>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</si>
  <si>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</si>
  <si>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</si>
  <si>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</si>
  <si>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</si>
  <si>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</si>
  <si>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</si>
  <si>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</si>
  <si>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</si>
  <si>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</si>
  <si>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</si>
  <si>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</si>
  <si>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</si>
  <si>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</si>
  <si>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</si>
  <si>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</si>
  <si>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</si>
  <si>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</si>
  <si>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</si>
  <si>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</si>
  <si>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</si>
  <si>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</si>
  <si>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</si>
  <si>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</si>
  <si>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</si>
  <si>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</si>
  <si>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</si>
  <si>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</si>
  <si>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</si>
  <si>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</si>
  <si>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</si>
  <si>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</si>
  <si>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</si>
  <si>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</si>
  <si>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</si>
  <si>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</si>
  <si>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</si>
  <si>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</si>
  <si>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</si>
  <si>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</si>
  <si>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</si>
  <si>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</si>
  <si>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</si>
  <si>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</si>
  <si>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</si>
  <si>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</si>
  <si>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</si>
  <si>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</si>
  <si>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</si>
  <si>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</si>
  <si>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</si>
  <si>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</si>
  <si>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</si>
  <si>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</si>
  <si>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</si>
  <si>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</si>
  <si>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</si>
  <si>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</si>
  <si>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</si>
  <si>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</si>
  <si>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</si>
  <si>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</si>
  <si>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</si>
  <si>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</si>
  <si>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</si>
  <si>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</si>
  <si>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</si>
  <si>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</si>
  <si>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</si>
  <si>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</si>
  <si>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</si>
  <si>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</si>
  <si>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</si>
  <si>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</si>
  <si>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</si>
  <si>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</si>
  <si>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</si>
  <si>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</si>
  <si>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</si>
  <si>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</si>
  <si>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</si>
  <si>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</si>
  <si>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</si>
  <si>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</si>
  <si>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</si>
  <si>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</si>
  <si>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</si>
  <si>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</si>
  <si>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</si>
  <si>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</si>
  <si>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</si>
  <si>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</si>
  <si>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</si>
  <si>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</si>
  <si>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</si>
  <si>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</si>
  <si>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</si>
  <si>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</si>
  <si>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</si>
  <si>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</si>
  <si>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</si>
  <si>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</si>
  <si>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</si>
  <si>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</si>
  <si>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</si>
  <si>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</si>
  <si>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</si>
  <si>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</si>
  <si>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</si>
  <si>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</si>
  <si>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</si>
  <si>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</si>
  <si>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</si>
  <si>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</si>
  <si>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</si>
  <si>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</si>
  <si>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</si>
  <si>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</si>
  <si>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</si>
  <si>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</si>
  <si>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</si>
  <si>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</si>
  <si>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</si>
  <si>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</si>
  <si>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</si>
  <si>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</si>
  <si>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</si>
  <si>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</si>
  <si>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</si>
  <si>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</si>
  <si>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</si>
  <si>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</si>
  <si>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</si>
  <si>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</si>
  <si>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</si>
  <si>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</si>
  <si>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</si>
  <si>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</si>
  <si>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</si>
  <si>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</si>
  <si>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</si>
  <si>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</si>
  <si>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</si>
  <si>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</si>
  <si>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</si>
  <si>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</si>
  <si>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</si>
  <si>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</si>
  <si>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</si>
  <si>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</si>
  <si>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</si>
  <si>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</si>
  <si>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</si>
  <si>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</si>
  <si>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</si>
  <si>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</si>
  <si>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</si>
  <si>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</si>
  <si>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</si>
  <si>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</si>
  <si>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</si>
  <si>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</si>
  <si>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</si>
  <si>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</si>
  <si>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</si>
  <si>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</si>
  <si>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</si>
  <si>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</si>
  <si>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</si>
  <si>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</si>
  <si>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</si>
  <si>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</si>
  <si>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</si>
  <si>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</si>
  <si>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</si>
  <si>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</si>
  <si>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</si>
  <si>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</si>
  <si>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</si>
  <si>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</si>
  <si>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</si>
  <si>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</si>
  <si>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</si>
  <si>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</si>
  <si>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</si>
  <si>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</si>
  <si>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</si>
  <si>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</si>
  <si>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</si>
  <si>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</si>
  <si>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</si>
  <si>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</si>
  <si>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</si>
  <si>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</si>
  <si>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</si>
  <si>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</si>
  <si>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</si>
  <si>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</si>
  <si>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</si>
  <si>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</si>
  <si>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</si>
  <si>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</si>
  <si>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</si>
  <si>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</si>
  <si>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</si>
  <si>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</si>
  <si>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</si>
  <si>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</si>
  <si>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</si>
  <si>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</si>
  <si>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</si>
  <si>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</si>
  <si>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</si>
  <si>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</si>
  <si>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</si>
  <si>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</si>
  <si>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</si>
  <si>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</si>
  <si>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</si>
  <si>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</si>
  <si>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</si>
  <si>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</si>
  <si>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</si>
  <si>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</si>
  <si>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</si>
  <si>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</si>
  <si>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</si>
  <si>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</si>
  <si>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</si>
  <si>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</si>
  <si>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</si>
  <si>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</si>
  <si>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</si>
  <si>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</si>
  <si>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</si>
  <si>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</si>
  <si>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</si>
  <si>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</si>
  <si>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</si>
  <si>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</si>
  <si>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</si>
  <si>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</si>
  <si>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</si>
  <si>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</si>
  <si>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</si>
  <si>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</si>
  <si>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</si>
  <si>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</si>
  <si>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</si>
  <si>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</si>
  <si>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</si>
  <si>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</si>
  <si>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</si>
  <si>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</si>
  <si>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</si>
  <si>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</si>
  <si>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</si>
  <si>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</si>
  <si>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</si>
  <si>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</si>
  <si>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</si>
  <si>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</si>
  <si>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</si>
  <si>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</si>
  <si>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</si>
  <si>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</si>
  <si>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</si>
  <si>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</si>
  <si>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</si>
  <si>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</si>
  <si>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</si>
  <si>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</si>
  <si>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</si>
  <si>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</si>
  <si>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</si>
  <si>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</si>
  <si>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</si>
  <si>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</si>
  <si>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</si>
  <si>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</si>
  <si>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</si>
  <si>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</si>
  <si>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</si>
  <si>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</si>
  <si>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</si>
  <si>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</si>
  <si>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</si>
  <si>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</si>
  <si>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</si>
  <si>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</si>
  <si>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</si>
  <si>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</si>
  <si>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</si>
  <si>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</si>
  <si>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</si>
  <si>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</si>
  <si>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</si>
  <si>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</si>
  <si>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</si>
  <si>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</si>
  <si>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</si>
  <si>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</si>
  <si>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</si>
  <si>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</si>
  <si>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</si>
  <si>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</si>
  <si>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</si>
  <si>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</si>
  <si>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</si>
  <si>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</si>
  <si>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</si>
  <si>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</si>
  <si>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</si>
  <si>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</si>
  <si>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</si>
  <si>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</si>
  <si>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</si>
  <si>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</si>
  <si>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</si>
  <si>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</si>
  <si>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</si>
  <si>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</si>
  <si>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</si>
  <si>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</si>
  <si>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</si>
  <si>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</si>
  <si>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</si>
  <si>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</si>
  <si>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</si>
  <si>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</si>
  <si>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</si>
  <si>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</si>
  <si>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</si>
  <si>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</si>
  <si>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</si>
  <si>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</si>
  <si>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</si>
  <si>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</si>
  <si>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</si>
  <si>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</si>
  <si>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</si>
  <si>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</si>
  <si>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</si>
  <si>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</si>
  <si>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</si>
  <si>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</si>
  <si>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</si>
  <si>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</si>
  <si>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</si>
  <si>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</si>
  <si>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</si>
  <si>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</si>
  <si>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</si>
  <si>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</si>
  <si>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</si>
  <si>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</si>
  <si>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</si>
  <si>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</si>
  <si>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</si>
  <si>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</si>
  <si>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</si>
  <si>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</si>
  <si>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</si>
  <si>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</si>
  <si>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</si>
  <si>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</si>
  <si>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</si>
  <si>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</si>
  <si>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</si>
  <si>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</si>
  <si>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</si>
  <si>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</si>
  <si>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</si>
  <si>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</si>
  <si>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</si>
  <si>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</si>
  <si>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</si>
  <si>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</si>
  <si>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</si>
  <si>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</si>
  <si>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</si>
  <si>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</si>
  <si>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</si>
  <si>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</si>
  <si>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</si>
  <si>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</si>
  <si>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</si>
  <si>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</si>
  <si>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</si>
  <si>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</si>
  <si>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</si>
  <si>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</si>
  <si>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</si>
  <si>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</si>
  <si>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</si>
  <si>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</si>
  <si>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</si>
  <si>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</si>
  <si>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</si>
  <si>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</si>
  <si>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</si>
  <si>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</si>
  <si>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</si>
  <si>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</si>
  <si>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</si>
  <si>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</si>
  <si>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</si>
  <si>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</si>
  <si>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</si>
  <si>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</si>
  <si>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</si>
  <si>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</si>
  <si>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</si>
  <si>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</si>
  <si>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</si>
  <si>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</si>
  <si>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</si>
  <si>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</si>
  <si>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</si>
  <si>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</si>
  <si>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</si>
  <si>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</si>
  <si>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</si>
  <si>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</si>
  <si>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</si>
  <si>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</si>
  <si>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</si>
  <si>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</si>
  <si>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</si>
  <si>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</si>
  <si>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</si>
  <si>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</si>
  <si>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</si>
  <si>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</si>
  <si>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</si>
  <si>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</si>
  <si>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</si>
  <si>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</si>
  <si>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</si>
  <si>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</si>
  <si>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</si>
  <si>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</si>
  <si>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</si>
  <si>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</si>
  <si>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</si>
  <si>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</si>
  <si>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</si>
  <si>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</si>
  <si>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</si>
  <si>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</si>
  <si>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</si>
  <si>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</si>
  <si>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</si>
  <si>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</si>
  <si>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</si>
  <si>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</si>
  <si>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</si>
  <si>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</si>
  <si>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</si>
  <si>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</si>
  <si>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</si>
  <si>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</si>
  <si>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</si>
  <si>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</si>
  <si>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</si>
  <si>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</si>
  <si>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</si>
  <si>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</si>
  <si>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</si>
  <si>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</si>
  <si>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</si>
  <si>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</si>
  <si>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</si>
  <si>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</si>
  <si>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</si>
  <si>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</si>
  <si>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</si>
  <si>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</si>
  <si>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</si>
  <si>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</si>
  <si>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</si>
  <si>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</si>
  <si>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</si>
  <si>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</si>
  <si>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</si>
  <si>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</si>
  <si>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</si>
  <si>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</si>
  <si>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</si>
  <si>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</si>
  <si>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</si>
  <si>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</si>
  <si>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</si>
  <si>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</si>
  <si>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</si>
  <si>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</si>
  <si>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</si>
  <si>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</si>
  <si>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</si>
  <si>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</si>
  <si>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</si>
  <si>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</si>
  <si>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</si>
  <si>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</si>
  <si>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</si>
  <si>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</si>
  <si>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</si>
  <si>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</si>
  <si>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</si>
  <si>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</si>
  <si>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</si>
  <si>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</si>
  <si>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</si>
  <si>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</si>
  <si>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</si>
  <si>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</si>
  <si>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</si>
  <si>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</si>
  <si>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</si>
  <si>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</si>
  <si>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</si>
  <si>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</si>
  <si>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</si>
  <si>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</si>
  <si>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</si>
  <si>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</si>
  <si>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</si>
  <si>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</si>
  <si>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</si>
  <si>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</si>
  <si>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</si>
  <si>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</si>
  <si>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</si>
  <si>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</si>
  <si>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</si>
  <si>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</si>
  <si>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</si>
  <si>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</si>
  <si>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</si>
  <si>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</si>
  <si>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</si>
  <si>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</si>
  <si>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</si>
  <si>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</si>
  <si>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</si>
  <si>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</si>
  <si>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</si>
  <si>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</si>
  <si>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</si>
  <si>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</si>
  <si>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</si>
  <si>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</si>
  <si>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</si>
  <si>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</si>
  <si>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</si>
  <si>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</si>
  <si>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</si>
  <si>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</si>
  <si>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</si>
  <si>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</si>
  <si>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</si>
  <si>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</si>
  <si>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</si>
  <si>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</si>
  <si>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</si>
  <si>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</si>
  <si>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</si>
  <si>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</si>
  <si>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</si>
  <si>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</si>
  <si>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</si>
  <si>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</si>
  <si>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</si>
  <si>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</si>
  <si>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</si>
  <si>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</si>
  <si>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</si>
  <si>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</si>
  <si>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</si>
  <si>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</si>
  <si>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</si>
  <si>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</si>
  <si>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</si>
  <si>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</si>
  <si>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</si>
  <si>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</si>
  <si>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</si>
  <si>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</si>
  <si>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</si>
  <si>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</si>
  <si>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</si>
  <si>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</si>
  <si>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</si>
  <si>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</si>
  <si>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</si>
  <si>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</si>
  <si>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</si>
  <si>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</si>
  <si>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</si>
  <si>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</si>
  <si>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</si>
  <si>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</si>
  <si>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</si>
  <si>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</si>
  <si>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</si>
  <si>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</si>
  <si>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</si>
  <si>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</si>
  <si>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</si>
  <si>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</si>
  <si>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</si>
  <si>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</si>
  <si>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</si>
  <si>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</si>
  <si>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</si>
  <si>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</si>
  <si>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</si>
  <si>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</si>
  <si>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</si>
  <si>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</si>
  <si>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</si>
  <si>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</si>
  <si>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</si>
  <si>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</si>
  <si>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</si>
  <si>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</si>
  <si>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</si>
  <si>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</si>
  <si>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</si>
  <si>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</si>
  <si>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</si>
  <si>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</si>
  <si>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</si>
  <si>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</si>
  <si>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</si>
  <si>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</si>
  <si>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</si>
  <si>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</si>
  <si>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</si>
  <si>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</si>
  <si>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</si>
  <si>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</si>
  <si>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</si>
  <si>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</si>
  <si>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</si>
  <si>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</si>
  <si>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</si>
  <si>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</si>
  <si>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</si>
  <si>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</si>
  <si>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</si>
  <si>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</si>
  <si>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</si>
  <si>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</si>
  <si>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</si>
  <si>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</si>
  <si>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</si>
  <si>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</si>
  <si>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</si>
  <si>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</si>
  <si>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</si>
  <si>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</si>
  <si>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</si>
  <si>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</si>
  <si>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</si>
  <si>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</si>
  <si>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</si>
  <si>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</si>
  <si>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</si>
  <si>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</si>
  <si>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</si>
  <si>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</si>
  <si>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</si>
  <si>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</si>
  <si>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</si>
  <si>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</si>
  <si>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</si>
  <si>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</si>
  <si>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</si>
  <si>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</si>
  <si>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</si>
  <si>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</si>
  <si>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</si>
  <si>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</si>
  <si>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</si>
  <si>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</si>
  <si>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</si>
  <si>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</si>
  <si>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</si>
  <si>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</si>
  <si>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</si>
  <si>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</si>
  <si>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</si>
  <si>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</si>
  <si>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</si>
  <si>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</si>
  <si>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</si>
  <si>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</si>
  <si>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</si>
  <si>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</si>
  <si>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</si>
  <si>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</si>
  <si>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</si>
  <si>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</si>
  <si>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</si>
  <si>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</si>
  <si>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</si>
  <si>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</si>
  <si>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</si>
  <si>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</si>
  <si>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</si>
  <si>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</si>
  <si>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</si>
  <si>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</si>
  <si>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</si>
  <si>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</si>
  <si>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</si>
  <si>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</si>
  <si>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</si>
  <si>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</si>
  <si>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</si>
  <si>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</si>
  <si>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</si>
  <si>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</si>
  <si>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</si>
  <si>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</si>
  <si>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</si>
  <si>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</si>
  <si>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</si>
  <si>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</si>
  <si>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</si>
  <si>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</si>
  <si>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</si>
  <si>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</si>
  <si>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</si>
  <si>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</si>
  <si>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</si>
  <si>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</si>
  <si>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</si>
  <si>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</si>
  <si>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</si>
  <si>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</si>
  <si>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</si>
  <si>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</si>
  <si>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</si>
  <si>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</si>
  <si>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</si>
  <si>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</si>
  <si>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</si>
  <si>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</si>
  <si>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</si>
  <si>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</si>
  <si>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</si>
  <si>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</si>
  <si>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</si>
  <si>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</si>
  <si>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</si>
  <si>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</si>
  <si>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</si>
  <si>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</si>
  <si>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</si>
  <si>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</si>
  <si>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</si>
  <si>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</si>
  <si>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</si>
  <si>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</si>
  <si>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</si>
  <si>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</si>
  <si>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</si>
  <si>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</si>
  <si>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</si>
  <si>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</si>
  <si>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</si>
  <si>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</si>
  <si>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</si>
  <si>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</si>
  <si>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</si>
  <si>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</si>
  <si>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</si>
  <si>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</si>
  <si>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</si>
  <si>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</si>
  <si>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</si>
  <si>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</si>
  <si>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</si>
  <si>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</si>
  <si>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</si>
  <si>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</si>
  <si>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</si>
  <si>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</si>
  <si>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</si>
  <si>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</si>
  <si>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</si>
  <si>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</si>
  <si>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</si>
  <si>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</si>
  <si>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</si>
  <si>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</si>
  <si>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</si>
  <si>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</si>
  <si>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</si>
  <si>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</si>
  <si>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</si>
  <si>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</si>
  <si>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</si>
  <si>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</si>
  <si>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</si>
  <si>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</si>
  <si>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</si>
  <si>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</si>
  <si>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</si>
  <si>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</si>
  <si>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</si>
  <si>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</si>
  <si>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</si>
  <si>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</si>
  <si>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</si>
  <si>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</si>
  <si>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</si>
  <si>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</si>
  <si>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</si>
  <si>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</si>
  <si>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</si>
  <si>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</si>
  <si>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</si>
  <si>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</si>
  <si>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</si>
  <si>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</si>
  <si>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</si>
  <si>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</si>
  <si>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</si>
  <si>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</si>
  <si>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</si>
  <si>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</si>
  <si>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</si>
  <si>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</si>
  <si>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</si>
  <si>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</si>
  <si>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</si>
  <si>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</si>
  <si>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</si>
  <si>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</si>
  <si>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</si>
  <si>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</si>
  <si>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</si>
  <si>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</si>
  <si>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</si>
  <si>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</si>
  <si>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</si>
  <si>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</si>
  <si>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</si>
  <si>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</si>
  <si>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</si>
  <si>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</si>
  <si>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</si>
  <si>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</si>
  <si>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</si>
  <si>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</si>
  <si>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</si>
  <si>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</si>
  <si>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</si>
  <si>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</si>
  <si>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</si>
  <si>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</si>
  <si>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</si>
  <si>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</si>
  <si>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</si>
  <si>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</si>
  <si>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</si>
  <si>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</si>
  <si>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</si>
  <si>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</si>
  <si>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</si>
  <si>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</si>
  <si>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</si>
  <si>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</si>
  <si>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</si>
  <si>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</si>
  <si>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</si>
  <si>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</si>
  <si>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</si>
  <si>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</si>
  <si>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</si>
  <si>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</si>
  <si>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</si>
  <si>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</si>
  <si>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</si>
  <si>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</si>
  <si>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</si>
  <si>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</si>
  <si>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</si>
  <si>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</si>
  <si>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</si>
  <si>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</si>
  <si>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</si>
  <si>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</si>
  <si>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</si>
  <si>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</si>
  <si>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</si>
  <si>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</si>
  <si>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</si>
  <si>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</si>
  <si>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</si>
  <si>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</si>
  <si>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</si>
  <si>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</si>
  <si>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</si>
  <si>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</si>
  <si>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</si>
  <si>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</si>
  <si>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</si>
  <si>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</si>
  <si>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</si>
  <si>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</si>
  <si>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</si>
  <si>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</si>
  <si>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</si>
  <si>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</si>
  <si>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</si>
  <si>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</si>
  <si>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</si>
  <si>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</si>
  <si>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</si>
  <si>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</si>
  <si>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</si>
  <si>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</si>
  <si>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</si>
  <si>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</si>
  <si>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</si>
  <si>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</si>
  <si>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</si>
  <si>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</si>
  <si>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</si>
  <si>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</si>
  <si>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</si>
  <si>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</si>
  <si>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</si>
  <si>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</si>
  <si>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</si>
  <si>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</si>
  <si>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</si>
  <si>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</si>
  <si>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</si>
  <si>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</si>
  <si>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</si>
  <si>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</si>
  <si>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</si>
  <si>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</si>
  <si>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</si>
  <si>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</si>
  <si>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</si>
  <si>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</si>
  <si>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</si>
  <si>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</si>
  <si>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</si>
  <si>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</si>
  <si>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</si>
  <si>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</si>
  <si>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</si>
  <si>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</si>
  <si>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</si>
  <si>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</si>
  <si>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</si>
  <si>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</si>
  <si>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</si>
  <si>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</si>
  <si>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</si>
  <si>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</si>
  <si>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</si>
  <si>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</si>
  <si>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</si>
  <si>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</si>
  <si>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</si>
  <si>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</si>
  <si>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</si>
  <si>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</si>
  <si>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</si>
  <si>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</si>
  <si>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</si>
  <si>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</si>
  <si>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</si>
  <si>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</si>
  <si>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</si>
  <si>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</si>
  <si>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</si>
  <si>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</si>
  <si>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</si>
  <si>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</si>
  <si>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</si>
  <si>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</si>
  <si>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</si>
  <si>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</si>
  <si>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</si>
  <si>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</si>
  <si>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</si>
  <si>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</si>
  <si>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</si>
  <si>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</si>
  <si>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</si>
  <si>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</si>
  <si>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</si>
  <si>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</si>
  <si>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</si>
  <si>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</si>
  <si>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</si>
  <si>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</si>
  <si>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</si>
  <si>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</si>
  <si>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</si>
  <si>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</si>
  <si>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</si>
  <si>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</si>
  <si>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</si>
  <si>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</si>
  <si>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</si>
  <si>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</si>
  <si>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</si>
  <si>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</si>
  <si>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</si>
  <si>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</si>
  <si>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</si>
  <si>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</si>
  <si>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</si>
  <si>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</si>
  <si>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</si>
  <si>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</si>
  <si>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</si>
  <si>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</si>
  <si>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</si>
  <si>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</si>
  <si>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</si>
  <si>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</si>
  <si>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</si>
  <si>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</si>
  <si>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</si>
  <si>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</si>
  <si>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</si>
  <si>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</si>
  <si>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</si>
  <si>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</si>
  <si>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</si>
  <si>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</si>
  <si>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</si>
  <si>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</si>
  <si>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</si>
  <si>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</si>
  <si>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</si>
  <si>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</si>
  <si>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</si>
  <si>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</si>
  <si>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</si>
  <si>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</si>
  <si>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</si>
  <si>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</si>
  <si>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</si>
  <si>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</si>
  <si>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</si>
  <si>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</si>
  <si>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</si>
  <si>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</si>
  <si>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</si>
  <si>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</si>
  <si>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</si>
  <si>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</si>
  <si>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</si>
  <si>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</si>
  <si>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</si>
  <si>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</si>
  <si>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</si>
  <si>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</si>
  <si>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</si>
  <si>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</si>
  <si>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</si>
  <si>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</si>
  <si>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</si>
  <si>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</si>
  <si>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</si>
  <si>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</si>
  <si>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</si>
  <si>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</si>
  <si>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 xml:space="preserve">Number of backers </t>
  </si>
  <si>
    <t>Mean Goal</t>
  </si>
  <si>
    <t>Median Goal</t>
  </si>
  <si>
    <t>Mean Pledge</t>
  </si>
  <si>
    <t>Median Pledge</t>
  </si>
  <si>
    <t>Successful</t>
  </si>
  <si>
    <t>Failed</t>
  </si>
  <si>
    <t>Plays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</si>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</sst>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27"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3593847697365475"/>
          <c:y val="5.66041032818635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A8-4E59-A3E0-831FA7B0D27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A8-4E59-A3E0-831FA7B0D27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A8-4E59-A3E0-831FA7B0D27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A8-4E59-A3E0-831FA7B0D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4807792"/>
        <c:axId val="524804184"/>
      </c:barChart>
      <c:catAx>
        <c:axId val="52480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804184"/>
        <c:crosses val="autoZero"/>
        <c:auto val="1"/>
        <c:lblAlgn val="ctr"/>
        <c:lblOffset val="100"/>
        <c:noMultiLvlLbl val="0"/>
      </c:catAx>
      <c:valAx>
        <c:axId val="52480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80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D2-4D56-B32E-A0B663BEAC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D2-4D56-B32E-A0B663BEAC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D2-4D56-B32E-A0B663BEA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0214384"/>
        <c:axId val="407586496"/>
      </c:barChart>
      <c:catAx>
        <c:axId val="53021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86496"/>
        <c:crosses val="autoZero"/>
        <c:auto val="1"/>
        <c:lblAlgn val="ctr"/>
        <c:lblOffset val="100"/>
        <c:noMultiLvlLbl val="0"/>
      </c:catAx>
      <c:valAx>
        <c:axId val="40758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1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Start</a:t>
            </a:r>
            <a:r>
              <a:rPr lang="en-US" baseline="0"/>
              <a:t> Date Outcomes</a:t>
            </a:r>
            <a:endParaRPr lang="en-US"/>
          </a:p>
        </c:rich>
      </c:tx>
      <c:layout>
        <c:manualLayout>
          <c:xMode val="edge"/>
          <c:yMode val="edge"/>
          <c:x val="0.32747900262467189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36-45F1-BA2E-DE78E1535BF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36-45F1-BA2E-DE78E1535BF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36-45F1-BA2E-DE78E1535BF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736-45F1-BA2E-DE78E1535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372008"/>
        <c:axId val="409372336"/>
      </c:lineChart>
      <c:catAx>
        <c:axId val="40937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72336"/>
        <c:crosses val="autoZero"/>
        <c:auto val="1"/>
        <c:lblAlgn val="ctr"/>
        <c:lblOffset val="100"/>
        <c:noMultiLvlLbl val="0"/>
      </c:catAx>
      <c:valAx>
        <c:axId val="40937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7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93A6973-BE75-4FD7-B3B9-0EF40E6EB26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F0BB5A-96F3-495D-B0F7-58976A04D9D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E4F7638-5EE3-4337-BE55-1EA21C65CBCC}">
  <sheetPr/>
  <sheetViews>
    <sheetView tabSelected="1"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026EBF6-8C94-4C27-B79C-487D351548E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3B760A8-846E-47E8-9774-67504A438BE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14286</xdr:rowOff>
    </xdr:from>
    <xdr:to>
      <xdr:col>28</xdr:col>
      <xdr:colOff>314325</xdr:colOff>
      <xdr:row>19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7F7D9E-3627-43E6-838B-E9B81CD2D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3</xdr:row>
      <xdr:rowOff>19049</xdr:rowOff>
    </xdr:from>
    <xdr:to>
      <xdr:col>16</xdr:col>
      <xdr:colOff>504825</xdr:colOff>
      <xdr:row>24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EF701F-2877-489D-9EEE-49955BD69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3</xdr:row>
      <xdr:rowOff>138112</xdr:rowOff>
    </xdr:from>
    <xdr:to>
      <xdr:col>15</xdr:col>
      <xdr:colOff>9525</xdr:colOff>
      <xdr:row>18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824C9-8B2F-4506-A44F-D19A0C1E5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ther" refreshedDate="44236.498983101854" createdVersion="6" refreshedVersion="6" minRefreshableVersion="3" recordCount="4114" xr:uid="{E0E98921-88F4-4F23-A304-584CF451A95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ther" refreshedDate="44236.63471770833" createdVersion="6" refreshedVersion="6" minRefreshableVersion="3" recordCount="4114" xr:uid="{F777AF2E-4C1B-4EA2-BC4E-F1160DBD8A4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80DF4E-F321-4905-9FFD-61857C3329E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C087B-2CAE-4734-9154-25DC4AF2F70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004FEB-014A-4B96-BB67-CB8E286961A4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Normal="100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bestFit="1" customWidth="1"/>
    <col min="16" max="16" width="17" bestFit="1" customWidth="1"/>
    <col min="17" max="17" width="41.140625" customWidth="1"/>
    <col min="18" max="18" width="16.85546875" bestFit="1" customWidth="1"/>
    <col min="19" max="19" width="23.85546875" style="16" bestFit="1" customWidth="1"/>
    <col min="20" max="20" width="22.42578125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s="11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s="11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s="11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s="11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s="11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s="1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s="11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s="11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s="11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s="11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s="11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s="11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s="11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s="11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s="11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s="1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s="11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s="11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s="11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s="11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s="11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s="11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s="11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s="11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s="11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s="1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s="11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s="11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s="11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s="11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s="11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s="11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s="11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s="11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s="11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s="1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s="11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s="11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s="11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s="11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s="11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s="11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s="11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s="11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s="11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s="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s="11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s="11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s="11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s="11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s="11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s="11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s="11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s="11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s="11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s="1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s="11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s="11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s="11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s="11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s="11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s="11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s="11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s="11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s="11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s="1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s="11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s="11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s="11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s="11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s="11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s="11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s="11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s="11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s="11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s="1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s="11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s="11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s="11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s="11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s="11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s="11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s="11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s="11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s="11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s="1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s="11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s="11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s="11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s="11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s="11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s="11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s="11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s="11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s="11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s="1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s="11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s="11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s="11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s="11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s="11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s="11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s="11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s="11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s="11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s="1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s="11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s="11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s="11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s="11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s="11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s="11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s="11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s="11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s="11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s="1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s="11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s="11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s="11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s="11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s="11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s="11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s="11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s="11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s="11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s="1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s="11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s="11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s="11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s="11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s="11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s="11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s="11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s="11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s="11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s="1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s="11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s="11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s="11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s="11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s="11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s="11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s="11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s="11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s="11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s="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s="11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s="11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s="11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s="11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s="11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s="11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s="11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s="11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s="11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s="1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s="11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s="11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s="11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s="11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s="11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s="11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s="11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s="11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s="11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s="1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s="11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s="11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s="11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s="11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s="11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s="11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s="11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s="11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s="11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s="1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s="11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s="11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s="11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s="11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s="11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s="11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s="11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s="11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s="11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s="1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s="11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s="11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s="11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s="11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s="11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s="11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s="11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s="11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s="11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s="1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s="11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s="11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s="11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s="11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s="11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s="11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s="11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s="11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s="11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s="1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s="11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s="11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s="11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s="11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s="11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s="11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s="11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s="11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s="11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s="1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s="11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s="11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s="11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s="11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s="11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s="11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s="11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s="11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s="11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s="1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s="11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s="11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s="11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s="11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s="11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s="11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s="11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s="11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s="11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s="1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s="11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s="11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s="11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s="11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s="11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s="11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s="11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s="11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s="11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s="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s="11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s="11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s="11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s="11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s="11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s="11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s="11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s="11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s="11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s="1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s="11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s="11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s="11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s="11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s="11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s="11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s="11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s="11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s="11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s="1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s="11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s="11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s="11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s="11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s="11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s="11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s="11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s="11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s="11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s="1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s="11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s="11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s="11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s="11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s="11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s="11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s="11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s="11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s="11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s="1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s="11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s="11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s="11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s="11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s="11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s="11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s="11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s="11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s="11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s="1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s="11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s="11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s="11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s="11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s="11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s="11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s="11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s="11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s="11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s="1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s="11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s="11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s="11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s="11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s="11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s="11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s="11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s="11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s="11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s="1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s="11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s="11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s="11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s="11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s="11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s="11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s="11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s="11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s="11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s="1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s="11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s="11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s="11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s="11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s="11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s="11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s="11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s="11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s="11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s="1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s="11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s="11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s="11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s="11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s="11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s="11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s="11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s="11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s="11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s="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s="11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s="11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s="11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s="11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s="11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s="11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s="11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s="11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s="11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s="1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s="11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s="11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s="11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s="11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s="11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s="11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s="11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s="11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s="11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s="1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s="11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s="11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s="11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s="11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s="11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s="11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s="11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s="11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s="11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s="1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s="11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s="11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s="11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s="11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s="11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s="11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s="11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s="11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s="11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s="1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s="11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s="11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s="11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s="11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s="11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s="11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s="11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s="11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s="11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s="1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s="11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s="11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s="11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s="11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s="11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s="11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s="11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s="11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s="11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s="1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s="11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s="11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s="11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s="11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s="11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s="11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s="11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s="11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s="11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s="1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s="11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s="11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s="11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s="11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s="11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s="11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s="11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s="11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s="11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s="1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s="11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s="11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s="11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s="11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s="11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s="11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s="11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s="11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s="11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s="1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s="11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s="11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s="11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s="11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s="11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s="11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s="11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s="11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s="11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s="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s="11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s="11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s="11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s="11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s="11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s="11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s="11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s="11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s="11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s="1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s="11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s="11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 s="1" t="s">
        <v>0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s="11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s="11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s="11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s="11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s="11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s="11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s="11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s="1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s="11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s="11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s="11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s="11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s="11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s="11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s="11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s="11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s="11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s="1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s="11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s="11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s="11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s="11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s="11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s="11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s="11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s="11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s="11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s="1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s="11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s="11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s="11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s="11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s="11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s="11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s="11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s="11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s="11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s="1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s="11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s="11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s="11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s="11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s="11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s="11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s="11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s="11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s="11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s="1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s="11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s="11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s="11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s="11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s="11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s="11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s="11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s="11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s="11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s="1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s="11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s="11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s="11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s="11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s="11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s="11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s="11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s="11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s="11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s="1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s="11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s="11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s="11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s="11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s="11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s="11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s="11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s="11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s="11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s="1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s="11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s="11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s="11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s="11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s="11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s="11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s="11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s="11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s="11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s="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s="11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s="11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s="11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s="11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s="11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s="11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s="11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s="11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s="11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s="1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s="11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s="11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s="11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s="11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s="11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s="11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s="11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s="11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s="11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s="1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s="11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s="11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s="11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s="11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s="11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s="11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s="11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s="11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s="11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s="1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s="11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s="11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s="11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s="11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s="11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s="11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s="11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s="11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s="11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s="1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s="11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s="11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s="11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s="11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s="11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s="11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s="11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s="11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s="11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s="1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s="11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s="11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s="11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s="11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s="11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s="11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s="11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s="11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s="11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s="1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s="11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s="11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s="11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s="11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s="11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s="11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s="11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s="11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s="11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s="1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s="11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s="11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s="11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s="11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s="11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s="11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s="11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s="11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s="11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s="1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s="11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s="11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s="11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s="11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s="11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s="11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s="11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s="11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s="11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s="1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s="11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s="11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s="11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s="11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s="11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s="11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s="11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s="11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s="11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s="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s="11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s="11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s="11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s="11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s="11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s="11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s="11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s="11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s="11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s="1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s="11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s="11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s="11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s="11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s="11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s="11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s="11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s="11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s="11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s="1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s="11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s="11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s="11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s="11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s="11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s="11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s="11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s="11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s="11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s="1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s="11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s="11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s="11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s="11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s="11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s="11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s="11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s="11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s="11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s="1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s="11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s="11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s="11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s="11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s="11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s="11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s="11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s="11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s="11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s="1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s="11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s="11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s="11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s="11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s="11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s="11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s="11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s="11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s="11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s="1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s="11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s="11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s="11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s="11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s="11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s="11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s="11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s="11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s="11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s="1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s="11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s="11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s="11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s="11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s="11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s="11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s="11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s="11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s="11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s="1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s="11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s="11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s="11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s="11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s="11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s="11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s="11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s="11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s="11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s="1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s="11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s="11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s="11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s="11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s="11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s="11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s="11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s="11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s="11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s="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s="11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s="11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s="11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s="11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s="11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s="11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s="11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s="11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s="11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s="1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s="11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s="11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s="11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s="11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s="11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s="11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s="11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s="11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s="11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s="1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s="11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s="11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s="11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s="11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s="11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s="11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s="11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s="11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s="11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s="1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s="11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s="11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s="11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s="11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s="11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s="11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s="11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s="11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s="11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s="1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s="11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s="11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s="11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s="11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s="11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s="11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s="11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s="11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s="11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s="1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s="11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s="11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s="11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s="11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s="11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s="11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s="11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s="11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s="11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s="1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s="11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s="11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s="11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s="11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s="11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s="11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s="11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s="11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s="11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s="1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s="11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s="11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s="11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s="11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s="11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s="11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s="11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s="11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s="11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s="1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s="11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s="11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s="11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s="11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s="11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s="11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s="11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s="11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s="11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s="1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s="11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s="11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s="11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s="11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s="11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s="11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s="11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s="11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s="11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s="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s="11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s="11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s="11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s="11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s="11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s="11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s="11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s="11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s="11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s="1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s="11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s="11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s="11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s="11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s="11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s="11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s="11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s="11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s="11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s="1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s="11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s="11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s="11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s="11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s="11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s="11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s="11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s="11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s="11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s="1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s="11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s="11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s="11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s="11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s="11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s="11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s="11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s="11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s="11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s="1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s="11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s="11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s="11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s="11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s="11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s="11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s="11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s="11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s="11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s="1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s="11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s="11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s="11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s="11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s="11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s="11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s="11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s="11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s="11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s="1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s="11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s="11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s="11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s="11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s="11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s="11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s="11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s="11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s="11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s="1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s="11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s="11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s="11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s="11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s="11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s="11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s="11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s="11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s="11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s="1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s="11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s="11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s="11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s="11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s="11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s="11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s="11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s="11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s="11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s="1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s="11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s="11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s="11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s="11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s="11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s="11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s="11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s="11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s="11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s="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s="11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s="11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s="11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s="11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s="11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s="11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s="11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s="11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s="11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s="1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s="11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s="11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s="11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s="11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s="11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s="11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s="11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s="11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s="11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s="1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s="11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s="11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s="11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s="11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s="11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s="11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s="11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s="11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s="11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s="1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s="11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s="11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s="11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s="11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s="11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s="11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s="11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s="11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s="11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s="1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s="11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s="11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s="11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s="11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s="11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s="11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s="11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s="11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s="11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s="1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s="11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s="11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s="11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s="11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s="11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s="11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s="11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s="11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s="11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s="1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s="11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s="11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s="11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s="11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s="11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s="11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s="11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s="11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s="11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s="1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s="11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s="11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s="11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s="11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s="11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s="11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s="11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s="11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s="11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s="1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s="11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s="11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s="11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s="11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s="11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s="11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s="11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s="11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s="11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s="1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s="11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s="11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s="11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s="11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s="11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s="11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s="11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s="11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s="11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s="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s="11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s="11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s="11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s="11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s="11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s="11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s="11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s="11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s="11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s="1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s="11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s="11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s="11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s="11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s="11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s="11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s="11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s="11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s="11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s="1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s="11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s="11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s="11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s="11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s="11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s="11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s="11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s="11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s="11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s="1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s="11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s="11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s="11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s="11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s="11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s="11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s="11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s="11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s="11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s="1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s="11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s="11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s="11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s="11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s="11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s="11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s="11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s="11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s="11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s="1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s="11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s="11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s="11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s="11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s="11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s="11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s="11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s="11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s="11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s="1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s="11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s="11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s="11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s="11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s="11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s="11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s="11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s="11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s="11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s="1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s="11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s="11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s="11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s="11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s="11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s="11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s="11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s="11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s="11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s="1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s="11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s="11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s="11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s="11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s="11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s="11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s="11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s="11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s="11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s="1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s="11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s="11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s="11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s="11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s="11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s="11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s="11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s="11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s="11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s="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s="11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s="11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s="11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s="11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s="11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s="11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s="11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s="11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s="11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s="1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s="11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s="11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s="11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s="11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s="11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s="11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s="11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s="11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s="11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s="1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s="11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s="11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s="11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s="11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s="11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s="11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s="11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s="11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s="11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s="1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s="11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s="11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s="11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s="11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s="11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s="11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s="11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s="11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s="11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s="1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s="11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s="11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s="11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s="11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s="11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s="11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s="11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s="11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s="11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s="1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s="11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s="11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s="11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s="11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s="11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s="11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s="11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s="11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s="11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s="1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s="11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s="11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s="11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s="11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s="11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s="11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s="11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s="11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s="11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s="1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s="11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s="11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s="11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s="11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s="11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s="11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s="11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s="11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s="11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s="1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s="11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s="11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s="11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s="11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s="11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s="11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s="11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s="11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s="11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s="1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s="11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s="11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s="11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s="11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s="11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s="11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s="11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s="11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s="11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s="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s="11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s="11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s="11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s="11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s="11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s="11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s="11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s="11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s="11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s="1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s="11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s="11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s="11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s="11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s="11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s="11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s="11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s="11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s="11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s="1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s="11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s="11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s="11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s="11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s="11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s="11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s="11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s="11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s="11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s="1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s="11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s="11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s="11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s="11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s="11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s="11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s="11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s="11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s="11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s="1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s="11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s="11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s="11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s="11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s="11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s="11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s="11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s="11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s="11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s="1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s="11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s="11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s="11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s="11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s="11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s="11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s="11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s="11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s="11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s="1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s="11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s="11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s="11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s="11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s="11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s="11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s="11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s="11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s="11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s="1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s="11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s="11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s="11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s="11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s="11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s="11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s="11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s="11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s="11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s="1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s="11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s="11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s="11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s="11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s="11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s="11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s="11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s="11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s="11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s="1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s="11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s="11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s="11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s="11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s="11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s="11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s="11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s="11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s="11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s="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s="11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s="11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s="11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s="11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s="11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s="11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s="11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s="11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s="11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s="1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s="11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s="11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s="11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s="11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s="11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s="11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s="11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s="11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s="11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s="1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s="11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s="11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s="11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s="11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s="11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s="11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s="11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s="11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s="11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s="1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s="11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s="11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s="11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s="11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s="11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s="11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s="11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s="11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s="11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s="1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s="11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s="11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s="11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s="11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s="11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s="11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s="11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s="11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s="11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s="1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s="11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s="11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s="11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s="11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s="11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s="11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s="11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s="11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s="11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s="1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s="11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s="11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s="11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s="11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s="11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s="11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s="11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s="11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s="11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s="1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s="11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s="11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s="11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s="11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s="11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s="11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s="11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s="11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s="11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s="1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s="11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s="11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s="11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s="11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s="11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s="11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s="11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s="11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s="11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s="1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s="11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s="11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s="11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s="11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s="11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s="11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s="11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s="11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s="11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s="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s="11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s="11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s="11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s="11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s="11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s="11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s="11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s="11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s="11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s="1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s="11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s="11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s="11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s="11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s="11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s="11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s="11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s="11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s="11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s="1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s="11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s="11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s="11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s="11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s="11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s="11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s="11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s="11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s="11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s="1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s="11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s="11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s="11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s="11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s="11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s="11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s="11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s="11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s="11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s="1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s="11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s="11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s="11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s="11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s="11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s="11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s="11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s="11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s="11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s="1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s="11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s="11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s="11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s="11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s="11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s="11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s="11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s="11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s="11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s="1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s="11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s="11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s="11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s="11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s="11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s="11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s="11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s="11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s="11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s="1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s="11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s="11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s="11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s="11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s="11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s="11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s="11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s="11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s="11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s="1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s="11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s="11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s="11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s="11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s="11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s="11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s="11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s="11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s="11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s="1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s="11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s="11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s="11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s="11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s="11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s="11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s="11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s="11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s="11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s="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s="11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s="11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s="11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s="11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s="11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s="11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s="11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s="11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s="11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s="1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s="11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s="11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s="11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s="11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s="11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s="11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s="11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s="11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s="11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s="1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s="11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s="11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s="11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s="11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s="11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s="11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s="11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s="11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s="11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s="1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s="11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s="11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s="11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s="11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s="11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s="11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s="11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s="11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s="11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s="1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s="11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s="11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s="11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s="11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s="11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s="11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s="11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s="11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s="11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s="1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s="11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s="11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s="11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s="11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s="11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s="11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s="11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s="11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s="11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s="1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s="11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s="11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s="11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s="11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s="11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s="11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s="11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s="11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s="11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s="1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s="11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s="11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s="11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s="11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s="11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s="11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s="11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s="11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s="11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s="1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s="11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s="11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s="11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s="11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s="11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s="11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s="11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s="11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s="11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s="1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s="11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s="11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s="11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s="11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s="11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s="11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s="11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s="11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s="11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s="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s="11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s="11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s="11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s="11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s="11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s="11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s="11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s="11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s="11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s="1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s="11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s="11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s="11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s="11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s="11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s="11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s="11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s="11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s="11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s="1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s="11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s="11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s="11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s="11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s="11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s="11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s="11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s="11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s="11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s="1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s="11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s="11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s="11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s="11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s="11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s="11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s="11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s="11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s="11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s="1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s="11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s="11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s="11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s="11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s="11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s="11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s="11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s="11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s="11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s="1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s="11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s="11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s="11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s="11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s="11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s="11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s="11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s="11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s="11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s="1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s="11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s="11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s="11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s="11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s="11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s="11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s="11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s="11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s="11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s="1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s="11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s="11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s="11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s="11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s="11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s="11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s="11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s="11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s="11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s="1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s="11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s="11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s="11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s="11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s="11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s="11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s="11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s="11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s="11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s="1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s="11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s="11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s="11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s="11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s="11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s="11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s="11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s="11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s="11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s="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s="11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s="11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s="11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s="11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s="11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s="11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s="11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s="11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s="11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s="1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s="11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s="11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s="11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s="11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s="11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s="11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s="11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s="11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s="11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s="1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s="11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s="11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s="11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s="11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s="11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s="11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s="11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s="11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s="11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s="1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s="11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s="11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s="11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s="11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s="11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s="11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s="11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s="11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s="11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s="1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s="11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s="11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s="11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s="11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s="11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s="11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s="11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s="11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s="11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s="1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s="11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s="11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s="11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s="11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s="11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s="11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s="11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s="11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s="11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s="1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s="11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s="11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s="11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s="11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s="11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s="11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s="11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s="11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s="11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s="1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s="11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s="11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s="11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s="11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s="11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s="11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s="11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s="11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s="11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s="1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s="11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s="11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s="11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s="11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s="11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s="11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s="11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s="11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s="11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s="1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s="11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s="11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s="11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s="11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s="11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s="11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s="11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s="11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s="11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s="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s="11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s="11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s="11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s="11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s="11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s="11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s="11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s="11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s="11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s="1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s="11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s="11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s="11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s="11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s="11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s="11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s="11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s="11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s="11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s="1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s="11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s="11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s="11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s="11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s="11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s="11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s="11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s="11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s="11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s="1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s="11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s="11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s="11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s="11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s="11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s="11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s="11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s="11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s="11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s="1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s="11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s="11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s="11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s="11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s="11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s="11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s="11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s="11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s="11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s="1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s="11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s="11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s="11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s="11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s="11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s="11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s="11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s="11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s="11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s="1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s="11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s="11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s="11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s="11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s="11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s="11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s="11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s="11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s="11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s="1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s="11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s="11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s="11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s="11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s="11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s="11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s="11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s="11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s="11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s="1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s="11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s="11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s="11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s="11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s="11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s="11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s="11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s="11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s="11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s="1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s="11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s="11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s="11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s="11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s="11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s="11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s="11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s="11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s="11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s="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s="11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s="11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s="11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s="11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s="11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s="11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s="11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s="11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s="11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s="1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s="11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s="11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s="11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s="11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s="11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s="11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s="11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s="11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s="11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s="1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s="11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s="11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s="11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s="11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s="11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s="11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s="11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s="11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s="11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s="1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s="11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s="11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s="11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s="11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s="11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s="11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s="11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s="11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s="11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s="1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s="11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s="11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s="11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s="11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s="11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s="11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s="11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s="11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s="11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s="1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s="11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s="11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s="11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s="11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s="11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s="11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s="11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s="11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s="11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s="1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s="11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s="11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s="11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s="11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s="11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s="11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s="11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s="11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s="11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s="1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s="11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s="11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s="11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s="11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s="11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s="11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s="11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s="11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s="11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s="1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s="11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s="11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s="11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s="11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s="11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s="11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s="11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s="11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s="11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s="1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s="11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s="11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s="11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s="11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s="11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s="11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s="11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s="11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s="11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s="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s="11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s="11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s="11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s="11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s="11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s="11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s="11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s="11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s="11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s="1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s="11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s="11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s="11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s="11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s="11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s="11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s="11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s="11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s="11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s="1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s="11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s="11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s="11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s="11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s="11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s="11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s="11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s="11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s="11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s="1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s="11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s="11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s="11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s="11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s="11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s="11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s="11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s="11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s="11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s="1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s="11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s="11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s="11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s="11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s="11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s="11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s="11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s="11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s="11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s="1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s="11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s="11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s="11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s="11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s="11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s="11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s="11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s="11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s="11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s="1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s="11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s="11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s="11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s="11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s="11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s="11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s="11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s="11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s="11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s="1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s="11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s="11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s="11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s="11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s="11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s="11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s="11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s="11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s="11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s="1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s="11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s="11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s="11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s="11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s="11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s="11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s="11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s="11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s="11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s="1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s="11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s="11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s="11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s="11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s="11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s="11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s="11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s="11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s="11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s="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s="11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s="11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s="11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s="11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s="11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s="11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s="11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s="11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s="11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s="1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s="11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s="11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s="11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s="11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s="11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s="11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s="11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s="11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s="11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s="1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s="11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s="11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s="11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s="11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s="11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s="11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s="11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s="11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s="11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s="1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s="11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s="11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s="11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s="11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s="11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s="11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s="11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s="11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s="11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s="1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s="11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s="11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s="11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s="11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s="11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s="11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s="11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s="11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s="11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s="1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s="11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s="11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s="11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s="11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s="11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s="11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s="11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s="11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s="11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s="1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s="11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s="11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s="11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s="11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s="11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s="11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s="11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s="11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s="11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s="1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s="11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s="11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s="11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s="11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s="11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s="11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s="11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s="11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s="11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s="1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s="11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s="11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s="11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s="11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s="11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s="11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s="11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s="11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s="11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s="1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s="11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s="11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s="11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s="11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s="11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s="11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s="11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s="11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s="11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s="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s="11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s="11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s="11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s="11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s="11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s="11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s="11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s="11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s="11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s="1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s="11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s="11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s="11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s="11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s="11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s="11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s="11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s="11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s="11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s="1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s="11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s="11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s="11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s="11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s="11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s="11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s="11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s="11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s="11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s="1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s="11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s="11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s="11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s="11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s="11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s="11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s="11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s="11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s="11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s="1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s="11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s="11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s="11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s="11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s="11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s="11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s="11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s="11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s="11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s="1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s="11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s="11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s="11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s="11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s="11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s="11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s="11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s="11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s="11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s="1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s="11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s="11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s="11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s="11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s="11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s="11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s="11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s="11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s="11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s="1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s="11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s="11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s="11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s="11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s="11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s="11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s="11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s="11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s="11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s="1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s="11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s="11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s="11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s="11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s="11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s="11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s="11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s="11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s="11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s="1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s="11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s="11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s="11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s="11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s="11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s="11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s="11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s="11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s="11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s="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s="11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s="11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s="11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s="11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s="11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s="11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s="11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s="11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s="11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s="1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s="11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s="11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s="11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s="11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s="11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s="11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s="11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s="11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s="11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s="1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s="11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s="11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s="11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s="11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s="11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s="11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s="11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s="11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s="11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s="1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s="11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s="11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s="11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s="11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s="11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s="11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s="11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s="11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s="11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s="1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s="11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s="11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s="11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s="11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s="11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s="11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s="11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s="11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s="11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s="1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s="11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s="11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s="11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s="11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s="11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s="11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s="11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s="11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s="11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s="1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s="11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s="11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s="11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s="11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s="11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s="11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s="11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s="11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s="11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s="1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s="11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s="11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s="11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s="11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s="11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s="11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s="11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s="11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s="11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s="1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s="11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s="11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s="11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s="11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s="11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s="11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s="11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s="11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s="11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s="1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s="11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s="11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s="11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s="11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s="11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s="11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s="11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s="11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s="11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s="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s="11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s="11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s="11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s="11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s="11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s="11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s="11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s="11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s="11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s="1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s="11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s="11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s="11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s="11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s="11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s="11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s="11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s="11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s="11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s="1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s="11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s="11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s="11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s="11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s="11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s="11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s="11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s="11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s="11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s="1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s="11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s="11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s="11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s="11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s="11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s="11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s="11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s="11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s="11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s="1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s="11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s="11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s="11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s="11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s="11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s="11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s="11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s="11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s="11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s="1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s="11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s="11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s="11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s="11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s="11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s="11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s="11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s="11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s="11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s="1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s="11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s="11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s="11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s="11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s="11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s="11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s="11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s="11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s="11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s="1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s="11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s="11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s="11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s="11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s="11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s="11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s="11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s="11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s="11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s="1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s="11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s="11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s="11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s="11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s="11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s="11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s="11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s="11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s="11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s="1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s="11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s="11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s="11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s="11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s="11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s="11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s="11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s="11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s="11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s="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s="11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s="11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s="11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s="11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s="11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s="11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s="11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s="11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s="11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s="1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s="11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s="11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s="11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s="11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s="11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s="11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s="11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s="11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s="11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s="1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s="11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s="11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s="11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s="11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s="11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s="11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s="11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s="11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s="11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s="1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s="11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s="11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s="11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s="11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s="11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s="11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s="11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s="11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s="11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s="1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s="11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s="11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s="11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s="11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s="11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s="11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s="11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s="11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s="11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s="1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s="11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s="11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s="11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s="11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s="11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s="11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s="11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s="11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s="11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s="1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s="11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s="11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s="11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s="11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s="11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s="11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s="11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s="11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s="11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s="1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s="11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s="11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s="11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s="11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s="11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s="11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s="11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s="11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s="11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s="1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s="11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s="11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s="11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s="11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s="11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s="11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s="11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s="11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s="11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s="1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s="11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s="11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s="11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s="11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s="11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s="11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s="11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s="11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s="11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s="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s="11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s="11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s="11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s="11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s="11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s="11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s="11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s="11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s="11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s="1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s="11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s="11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s="11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s="11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s="11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s="11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s="11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s="11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s="11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s="1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s="11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s="11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s="11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s="11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s="11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s="11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s="11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s="11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s="11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s="1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s="11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s="11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s="11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s="11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s="11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s="11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s="11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s="11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s="11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s="1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s="11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s="11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s="11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s="11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s="11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s="11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s="11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s="11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s="11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s="1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s="11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s="11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s="11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s="11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s="11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s="11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s="11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s="11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s="11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s="1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s="11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s="11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s="11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s="11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s="11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s="11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s="11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s="11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s="11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s="1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s="11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s="11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s="11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s="11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s="11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s="11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s="11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s="11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s="11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s="1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s="11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s="11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s="11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s="11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s="11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s="11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s="11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s="11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s="11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s="1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s="11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s="11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s="11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s="11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s="11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s="11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s="11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s="11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s="11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s="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s="11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s="11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s="11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s="11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s="11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s="11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s="11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44" si="177">IFERROR(ROUND(E2819/L2819,2),0)</f>
        <v>23.64</v>
      </c>
      <c r="Q2819" s="11" t="s">
        <v>8315</v>
      </c>
      <c r="R2819" s="11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s="11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s="1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s="11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s="11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s="11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s="11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s="11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s="11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s="11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s="11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s="11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s="1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s="11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s="11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s="11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s="11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s="11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s="11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s="11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s="11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s="11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s="1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s="11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s="11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s="11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ref="P2845:P2908" si="180">IFERROR(ROUND(E2845/L2845,2),0)</f>
        <v>0</v>
      </c>
      <c r="Q2845" s="11" t="s">
        <v>8315</v>
      </c>
      <c r="R2845" s="11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80"/>
        <v>30</v>
      </c>
      <c r="Q2846" s="11" t="s">
        <v>8315</v>
      </c>
      <c r="R2846" s="11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80"/>
        <v>60.67</v>
      </c>
      <c r="Q2847" s="11" t="s">
        <v>8315</v>
      </c>
      <c r="R2847" s="11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80"/>
        <v>0</v>
      </c>
      <c r="Q2848" s="11" t="s">
        <v>8315</v>
      </c>
      <c r="R2848" s="11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80"/>
        <v>0</v>
      </c>
      <c r="Q2849" s="11" t="s">
        <v>8315</v>
      </c>
      <c r="R2849" s="11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80"/>
        <v>23.33</v>
      </c>
      <c r="Q2850" s="11" t="s">
        <v>8315</v>
      </c>
      <c r="R2850" s="11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11" t="s">
        <v>8315</v>
      </c>
      <c r="R2851" s="1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80"/>
        <v>23.92</v>
      </c>
      <c r="Q2852" s="11" t="s">
        <v>8315</v>
      </c>
      <c r="R2852" s="11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80"/>
        <v>0</v>
      </c>
      <c r="Q2853" s="11" t="s">
        <v>8315</v>
      </c>
      <c r="R2853" s="11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80"/>
        <v>15.83</v>
      </c>
      <c r="Q2854" s="11" t="s">
        <v>8315</v>
      </c>
      <c r="R2854" s="11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80"/>
        <v>0</v>
      </c>
      <c r="Q2855" s="11" t="s">
        <v>8315</v>
      </c>
      <c r="R2855" s="11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11" t="s">
        <v>8315</v>
      </c>
      <c r="R2856" s="11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80"/>
        <v>60</v>
      </c>
      <c r="Q2857" s="11" t="s">
        <v>8315</v>
      </c>
      <c r="R2857" s="11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80"/>
        <v>24.33</v>
      </c>
      <c r="Q2858" s="11" t="s">
        <v>8315</v>
      </c>
      <c r="R2858" s="11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11" t="s">
        <v>8315</v>
      </c>
      <c r="R2859" s="11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80"/>
        <v>0</v>
      </c>
      <c r="Q2860" s="11" t="s">
        <v>8315</v>
      </c>
      <c r="R2860" s="11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80"/>
        <v>35</v>
      </c>
      <c r="Q2861" s="11" t="s">
        <v>8315</v>
      </c>
      <c r="R2861" s="1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80"/>
        <v>29.56</v>
      </c>
      <c r="Q2862" s="11" t="s">
        <v>8315</v>
      </c>
      <c r="R2862" s="11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0"/>
        <v>26.67</v>
      </c>
      <c r="Q2863" s="11" t="s">
        <v>8315</v>
      </c>
      <c r="R2863" s="11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80"/>
        <v>18.329999999999998</v>
      </c>
      <c r="Q2864" s="11" t="s">
        <v>8315</v>
      </c>
      <c r="R2864" s="11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0"/>
        <v>20</v>
      </c>
      <c r="Q2865" s="11" t="s">
        <v>8315</v>
      </c>
      <c r="R2865" s="11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0"/>
        <v>13.33</v>
      </c>
      <c r="Q2866" s="11" t="s">
        <v>8315</v>
      </c>
      <c r="R2866" s="11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80"/>
        <v>0</v>
      </c>
      <c r="Q2867" s="11" t="s">
        <v>8315</v>
      </c>
      <c r="R2867" s="11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80"/>
        <v>22.5</v>
      </c>
      <c r="Q2868" s="11" t="s">
        <v>8315</v>
      </c>
      <c r="R2868" s="11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80"/>
        <v>50.4</v>
      </c>
      <c r="Q2869" s="11" t="s">
        <v>8315</v>
      </c>
      <c r="R2869" s="11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80"/>
        <v>105.03</v>
      </c>
      <c r="Q2870" s="11" t="s">
        <v>8315</v>
      </c>
      <c r="R2870" s="11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80"/>
        <v>35.4</v>
      </c>
      <c r="Q2871" s="11" t="s">
        <v>8315</v>
      </c>
      <c r="R2871" s="1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80"/>
        <v>83.33</v>
      </c>
      <c r="Q2872" s="11" t="s">
        <v>8315</v>
      </c>
      <c r="R2872" s="11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80"/>
        <v>35.92</v>
      </c>
      <c r="Q2873" s="11" t="s">
        <v>8315</v>
      </c>
      <c r="R2873" s="11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80"/>
        <v>0</v>
      </c>
      <c r="Q2874" s="11" t="s">
        <v>8315</v>
      </c>
      <c r="R2874" s="11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80"/>
        <v>119.13</v>
      </c>
      <c r="Q2875" s="11" t="s">
        <v>8315</v>
      </c>
      <c r="R2875" s="11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80"/>
        <v>90.33</v>
      </c>
      <c r="Q2876" s="11" t="s">
        <v>8315</v>
      </c>
      <c r="R2876" s="11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80"/>
        <v>2.33</v>
      </c>
      <c r="Q2877" s="11" t="s">
        <v>8315</v>
      </c>
      <c r="R2877" s="11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80"/>
        <v>0</v>
      </c>
      <c r="Q2878" s="11" t="s">
        <v>8315</v>
      </c>
      <c r="R2878" s="11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80"/>
        <v>108.33</v>
      </c>
      <c r="Q2879" s="11" t="s">
        <v>8315</v>
      </c>
      <c r="R2879" s="11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11" t="s">
        <v>8315</v>
      </c>
      <c r="R2880" s="11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0"/>
        <v>29</v>
      </c>
      <c r="Q2881" s="11" t="s">
        <v>8315</v>
      </c>
      <c r="R2881" s="1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96.55</v>
      </c>
      <c r="Q2882" s="11" t="s">
        <v>8315</v>
      </c>
      <c r="R2882" s="11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si="180"/>
        <v>0</v>
      </c>
      <c r="Q2883" s="11" t="s">
        <v>8315</v>
      </c>
      <c r="R2883" s="11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1" t="s">
        <v>8315</v>
      </c>
      <c r="R2884" s="11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1" t="s">
        <v>8315</v>
      </c>
      <c r="R2885" s="11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1" t="s">
        <v>8315</v>
      </c>
      <c r="R2886" s="11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1" t="s">
        <v>8315</v>
      </c>
      <c r="R2887" s="11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1" t="s">
        <v>8315</v>
      </c>
      <c r="R2888" s="11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1" t="s">
        <v>8315</v>
      </c>
      <c r="R2889" s="11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1" t="s">
        <v>8315</v>
      </c>
      <c r="R2890" s="11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1" t="s">
        <v>8315</v>
      </c>
      <c r="R2891" s="1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1" t="s">
        <v>8315</v>
      </c>
      <c r="R2892" s="11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1" t="s">
        <v>8315</v>
      </c>
      <c r="R2893" s="11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1" t="s">
        <v>8315</v>
      </c>
      <c r="R2894" s="11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1" t="s">
        <v>8315</v>
      </c>
      <c r="R2895" s="11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1" t="s">
        <v>8315</v>
      </c>
      <c r="R2896" s="11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1" t="s">
        <v>8315</v>
      </c>
      <c r="R2897" s="11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1" t="s">
        <v>8315</v>
      </c>
      <c r="R2898" s="11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1" t="s">
        <v>8315</v>
      </c>
      <c r="R2899" s="11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1" t="s">
        <v>8315</v>
      </c>
      <c r="R2900" s="11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1" t="s">
        <v>8315</v>
      </c>
      <c r="R2901" s="1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1" t="s">
        <v>8315</v>
      </c>
      <c r="R2902" s="11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1" t="s">
        <v>8315</v>
      </c>
      <c r="R2903" s="11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1" t="s">
        <v>8315</v>
      </c>
      <c r="R2904" s="11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1" t="s">
        <v>8315</v>
      </c>
      <c r="R2905" s="11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1" t="s">
        <v>8315</v>
      </c>
      <c r="R2906" s="11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1" t="s">
        <v>8315</v>
      </c>
      <c r="R2907" s="11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1" t="s">
        <v>8315</v>
      </c>
      <c r="R2908" s="11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ref="P2909:P2972" si="184">IFERROR(ROUND(E2909/L2909,2),0)</f>
        <v>1</v>
      </c>
      <c r="Q2909" s="11" t="s">
        <v>8315</v>
      </c>
      <c r="R2909" s="11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4"/>
        <v>52.8</v>
      </c>
      <c r="Q2910" s="11" t="s">
        <v>8315</v>
      </c>
      <c r="R2910" s="11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4"/>
        <v>20</v>
      </c>
      <c r="Q2911" s="11" t="s">
        <v>8315</v>
      </c>
      <c r="R2911" s="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4"/>
        <v>1</v>
      </c>
      <c r="Q2912" s="11" t="s">
        <v>8315</v>
      </c>
      <c r="R2912" s="11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4"/>
        <v>46.93</v>
      </c>
      <c r="Q2913" s="11" t="s">
        <v>8315</v>
      </c>
      <c r="R2913" s="11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4"/>
        <v>78.08</v>
      </c>
      <c r="Q2914" s="11" t="s">
        <v>8315</v>
      </c>
      <c r="R2914" s="11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4"/>
        <v>1</v>
      </c>
      <c r="Q2915" s="11" t="s">
        <v>8315</v>
      </c>
      <c r="R2915" s="11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4"/>
        <v>1</v>
      </c>
      <c r="Q2916" s="11" t="s">
        <v>8315</v>
      </c>
      <c r="R2916" s="11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4"/>
        <v>203.67</v>
      </c>
      <c r="Q2917" s="11" t="s">
        <v>8315</v>
      </c>
      <c r="R2917" s="11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4"/>
        <v>20.71</v>
      </c>
      <c r="Q2918" s="11" t="s">
        <v>8315</v>
      </c>
      <c r="R2918" s="11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4"/>
        <v>48.56</v>
      </c>
      <c r="Q2919" s="11" t="s">
        <v>8315</v>
      </c>
      <c r="R2919" s="11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4"/>
        <v>68.099999999999994</v>
      </c>
      <c r="Q2920" s="11" t="s">
        <v>8315</v>
      </c>
      <c r="R2920" s="11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4"/>
        <v>8.5</v>
      </c>
      <c r="Q2921" s="11" t="s">
        <v>8315</v>
      </c>
      <c r="R2921" s="1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4"/>
        <v>51.62</v>
      </c>
      <c r="Q2922" s="11" t="s">
        <v>8315</v>
      </c>
      <c r="R2922" s="11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11" t="s">
        <v>8315</v>
      </c>
      <c r="R2923" s="11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4"/>
        <v>83.33</v>
      </c>
      <c r="Q2924" s="11" t="s">
        <v>8315</v>
      </c>
      <c r="R2924" s="11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4"/>
        <v>30</v>
      </c>
      <c r="Q2925" s="11" t="s">
        <v>8315</v>
      </c>
      <c r="R2925" s="11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4"/>
        <v>175.51</v>
      </c>
      <c r="Q2926" s="11" t="s">
        <v>8315</v>
      </c>
      <c r="R2926" s="11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4"/>
        <v>231.66</v>
      </c>
      <c r="Q2927" s="11" t="s">
        <v>8315</v>
      </c>
      <c r="R2927" s="11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4"/>
        <v>75</v>
      </c>
      <c r="Q2928" s="11" t="s">
        <v>8315</v>
      </c>
      <c r="R2928" s="11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4"/>
        <v>112.14</v>
      </c>
      <c r="Q2929" s="11" t="s">
        <v>8315</v>
      </c>
      <c r="R2929" s="11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4"/>
        <v>41.67</v>
      </c>
      <c r="Q2930" s="11" t="s">
        <v>8315</v>
      </c>
      <c r="R2930" s="11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4"/>
        <v>255.17</v>
      </c>
      <c r="Q2931" s="11" t="s">
        <v>8315</v>
      </c>
      <c r="R2931" s="1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4"/>
        <v>162.77000000000001</v>
      </c>
      <c r="Q2932" s="11" t="s">
        <v>8315</v>
      </c>
      <c r="R2932" s="11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4"/>
        <v>88.33</v>
      </c>
      <c r="Q2933" s="11" t="s">
        <v>8315</v>
      </c>
      <c r="R2933" s="11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4"/>
        <v>85.74</v>
      </c>
      <c r="Q2934" s="11" t="s">
        <v>8315</v>
      </c>
      <c r="R2934" s="11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1" t="s">
        <v>8315</v>
      </c>
      <c r="R2935" s="11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1" t="s">
        <v>8315</v>
      </c>
      <c r="R2936" s="11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1" t="s">
        <v>8315</v>
      </c>
      <c r="R2937" s="11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1" t="s">
        <v>8315</v>
      </c>
      <c r="R2938" s="11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1" t="s">
        <v>8315</v>
      </c>
      <c r="R2939" s="11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1" t="s">
        <v>8315</v>
      </c>
      <c r="R2940" s="11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1" t="s">
        <v>8315</v>
      </c>
      <c r="R2941" s="1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1" t="s">
        <v>8315</v>
      </c>
      <c r="R2942" s="11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1" t="s">
        <v>8315</v>
      </c>
      <c r="R2943" s="11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1" t="s">
        <v>8315</v>
      </c>
      <c r="R2944" s="11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1" t="s">
        <v>8315</v>
      </c>
      <c r="R2945" s="11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100</v>
      </c>
      <c r="Q2946" s="11" t="s">
        <v>8315</v>
      </c>
      <c r="R2946" s="11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4"/>
        <v>0</v>
      </c>
      <c r="Q2947" s="11" t="s">
        <v>8315</v>
      </c>
      <c r="R2947" s="11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1" t="s">
        <v>8315</v>
      </c>
      <c r="R2948" s="11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1" t="s">
        <v>8315</v>
      </c>
      <c r="R2949" s="11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1" t="s">
        <v>8315</v>
      </c>
      <c r="R2950" s="11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1" t="s">
        <v>8315</v>
      </c>
      <c r="R2951" s="1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1" t="s">
        <v>8315</v>
      </c>
      <c r="R2952" s="11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1" t="s">
        <v>8315</v>
      </c>
      <c r="R2953" s="11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1" t="s">
        <v>8315</v>
      </c>
      <c r="R2954" s="11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1" t="s">
        <v>8315</v>
      </c>
      <c r="R2955" s="11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1" t="s">
        <v>8315</v>
      </c>
      <c r="R2956" s="11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1" t="s">
        <v>8315</v>
      </c>
      <c r="R2957" s="11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1" t="s">
        <v>8315</v>
      </c>
      <c r="R2958" s="11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1" t="s">
        <v>8315</v>
      </c>
      <c r="R2959" s="11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1" t="s">
        <v>8315</v>
      </c>
      <c r="R2960" s="11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1" t="s">
        <v>8315</v>
      </c>
      <c r="R2961" s="1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1" t="s">
        <v>8315</v>
      </c>
      <c r="R2962" s="11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1" t="s">
        <v>8315</v>
      </c>
      <c r="R2963" s="11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1" t="s">
        <v>8315</v>
      </c>
      <c r="R2964" s="11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1" t="s">
        <v>8315</v>
      </c>
      <c r="R2965" s="11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1" t="s">
        <v>8315</v>
      </c>
      <c r="R2966" s="11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1" t="s">
        <v>8315</v>
      </c>
      <c r="R2967" s="11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1" t="s">
        <v>8315</v>
      </c>
      <c r="R2968" s="11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1" t="s">
        <v>8315</v>
      </c>
      <c r="R2969" s="11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1" t="s">
        <v>8315</v>
      </c>
      <c r="R2970" s="11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1" t="s">
        <v>8315</v>
      </c>
      <c r="R2971" s="1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1" t="s">
        <v>8315</v>
      </c>
      <c r="R2972" s="11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ref="P2973:P3036" si="188">IFERROR(ROUND(E2973/L2973,2),0)</f>
        <v>74.53</v>
      </c>
      <c r="Q2973" s="11" t="s">
        <v>8315</v>
      </c>
      <c r="R2973" s="11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8"/>
        <v>123.94</v>
      </c>
      <c r="Q2974" s="11" t="s">
        <v>8315</v>
      </c>
      <c r="R2974" s="11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8"/>
        <v>264.85000000000002</v>
      </c>
      <c r="Q2975" s="11" t="s">
        <v>8315</v>
      </c>
      <c r="R2975" s="11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8"/>
        <v>58.62</v>
      </c>
      <c r="Q2976" s="11" t="s">
        <v>8315</v>
      </c>
      <c r="R2976" s="11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8"/>
        <v>70.88</v>
      </c>
      <c r="Q2977" s="11" t="s">
        <v>8315</v>
      </c>
      <c r="R2977" s="11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8"/>
        <v>8.57</v>
      </c>
      <c r="Q2978" s="11" t="s">
        <v>8315</v>
      </c>
      <c r="R2978" s="11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8"/>
        <v>113.57</v>
      </c>
      <c r="Q2979" s="11" t="s">
        <v>8315</v>
      </c>
      <c r="R2979" s="11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8"/>
        <v>60.69</v>
      </c>
      <c r="Q2980" s="11" t="s">
        <v>8315</v>
      </c>
      <c r="R2980" s="11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8"/>
        <v>110.22</v>
      </c>
      <c r="Q2981" s="11" t="s">
        <v>8315</v>
      </c>
      <c r="R2981" s="1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8"/>
        <v>136.46</v>
      </c>
      <c r="Q2982" s="11" t="s">
        <v>8315</v>
      </c>
      <c r="R2982" s="11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8"/>
        <v>53.16</v>
      </c>
      <c r="Q2983" s="11" t="s">
        <v>8315</v>
      </c>
      <c r="R2983" s="11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8"/>
        <v>86.49</v>
      </c>
      <c r="Q2984" s="11" t="s">
        <v>8315</v>
      </c>
      <c r="R2984" s="11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8"/>
        <v>155.24</v>
      </c>
      <c r="Q2985" s="11" t="s">
        <v>8315</v>
      </c>
      <c r="R2985" s="11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8"/>
        <v>115.08</v>
      </c>
      <c r="Q2986" s="11" t="s">
        <v>8315</v>
      </c>
      <c r="R2986" s="11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8"/>
        <v>109.59</v>
      </c>
      <c r="Q2987" s="11" t="s">
        <v>8315</v>
      </c>
      <c r="R2987" s="11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8"/>
        <v>45.21</v>
      </c>
      <c r="Q2988" s="11" t="s">
        <v>8315</v>
      </c>
      <c r="R2988" s="11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8"/>
        <v>104.15</v>
      </c>
      <c r="Q2989" s="11" t="s">
        <v>8315</v>
      </c>
      <c r="R2989" s="11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8"/>
        <v>35.71</v>
      </c>
      <c r="Q2990" s="11" t="s">
        <v>8315</v>
      </c>
      <c r="R2990" s="11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8"/>
        <v>97</v>
      </c>
      <c r="Q2991" s="11" t="s">
        <v>8315</v>
      </c>
      <c r="R2991" s="1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8"/>
        <v>370.37</v>
      </c>
      <c r="Q2992" s="11" t="s">
        <v>8315</v>
      </c>
      <c r="R2992" s="11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8"/>
        <v>94.41</v>
      </c>
      <c r="Q2993" s="11" t="s">
        <v>8315</v>
      </c>
      <c r="R2993" s="11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8"/>
        <v>48.98</v>
      </c>
      <c r="Q2994" s="11" t="s">
        <v>8315</v>
      </c>
      <c r="R2994" s="11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8"/>
        <v>45.59</v>
      </c>
      <c r="Q2995" s="11" t="s">
        <v>8315</v>
      </c>
      <c r="R2995" s="11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8"/>
        <v>23.28</v>
      </c>
      <c r="Q2996" s="11" t="s">
        <v>8315</v>
      </c>
      <c r="R2996" s="11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8"/>
        <v>63.23</v>
      </c>
      <c r="Q2997" s="11" t="s">
        <v>8315</v>
      </c>
      <c r="R2997" s="11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8"/>
        <v>153.52000000000001</v>
      </c>
      <c r="Q2998" s="11" t="s">
        <v>8315</v>
      </c>
      <c r="R2998" s="11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1" t="s">
        <v>8315</v>
      </c>
      <c r="R2999" s="11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1" t="s">
        <v>8315</v>
      </c>
      <c r="R3000" s="11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1" t="s">
        <v>8315</v>
      </c>
      <c r="R3001" s="1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1" t="s">
        <v>8315</v>
      </c>
      <c r="R3002" s="11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1" t="s">
        <v>8315</v>
      </c>
      <c r="R3003" s="11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1" t="s">
        <v>8315</v>
      </c>
      <c r="R3004" s="11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1" t="s">
        <v>8315</v>
      </c>
      <c r="R3005" s="11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1" t="s">
        <v>8315</v>
      </c>
      <c r="R3006" s="11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1" t="s">
        <v>8315</v>
      </c>
      <c r="R3007" s="11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1" t="s">
        <v>8315</v>
      </c>
      <c r="R3008" s="11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1" t="s">
        <v>8315</v>
      </c>
      <c r="R3009" s="11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116.73</v>
      </c>
      <c r="Q3010" s="11" t="s">
        <v>8315</v>
      </c>
      <c r="R3010" s="11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233.9</v>
      </c>
      <c r="Q3011" s="11" t="s">
        <v>8315</v>
      </c>
      <c r="R3011" s="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1" t="s">
        <v>8315</v>
      </c>
      <c r="R3012" s="11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1" t="s">
        <v>8315</v>
      </c>
      <c r="R3013" s="11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1" t="s">
        <v>8315</v>
      </c>
      <c r="R3014" s="11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1" t="s">
        <v>8315</v>
      </c>
      <c r="R3015" s="11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1" t="s">
        <v>8315</v>
      </c>
      <c r="R3016" s="11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1" t="s">
        <v>8315</v>
      </c>
      <c r="R3017" s="11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1" t="s">
        <v>8315</v>
      </c>
      <c r="R3018" s="11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1" t="s">
        <v>8315</v>
      </c>
      <c r="R3019" s="11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1" t="s">
        <v>8315</v>
      </c>
      <c r="R3020" s="11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1" t="s">
        <v>8315</v>
      </c>
      <c r="R3021" s="1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1" t="s">
        <v>8315</v>
      </c>
      <c r="R3022" s="11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1" t="s">
        <v>8315</v>
      </c>
      <c r="R3023" s="11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1" t="s">
        <v>8315</v>
      </c>
      <c r="R3024" s="11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1" t="s">
        <v>8315</v>
      </c>
      <c r="R3025" s="11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1" t="s">
        <v>8315</v>
      </c>
      <c r="R3026" s="11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1" t="s">
        <v>8315</v>
      </c>
      <c r="R3027" s="11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1" t="s">
        <v>8315</v>
      </c>
      <c r="R3028" s="11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1" t="s">
        <v>8315</v>
      </c>
      <c r="R3029" s="11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1" t="s">
        <v>8315</v>
      </c>
      <c r="R3030" s="11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1" t="s">
        <v>8315</v>
      </c>
      <c r="R3031" s="1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1" t="s">
        <v>8315</v>
      </c>
      <c r="R3032" s="11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1" t="s">
        <v>8315</v>
      </c>
      <c r="R3033" s="11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1" t="s">
        <v>8315</v>
      </c>
      <c r="R3034" s="11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1" t="s">
        <v>8315</v>
      </c>
      <c r="R3035" s="11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1" t="s">
        <v>8315</v>
      </c>
      <c r="R3036" s="11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ref="P3037:P3100" si="192">IFERROR(ROUND(E3037/L3037,2),0)</f>
        <v>88.59</v>
      </c>
      <c r="Q3037" s="11" t="s">
        <v>8315</v>
      </c>
      <c r="R3037" s="11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2"/>
        <v>96.3</v>
      </c>
      <c r="Q3038" s="11" t="s">
        <v>8315</v>
      </c>
      <c r="R3038" s="11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2"/>
        <v>33.31</v>
      </c>
      <c r="Q3039" s="11" t="s">
        <v>8315</v>
      </c>
      <c r="R3039" s="11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2"/>
        <v>37.22</v>
      </c>
      <c r="Q3040" s="11" t="s">
        <v>8315</v>
      </c>
      <c r="R3040" s="11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2"/>
        <v>92.13</v>
      </c>
      <c r="Q3041" s="11" t="s">
        <v>8315</v>
      </c>
      <c r="R3041" s="1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2"/>
        <v>76.790000000000006</v>
      </c>
      <c r="Q3042" s="11" t="s">
        <v>8315</v>
      </c>
      <c r="R3042" s="11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2"/>
        <v>96.53</v>
      </c>
      <c r="Q3043" s="11" t="s">
        <v>8315</v>
      </c>
      <c r="R3043" s="11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2"/>
        <v>51.89</v>
      </c>
      <c r="Q3044" s="11" t="s">
        <v>8315</v>
      </c>
      <c r="R3044" s="11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2"/>
        <v>128.91</v>
      </c>
      <c r="Q3045" s="11" t="s">
        <v>8315</v>
      </c>
      <c r="R3045" s="11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2"/>
        <v>84.11</v>
      </c>
      <c r="Q3046" s="11" t="s">
        <v>8315</v>
      </c>
      <c r="R3046" s="11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2"/>
        <v>82.94</v>
      </c>
      <c r="Q3047" s="11" t="s">
        <v>8315</v>
      </c>
      <c r="R3047" s="11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2"/>
        <v>259.95</v>
      </c>
      <c r="Q3048" s="11" t="s">
        <v>8315</v>
      </c>
      <c r="R3048" s="11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2"/>
        <v>37.25</v>
      </c>
      <c r="Q3049" s="11" t="s">
        <v>8315</v>
      </c>
      <c r="R3049" s="11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2"/>
        <v>177.02</v>
      </c>
      <c r="Q3050" s="11" t="s">
        <v>8315</v>
      </c>
      <c r="R3050" s="11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2"/>
        <v>74.069999999999993</v>
      </c>
      <c r="Q3051" s="11" t="s">
        <v>8315</v>
      </c>
      <c r="R3051" s="1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2"/>
        <v>70.67</v>
      </c>
      <c r="Q3052" s="11" t="s">
        <v>8315</v>
      </c>
      <c r="R3052" s="11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2"/>
        <v>23.63</v>
      </c>
      <c r="Q3053" s="11" t="s">
        <v>8315</v>
      </c>
      <c r="R3053" s="11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2"/>
        <v>37.5</v>
      </c>
      <c r="Q3054" s="11" t="s">
        <v>8315</v>
      </c>
      <c r="R3054" s="11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2"/>
        <v>13.33</v>
      </c>
      <c r="Q3055" s="11" t="s">
        <v>8315</v>
      </c>
      <c r="R3055" s="11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2"/>
        <v>0</v>
      </c>
      <c r="Q3056" s="11" t="s">
        <v>8315</v>
      </c>
      <c r="R3056" s="11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2"/>
        <v>1</v>
      </c>
      <c r="Q3057" s="11" t="s">
        <v>8315</v>
      </c>
      <c r="R3057" s="11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2"/>
        <v>0</v>
      </c>
      <c r="Q3058" s="11" t="s">
        <v>8315</v>
      </c>
      <c r="R3058" s="11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2"/>
        <v>0</v>
      </c>
      <c r="Q3059" s="11" t="s">
        <v>8315</v>
      </c>
      <c r="R3059" s="11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2"/>
        <v>1</v>
      </c>
      <c r="Q3060" s="11" t="s">
        <v>8315</v>
      </c>
      <c r="R3060" s="11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2"/>
        <v>41</v>
      </c>
      <c r="Q3061" s="11" t="s">
        <v>8315</v>
      </c>
      <c r="R3061" s="1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2"/>
        <v>55.83</v>
      </c>
      <c r="Q3062" s="11" t="s">
        <v>8315</v>
      </c>
      <c r="R3062" s="11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2"/>
        <v>0</v>
      </c>
      <c r="Q3063" s="11" t="s">
        <v>8315</v>
      </c>
      <c r="R3063" s="11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1" t="s">
        <v>8315</v>
      </c>
      <c r="R3064" s="11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1" t="s">
        <v>8315</v>
      </c>
      <c r="R3065" s="11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1" t="s">
        <v>8315</v>
      </c>
      <c r="R3066" s="11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1" t="s">
        <v>8315</v>
      </c>
      <c r="R3067" s="11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1" t="s">
        <v>8315</v>
      </c>
      <c r="R3068" s="11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1" t="s">
        <v>8315</v>
      </c>
      <c r="R3069" s="11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1" t="s">
        <v>8315</v>
      </c>
      <c r="R3070" s="11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1" t="s">
        <v>8315</v>
      </c>
      <c r="R3071" s="1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1" t="s">
        <v>8315</v>
      </c>
      <c r="R3072" s="11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1" t="s">
        <v>8315</v>
      </c>
      <c r="R3073" s="11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1</v>
      </c>
      <c r="Q3074" s="11" t="s">
        <v>8315</v>
      </c>
      <c r="R3074" s="11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92.14</v>
      </c>
      <c r="Q3075" s="11" t="s">
        <v>8315</v>
      </c>
      <c r="R3075" s="11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1" t="s">
        <v>8315</v>
      </c>
      <c r="R3076" s="11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1" t="s">
        <v>8315</v>
      </c>
      <c r="R3077" s="11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1" t="s">
        <v>8315</v>
      </c>
      <c r="R3078" s="11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1" t="s">
        <v>8315</v>
      </c>
      <c r="R3079" s="11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1" t="s">
        <v>8315</v>
      </c>
      <c r="R3080" s="11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1" t="s">
        <v>8315</v>
      </c>
      <c r="R3081" s="1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1" t="s">
        <v>8315</v>
      </c>
      <c r="R3082" s="11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1" t="s">
        <v>8315</v>
      </c>
      <c r="R3083" s="11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1" t="s">
        <v>8315</v>
      </c>
      <c r="R3084" s="11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1" t="s">
        <v>8315</v>
      </c>
      <c r="R3085" s="11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1" t="s">
        <v>8315</v>
      </c>
      <c r="R3086" s="11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1" t="s">
        <v>8315</v>
      </c>
      <c r="R3087" s="11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1" t="s">
        <v>8315</v>
      </c>
      <c r="R3088" s="11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1" t="s">
        <v>8315</v>
      </c>
      <c r="R3089" s="11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1" t="s">
        <v>8315</v>
      </c>
      <c r="R3090" s="11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1" t="s">
        <v>8315</v>
      </c>
      <c r="R3091" s="1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1" t="s">
        <v>8315</v>
      </c>
      <c r="R3092" s="11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1" t="s">
        <v>8315</v>
      </c>
      <c r="R3093" s="11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1" t="s">
        <v>8315</v>
      </c>
      <c r="R3094" s="11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1" t="s">
        <v>8315</v>
      </c>
      <c r="R3095" s="11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1" t="s">
        <v>8315</v>
      </c>
      <c r="R3096" s="11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1" t="s">
        <v>8315</v>
      </c>
      <c r="R3097" s="11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1" t="s">
        <v>8315</v>
      </c>
      <c r="R3098" s="11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1" t="s">
        <v>8315</v>
      </c>
      <c r="R3099" s="11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1" t="s">
        <v>8315</v>
      </c>
      <c r="R3100" s="11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ref="P3101:P3164" si="196">IFERROR(ROUND(E3101/L3101,2),0)</f>
        <v>55.6</v>
      </c>
      <c r="Q3101" s="11" t="s">
        <v>8315</v>
      </c>
      <c r="R3101" s="1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6"/>
        <v>140.54</v>
      </c>
      <c r="Q3102" s="11" t="s">
        <v>8315</v>
      </c>
      <c r="R3102" s="11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6"/>
        <v>25</v>
      </c>
      <c r="Q3103" s="11" t="s">
        <v>8315</v>
      </c>
      <c r="R3103" s="11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6"/>
        <v>69.53</v>
      </c>
      <c r="Q3104" s="11" t="s">
        <v>8315</v>
      </c>
      <c r="R3104" s="11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6"/>
        <v>5.5</v>
      </c>
      <c r="Q3105" s="11" t="s">
        <v>8315</v>
      </c>
      <c r="R3105" s="11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6"/>
        <v>237</v>
      </c>
      <c r="Q3106" s="11" t="s">
        <v>8315</v>
      </c>
      <c r="R3106" s="11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6"/>
        <v>79.87</v>
      </c>
      <c r="Q3107" s="11" t="s">
        <v>8315</v>
      </c>
      <c r="R3107" s="11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6"/>
        <v>10.25</v>
      </c>
      <c r="Q3108" s="11" t="s">
        <v>8315</v>
      </c>
      <c r="R3108" s="11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6"/>
        <v>272.58999999999997</v>
      </c>
      <c r="Q3109" s="11" t="s">
        <v>8315</v>
      </c>
      <c r="R3109" s="11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6"/>
        <v>13</v>
      </c>
      <c r="Q3110" s="11" t="s">
        <v>8315</v>
      </c>
      <c r="R3110" s="11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6"/>
        <v>58.18</v>
      </c>
      <c r="Q3111" s="11" t="s">
        <v>8315</v>
      </c>
      <c r="R3111" s="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6"/>
        <v>10</v>
      </c>
      <c r="Q3112" s="11" t="s">
        <v>8315</v>
      </c>
      <c r="R3112" s="11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6"/>
        <v>70.11</v>
      </c>
      <c r="Q3113" s="11" t="s">
        <v>8315</v>
      </c>
      <c r="R3113" s="11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6"/>
        <v>57.89</v>
      </c>
      <c r="Q3114" s="11" t="s">
        <v>8315</v>
      </c>
      <c r="R3114" s="11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6"/>
        <v>125.27</v>
      </c>
      <c r="Q3115" s="11" t="s">
        <v>8315</v>
      </c>
      <c r="R3115" s="11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6"/>
        <v>0</v>
      </c>
      <c r="Q3116" s="11" t="s">
        <v>8315</v>
      </c>
      <c r="R3116" s="11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6"/>
        <v>300</v>
      </c>
      <c r="Q3117" s="11" t="s">
        <v>8315</v>
      </c>
      <c r="R3117" s="11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6"/>
        <v>43</v>
      </c>
      <c r="Q3118" s="11" t="s">
        <v>8315</v>
      </c>
      <c r="R3118" s="11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6"/>
        <v>1</v>
      </c>
      <c r="Q3119" s="11" t="s">
        <v>8315</v>
      </c>
      <c r="R3119" s="11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6"/>
        <v>775</v>
      </c>
      <c r="Q3120" s="11" t="s">
        <v>8315</v>
      </c>
      <c r="R3120" s="11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6"/>
        <v>5</v>
      </c>
      <c r="Q3121" s="11" t="s">
        <v>8315</v>
      </c>
      <c r="R3121" s="1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6"/>
        <v>12.8</v>
      </c>
      <c r="Q3122" s="11" t="s">
        <v>8315</v>
      </c>
      <c r="R3122" s="11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6"/>
        <v>10</v>
      </c>
      <c r="Q3123" s="11" t="s">
        <v>8315</v>
      </c>
      <c r="R3123" s="11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6"/>
        <v>58</v>
      </c>
      <c r="Q3124" s="11" t="s">
        <v>8315</v>
      </c>
      <c r="R3124" s="11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6"/>
        <v>244.8</v>
      </c>
      <c r="Q3125" s="11" t="s">
        <v>8315</v>
      </c>
      <c r="R3125" s="11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6"/>
        <v>6.5</v>
      </c>
      <c r="Q3126" s="11" t="s">
        <v>8315</v>
      </c>
      <c r="R3126" s="11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6"/>
        <v>0</v>
      </c>
      <c r="Q3127" s="11" t="s">
        <v>8315</v>
      </c>
      <c r="R3127" s="11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1" t="s">
        <v>8315</v>
      </c>
      <c r="R3128" s="11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6"/>
        <v>0</v>
      </c>
      <c r="Q3129" s="11" t="s">
        <v>8315</v>
      </c>
      <c r="R3129" s="11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6"/>
        <v>139.24</v>
      </c>
      <c r="Q3130" s="11" t="s">
        <v>8315</v>
      </c>
      <c r="R3130" s="11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6"/>
        <v>10</v>
      </c>
      <c r="Q3131" s="11" t="s">
        <v>8315</v>
      </c>
      <c r="R3131" s="1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6"/>
        <v>93.75</v>
      </c>
      <c r="Q3132" s="11" t="s">
        <v>8315</v>
      </c>
      <c r="R3132" s="11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6"/>
        <v>53.75</v>
      </c>
      <c r="Q3133" s="11" t="s">
        <v>8315</v>
      </c>
      <c r="R3133" s="11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1" t="s">
        <v>8315</v>
      </c>
      <c r="R3134" s="11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1" t="s">
        <v>8315</v>
      </c>
      <c r="R3135" s="11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1" t="s">
        <v>8315</v>
      </c>
      <c r="R3136" s="11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1" t="s">
        <v>8315</v>
      </c>
      <c r="R3137" s="11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1" t="s">
        <v>8315</v>
      </c>
      <c r="R3138" s="11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1" t="s">
        <v>8315</v>
      </c>
      <c r="R3139" s="11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1" t="s">
        <v>8315</v>
      </c>
      <c r="R3140" s="11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1" t="s">
        <v>8315</v>
      </c>
      <c r="R3141" s="1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1" t="s">
        <v>8315</v>
      </c>
      <c r="R3142" s="11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1" t="s">
        <v>8315</v>
      </c>
      <c r="R3143" s="11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1" t="s">
        <v>8315</v>
      </c>
      <c r="R3144" s="11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1" t="s">
        <v>8315</v>
      </c>
      <c r="R3145" s="11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1" t="s">
        <v>8315</v>
      </c>
      <c r="R3146" s="11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1" t="s">
        <v>8315</v>
      </c>
      <c r="R3147" s="11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1" t="s">
        <v>8315</v>
      </c>
      <c r="R3148" s="11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1" t="s">
        <v>8315</v>
      </c>
      <c r="R3149" s="11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1" t="s">
        <v>8315</v>
      </c>
      <c r="R3150" s="11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1" t="s">
        <v>8315</v>
      </c>
      <c r="R3151" s="1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1" t="s">
        <v>8315</v>
      </c>
      <c r="R3152" s="11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1" t="s">
        <v>8315</v>
      </c>
      <c r="R3153" s="11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1" t="s">
        <v>8315</v>
      </c>
      <c r="R3154" s="11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1" t="s">
        <v>8315</v>
      </c>
      <c r="R3155" s="11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1" t="s">
        <v>8315</v>
      </c>
      <c r="R3156" s="11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1" t="s">
        <v>8315</v>
      </c>
      <c r="R3157" s="11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1" t="s">
        <v>8315</v>
      </c>
      <c r="R3158" s="11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1" t="s">
        <v>8315</v>
      </c>
      <c r="R3159" s="11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1" t="s">
        <v>8315</v>
      </c>
      <c r="R3160" s="11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1" t="s">
        <v>8315</v>
      </c>
      <c r="R3161" s="1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1" t="s">
        <v>8315</v>
      </c>
      <c r="R3162" s="11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1" t="s">
        <v>8315</v>
      </c>
      <c r="R3163" s="11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1" t="s">
        <v>8315</v>
      </c>
      <c r="R3164" s="11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ref="P3165:P3228" si="200">IFERROR(ROUND(E3165/L3165,2),0)</f>
        <v>200.69</v>
      </c>
      <c r="Q3165" s="11" t="s">
        <v>8315</v>
      </c>
      <c r="R3165" s="11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200"/>
        <v>37.590000000000003</v>
      </c>
      <c r="Q3166" s="11" t="s">
        <v>8315</v>
      </c>
      <c r="R3166" s="11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200"/>
        <v>58.1</v>
      </c>
      <c r="Q3167" s="11" t="s">
        <v>8315</v>
      </c>
      <c r="R3167" s="11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200"/>
        <v>60.3</v>
      </c>
      <c r="Q3168" s="11" t="s">
        <v>8315</v>
      </c>
      <c r="R3168" s="11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200"/>
        <v>63.36</v>
      </c>
      <c r="Q3169" s="11" t="s">
        <v>8315</v>
      </c>
      <c r="R3169" s="11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200"/>
        <v>50.9</v>
      </c>
      <c r="Q3170" s="11" t="s">
        <v>8315</v>
      </c>
      <c r="R3170" s="11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200"/>
        <v>100.5</v>
      </c>
      <c r="Q3171" s="11" t="s">
        <v>8315</v>
      </c>
      <c r="R3171" s="1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200"/>
        <v>31.62</v>
      </c>
      <c r="Q3172" s="11" t="s">
        <v>8315</v>
      </c>
      <c r="R3172" s="11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200"/>
        <v>65.099999999999994</v>
      </c>
      <c r="Q3173" s="11" t="s">
        <v>8315</v>
      </c>
      <c r="R3173" s="11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200"/>
        <v>79.31</v>
      </c>
      <c r="Q3174" s="11" t="s">
        <v>8315</v>
      </c>
      <c r="R3174" s="11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200"/>
        <v>139.19</v>
      </c>
      <c r="Q3175" s="11" t="s">
        <v>8315</v>
      </c>
      <c r="R3175" s="11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200"/>
        <v>131.91</v>
      </c>
      <c r="Q3176" s="11" t="s">
        <v>8315</v>
      </c>
      <c r="R3176" s="11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200"/>
        <v>91.3</v>
      </c>
      <c r="Q3177" s="11" t="s">
        <v>8315</v>
      </c>
      <c r="R3177" s="11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200"/>
        <v>39.67</v>
      </c>
      <c r="Q3178" s="11" t="s">
        <v>8315</v>
      </c>
      <c r="R3178" s="11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200"/>
        <v>57.55</v>
      </c>
      <c r="Q3179" s="11" t="s">
        <v>8315</v>
      </c>
      <c r="R3179" s="11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200"/>
        <v>33.03</v>
      </c>
      <c r="Q3180" s="11" t="s">
        <v>8315</v>
      </c>
      <c r="R3180" s="11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200"/>
        <v>77.34</v>
      </c>
      <c r="Q3181" s="11" t="s">
        <v>8315</v>
      </c>
      <c r="R3181" s="1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200"/>
        <v>31.93</v>
      </c>
      <c r="Q3182" s="11" t="s">
        <v>8315</v>
      </c>
      <c r="R3182" s="11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200"/>
        <v>36.33</v>
      </c>
      <c r="Q3183" s="11" t="s">
        <v>8315</v>
      </c>
      <c r="R3183" s="11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200"/>
        <v>46.77</v>
      </c>
      <c r="Q3184" s="11" t="s">
        <v>8315</v>
      </c>
      <c r="R3184" s="11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200"/>
        <v>40.07</v>
      </c>
      <c r="Q3185" s="11" t="s">
        <v>8315</v>
      </c>
      <c r="R3185" s="11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200"/>
        <v>100.22</v>
      </c>
      <c r="Q3186" s="11" t="s">
        <v>8315</v>
      </c>
      <c r="R3186" s="11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200"/>
        <v>41.67</v>
      </c>
      <c r="Q3187" s="11" t="s">
        <v>8315</v>
      </c>
      <c r="R3187" s="11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200"/>
        <v>46.71</v>
      </c>
      <c r="Q3188" s="11" t="s">
        <v>8315</v>
      </c>
      <c r="R3188" s="11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200"/>
        <v>71.489999999999995</v>
      </c>
      <c r="Q3189" s="11" t="s">
        <v>8315</v>
      </c>
      <c r="R3189" s="11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1" t="s">
        <v>8315</v>
      </c>
      <c r="R3190" s="11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1" t="s">
        <v>8315</v>
      </c>
      <c r="R3191" s="1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200"/>
        <v>0</v>
      </c>
      <c r="Q3192" s="11" t="s">
        <v>8315</v>
      </c>
      <c r="R3192" s="11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1" t="s">
        <v>8315</v>
      </c>
      <c r="R3193" s="11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1" t="s">
        <v>8315</v>
      </c>
      <c r="R3194" s="11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1" t="s">
        <v>8315</v>
      </c>
      <c r="R3195" s="11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200"/>
        <v>0</v>
      </c>
      <c r="Q3196" s="11" t="s">
        <v>8315</v>
      </c>
      <c r="R3196" s="11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1" t="s">
        <v>8315</v>
      </c>
      <c r="R3197" s="11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1" t="s">
        <v>8315</v>
      </c>
      <c r="R3198" s="11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1" t="s">
        <v>8315</v>
      </c>
      <c r="R3199" s="11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1" t="s">
        <v>8315</v>
      </c>
      <c r="R3200" s="11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1" t="s">
        <v>8315</v>
      </c>
      <c r="R3201" s="1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200"/>
        <v>1</v>
      </c>
      <c r="Q3202" s="11" t="s">
        <v>8315</v>
      </c>
      <c r="R3202" s="11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0"/>
        <v>12.5</v>
      </c>
      <c r="Q3203" s="11" t="s">
        <v>8315</v>
      </c>
      <c r="R3203" s="11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1" t="s">
        <v>8315</v>
      </c>
      <c r="R3204" s="11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1" t="s">
        <v>8315</v>
      </c>
      <c r="R3205" s="11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1" t="s">
        <v>8315</v>
      </c>
      <c r="R3206" s="11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1" t="s">
        <v>8315</v>
      </c>
      <c r="R3207" s="11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1" t="s">
        <v>8315</v>
      </c>
      <c r="R3208" s="11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1" t="s">
        <v>8315</v>
      </c>
      <c r="R3209" s="11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1" t="s">
        <v>8315</v>
      </c>
      <c r="R3210" s="11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1" t="s">
        <v>8315</v>
      </c>
      <c r="R3211" s="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1" t="s">
        <v>8315</v>
      </c>
      <c r="R3212" s="11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1" t="s">
        <v>8315</v>
      </c>
      <c r="R3213" s="11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1" t="s">
        <v>8315</v>
      </c>
      <c r="R3214" s="11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1" t="s">
        <v>8315</v>
      </c>
      <c r="R3215" s="11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1" t="s">
        <v>8315</v>
      </c>
      <c r="R3216" s="11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1" t="s">
        <v>8315</v>
      </c>
      <c r="R3217" s="11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1" t="s">
        <v>8315</v>
      </c>
      <c r="R3218" s="11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1" t="s">
        <v>8315</v>
      </c>
      <c r="R3219" s="11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1" t="s">
        <v>8315</v>
      </c>
      <c r="R3220" s="11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1" t="s">
        <v>8315</v>
      </c>
      <c r="R3221" s="1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1" t="s">
        <v>8315</v>
      </c>
      <c r="R3222" s="11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1" t="s">
        <v>8315</v>
      </c>
      <c r="R3223" s="11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1" t="s">
        <v>8315</v>
      </c>
      <c r="R3224" s="11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1" t="s">
        <v>8315</v>
      </c>
      <c r="R3225" s="11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1" t="s">
        <v>8315</v>
      </c>
      <c r="R3226" s="11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1" t="s">
        <v>8315</v>
      </c>
      <c r="R3227" s="11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1" t="s">
        <v>8315</v>
      </c>
      <c r="R3228" s="11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ref="P3229:P3292" si="204">IFERROR(ROUND(E3229/L3229,2),0)</f>
        <v>50</v>
      </c>
      <c r="Q3229" s="11" t="s">
        <v>8315</v>
      </c>
      <c r="R3229" s="11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4"/>
        <v>193.62</v>
      </c>
      <c r="Q3230" s="11" t="s">
        <v>8315</v>
      </c>
      <c r="R3230" s="11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4"/>
        <v>106.8</v>
      </c>
      <c r="Q3231" s="11" t="s">
        <v>8315</v>
      </c>
      <c r="R3231" s="1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4"/>
        <v>77.22</v>
      </c>
      <c r="Q3232" s="11" t="s">
        <v>8315</v>
      </c>
      <c r="R3232" s="11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4"/>
        <v>57.5</v>
      </c>
      <c r="Q3233" s="11" t="s">
        <v>8315</v>
      </c>
      <c r="R3233" s="11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4"/>
        <v>50.46</v>
      </c>
      <c r="Q3234" s="11" t="s">
        <v>8315</v>
      </c>
      <c r="R3234" s="11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4"/>
        <v>97.38</v>
      </c>
      <c r="Q3235" s="11" t="s">
        <v>8315</v>
      </c>
      <c r="R3235" s="11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4"/>
        <v>34.92</v>
      </c>
      <c r="Q3236" s="11" t="s">
        <v>8315</v>
      </c>
      <c r="R3236" s="11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4"/>
        <v>85.53</v>
      </c>
      <c r="Q3237" s="11" t="s">
        <v>8315</v>
      </c>
      <c r="R3237" s="11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4"/>
        <v>182.91</v>
      </c>
      <c r="Q3238" s="11" t="s">
        <v>8315</v>
      </c>
      <c r="R3238" s="11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4"/>
        <v>131.13999999999999</v>
      </c>
      <c r="Q3239" s="11" t="s">
        <v>8315</v>
      </c>
      <c r="R3239" s="11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4"/>
        <v>39.81</v>
      </c>
      <c r="Q3240" s="11" t="s">
        <v>8315</v>
      </c>
      <c r="R3240" s="11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4"/>
        <v>59.7</v>
      </c>
      <c r="Q3241" s="11" t="s">
        <v>8315</v>
      </c>
      <c r="R3241" s="1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4"/>
        <v>88.74</v>
      </c>
      <c r="Q3242" s="11" t="s">
        <v>8315</v>
      </c>
      <c r="R3242" s="11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4"/>
        <v>58.69</v>
      </c>
      <c r="Q3243" s="11" t="s">
        <v>8315</v>
      </c>
      <c r="R3243" s="11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4"/>
        <v>69.569999999999993</v>
      </c>
      <c r="Q3244" s="11" t="s">
        <v>8315</v>
      </c>
      <c r="R3244" s="11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4"/>
        <v>115.87</v>
      </c>
      <c r="Q3245" s="11" t="s">
        <v>8315</v>
      </c>
      <c r="R3245" s="11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4"/>
        <v>23.87</v>
      </c>
      <c r="Q3246" s="11" t="s">
        <v>8315</v>
      </c>
      <c r="R3246" s="11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4"/>
        <v>81.13</v>
      </c>
      <c r="Q3247" s="11" t="s">
        <v>8315</v>
      </c>
      <c r="R3247" s="11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4"/>
        <v>57.63</v>
      </c>
      <c r="Q3248" s="11" t="s">
        <v>8315</v>
      </c>
      <c r="R3248" s="11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4"/>
        <v>46.43</v>
      </c>
      <c r="Q3249" s="11" t="s">
        <v>8315</v>
      </c>
      <c r="R3249" s="11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4"/>
        <v>60.48</v>
      </c>
      <c r="Q3250" s="11" t="s">
        <v>8315</v>
      </c>
      <c r="R3250" s="11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4"/>
        <v>65.58</v>
      </c>
      <c r="Q3251" s="11" t="s">
        <v>8315</v>
      </c>
      <c r="R3251" s="1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4"/>
        <v>119.19</v>
      </c>
      <c r="Q3252" s="11" t="s">
        <v>8315</v>
      </c>
      <c r="R3252" s="11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4"/>
        <v>83.05</v>
      </c>
      <c r="Q3253" s="11" t="s">
        <v>8315</v>
      </c>
      <c r="R3253" s="11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4"/>
        <v>57.52</v>
      </c>
      <c r="Q3254" s="11" t="s">
        <v>8315</v>
      </c>
      <c r="R3254" s="11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4"/>
        <v>177.09</v>
      </c>
      <c r="Q3255" s="11" t="s">
        <v>8315</v>
      </c>
      <c r="R3255" s="11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4"/>
        <v>70.77</v>
      </c>
      <c r="Q3256" s="11" t="s">
        <v>8315</v>
      </c>
      <c r="R3256" s="11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4"/>
        <v>29.17</v>
      </c>
      <c r="Q3257" s="11" t="s">
        <v>8315</v>
      </c>
      <c r="R3257" s="11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4"/>
        <v>72.760000000000005</v>
      </c>
      <c r="Q3258" s="11" t="s">
        <v>8315</v>
      </c>
      <c r="R3258" s="11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4"/>
        <v>51.85</v>
      </c>
      <c r="Q3259" s="11" t="s">
        <v>8315</v>
      </c>
      <c r="R3259" s="11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4"/>
        <v>98.2</v>
      </c>
      <c r="Q3260" s="11" t="s">
        <v>8315</v>
      </c>
      <c r="R3260" s="11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4"/>
        <v>251.74</v>
      </c>
      <c r="Q3261" s="11" t="s">
        <v>8315</v>
      </c>
      <c r="R3261" s="1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1" t="s">
        <v>8315</v>
      </c>
      <c r="R3262" s="11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1" t="s">
        <v>8315</v>
      </c>
      <c r="R3263" s="11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1" t="s">
        <v>8315</v>
      </c>
      <c r="R3264" s="11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1" t="s">
        <v>8315</v>
      </c>
      <c r="R3265" s="11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4"/>
        <v>52.55</v>
      </c>
      <c r="Q3266" s="11" t="s">
        <v>8315</v>
      </c>
      <c r="R3266" s="11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4"/>
        <v>70.290000000000006</v>
      </c>
      <c r="Q3267" s="11" t="s">
        <v>8315</v>
      </c>
      <c r="R3267" s="11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1" t="s">
        <v>8315</v>
      </c>
      <c r="R3268" s="11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1" t="s">
        <v>8315</v>
      </c>
      <c r="R3269" s="11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1" t="s">
        <v>8315</v>
      </c>
      <c r="R3270" s="11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1" t="s">
        <v>8315</v>
      </c>
      <c r="R3271" s="1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1" t="s">
        <v>8315</v>
      </c>
      <c r="R3272" s="11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1" t="s">
        <v>8315</v>
      </c>
      <c r="R3273" s="11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1" t="s">
        <v>8315</v>
      </c>
      <c r="R3274" s="11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1" t="s">
        <v>8315</v>
      </c>
      <c r="R3275" s="11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1" t="s">
        <v>8315</v>
      </c>
      <c r="R3276" s="11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1" t="s">
        <v>8315</v>
      </c>
      <c r="R3277" s="11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1" t="s">
        <v>8315</v>
      </c>
      <c r="R3278" s="11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1" t="s">
        <v>8315</v>
      </c>
      <c r="R3279" s="11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1" t="s">
        <v>8315</v>
      </c>
      <c r="R3280" s="11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1" t="s">
        <v>8315</v>
      </c>
      <c r="R3281" s="1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1" t="s">
        <v>8315</v>
      </c>
      <c r="R3282" s="11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1" t="s">
        <v>8315</v>
      </c>
      <c r="R3283" s="11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1" t="s">
        <v>8315</v>
      </c>
      <c r="R3284" s="11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1" t="s">
        <v>8315</v>
      </c>
      <c r="R3285" s="11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1" t="s">
        <v>8315</v>
      </c>
      <c r="R3286" s="11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1" t="s">
        <v>8315</v>
      </c>
      <c r="R3287" s="11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1" t="s">
        <v>8315</v>
      </c>
      <c r="R3288" s="11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1" t="s">
        <v>8315</v>
      </c>
      <c r="R3289" s="11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1" t="s">
        <v>8315</v>
      </c>
      <c r="R3290" s="11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1" t="s">
        <v>8315</v>
      </c>
      <c r="R3291" s="1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1" t="s">
        <v>8315</v>
      </c>
      <c r="R3292" s="11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ref="P3293:P3356" si="208">IFERROR(ROUND(E3293/L3293,2),0)</f>
        <v>40.71</v>
      </c>
      <c r="Q3293" s="11" t="s">
        <v>8315</v>
      </c>
      <c r="R3293" s="11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8"/>
        <v>19.27</v>
      </c>
      <c r="Q3294" s="11" t="s">
        <v>8315</v>
      </c>
      <c r="R3294" s="11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8"/>
        <v>84.29</v>
      </c>
      <c r="Q3295" s="11" t="s">
        <v>8315</v>
      </c>
      <c r="R3295" s="11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8"/>
        <v>29.58</v>
      </c>
      <c r="Q3296" s="11" t="s">
        <v>8315</v>
      </c>
      <c r="R3296" s="11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8"/>
        <v>26.67</v>
      </c>
      <c r="Q3297" s="11" t="s">
        <v>8315</v>
      </c>
      <c r="R3297" s="11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8"/>
        <v>45.98</v>
      </c>
      <c r="Q3298" s="11" t="s">
        <v>8315</v>
      </c>
      <c r="R3298" s="11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8"/>
        <v>125.09</v>
      </c>
      <c r="Q3299" s="11" t="s">
        <v>8315</v>
      </c>
      <c r="R3299" s="11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8"/>
        <v>141.29</v>
      </c>
      <c r="Q3300" s="11" t="s">
        <v>8315</v>
      </c>
      <c r="R3300" s="11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8"/>
        <v>55.33</v>
      </c>
      <c r="Q3301" s="11" t="s">
        <v>8315</v>
      </c>
      <c r="R3301" s="1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8"/>
        <v>46.42</v>
      </c>
      <c r="Q3302" s="11" t="s">
        <v>8315</v>
      </c>
      <c r="R3302" s="11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8"/>
        <v>57.2</v>
      </c>
      <c r="Q3303" s="11" t="s">
        <v>8315</v>
      </c>
      <c r="R3303" s="11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8"/>
        <v>173.7</v>
      </c>
      <c r="Q3304" s="11" t="s">
        <v>8315</v>
      </c>
      <c r="R3304" s="11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8"/>
        <v>59.6</v>
      </c>
      <c r="Q3305" s="11" t="s">
        <v>8315</v>
      </c>
      <c r="R3305" s="11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8"/>
        <v>89.59</v>
      </c>
      <c r="Q3306" s="11" t="s">
        <v>8315</v>
      </c>
      <c r="R3306" s="11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8"/>
        <v>204.05</v>
      </c>
      <c r="Q3307" s="11" t="s">
        <v>8315</v>
      </c>
      <c r="R3307" s="11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8"/>
        <v>48.7</v>
      </c>
      <c r="Q3308" s="11" t="s">
        <v>8315</v>
      </c>
      <c r="R3308" s="11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8"/>
        <v>53.34</v>
      </c>
      <c r="Q3309" s="11" t="s">
        <v>8315</v>
      </c>
      <c r="R3309" s="11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8"/>
        <v>75.09</v>
      </c>
      <c r="Q3310" s="11" t="s">
        <v>8315</v>
      </c>
      <c r="R3310" s="11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8"/>
        <v>18</v>
      </c>
      <c r="Q3311" s="11" t="s">
        <v>8315</v>
      </c>
      <c r="R3311" s="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8"/>
        <v>209.84</v>
      </c>
      <c r="Q3312" s="11" t="s">
        <v>8315</v>
      </c>
      <c r="R3312" s="11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8"/>
        <v>61.02</v>
      </c>
      <c r="Q3313" s="11" t="s">
        <v>8315</v>
      </c>
      <c r="R3313" s="11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8"/>
        <v>61</v>
      </c>
      <c r="Q3314" s="11" t="s">
        <v>8315</v>
      </c>
      <c r="R3314" s="11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8"/>
        <v>80.03</v>
      </c>
      <c r="Q3315" s="11" t="s">
        <v>8315</v>
      </c>
      <c r="R3315" s="11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8"/>
        <v>29.07</v>
      </c>
      <c r="Q3316" s="11" t="s">
        <v>8315</v>
      </c>
      <c r="R3316" s="11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8"/>
        <v>49.44</v>
      </c>
      <c r="Q3317" s="11" t="s">
        <v>8315</v>
      </c>
      <c r="R3317" s="11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8"/>
        <v>93.98</v>
      </c>
      <c r="Q3318" s="11" t="s">
        <v>8315</v>
      </c>
      <c r="R3318" s="11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8"/>
        <v>61.94</v>
      </c>
      <c r="Q3319" s="11" t="s">
        <v>8315</v>
      </c>
      <c r="R3319" s="11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8"/>
        <v>78.5</v>
      </c>
      <c r="Q3320" s="11" t="s">
        <v>8315</v>
      </c>
      <c r="R3320" s="11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8"/>
        <v>33.75</v>
      </c>
      <c r="Q3321" s="11" t="s">
        <v>8315</v>
      </c>
      <c r="R3321" s="1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8"/>
        <v>66.45</v>
      </c>
      <c r="Q3322" s="11" t="s">
        <v>8315</v>
      </c>
      <c r="R3322" s="11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8"/>
        <v>35.799999999999997</v>
      </c>
      <c r="Q3323" s="11" t="s">
        <v>8315</v>
      </c>
      <c r="R3323" s="11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8"/>
        <v>145.65</v>
      </c>
      <c r="Q3324" s="11" t="s">
        <v>8315</v>
      </c>
      <c r="R3324" s="11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8"/>
        <v>25.69</v>
      </c>
      <c r="Q3325" s="11" t="s">
        <v>8315</v>
      </c>
      <c r="R3325" s="11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1" t="s">
        <v>8315</v>
      </c>
      <c r="R3326" s="11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1" t="s">
        <v>8315</v>
      </c>
      <c r="R3327" s="11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1" t="s">
        <v>8315</v>
      </c>
      <c r="R3328" s="11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1" t="s">
        <v>8315</v>
      </c>
      <c r="R3329" s="11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8"/>
        <v>292.77999999999997</v>
      </c>
      <c r="Q3330" s="11" t="s">
        <v>8315</v>
      </c>
      <c r="R3330" s="11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08"/>
        <v>44.92</v>
      </c>
      <c r="Q3331" s="11" t="s">
        <v>8315</v>
      </c>
      <c r="R3331" s="1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1" t="s">
        <v>8315</v>
      </c>
      <c r="R3332" s="11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1" t="s">
        <v>8315</v>
      </c>
      <c r="R3333" s="11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1" t="s">
        <v>8315</v>
      </c>
      <c r="R3334" s="11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1" t="s">
        <v>8315</v>
      </c>
      <c r="R3335" s="11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1" t="s">
        <v>8315</v>
      </c>
      <c r="R3336" s="11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1" t="s">
        <v>8315</v>
      </c>
      <c r="R3337" s="11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1" t="s">
        <v>8315</v>
      </c>
      <c r="R3338" s="11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1" t="s">
        <v>8315</v>
      </c>
      <c r="R3339" s="11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1" t="s">
        <v>8315</v>
      </c>
      <c r="R3340" s="11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1" t="s">
        <v>8315</v>
      </c>
      <c r="R3341" s="1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1" t="s">
        <v>8315</v>
      </c>
      <c r="R3342" s="11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1" t="s">
        <v>8315</v>
      </c>
      <c r="R3343" s="11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1" t="s">
        <v>8315</v>
      </c>
      <c r="R3344" s="11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1" t="s">
        <v>8315</v>
      </c>
      <c r="R3345" s="11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1" t="s">
        <v>8315</v>
      </c>
      <c r="R3346" s="11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1" t="s">
        <v>8315</v>
      </c>
      <c r="R3347" s="11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1" t="s">
        <v>8315</v>
      </c>
      <c r="R3348" s="11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1" t="s">
        <v>8315</v>
      </c>
      <c r="R3349" s="11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1" t="s">
        <v>8315</v>
      </c>
      <c r="R3350" s="11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1" t="s">
        <v>8315</v>
      </c>
      <c r="R3351" s="1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1" t="s">
        <v>8315</v>
      </c>
      <c r="R3352" s="11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1" t="s">
        <v>8315</v>
      </c>
      <c r="R3353" s="11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1" t="s">
        <v>8315</v>
      </c>
      <c r="R3354" s="11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1" t="s">
        <v>8315</v>
      </c>
      <c r="R3355" s="11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1" t="s">
        <v>8315</v>
      </c>
      <c r="R3356" s="11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ref="P3357:P3420" si="212">IFERROR(ROUND(E3357/L3357,2),0)</f>
        <v>147.33000000000001</v>
      </c>
      <c r="Q3357" s="11" t="s">
        <v>8315</v>
      </c>
      <c r="R3357" s="11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2"/>
        <v>56.33</v>
      </c>
      <c r="Q3358" s="11" t="s">
        <v>8315</v>
      </c>
      <c r="R3358" s="11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2"/>
        <v>96.19</v>
      </c>
      <c r="Q3359" s="11" t="s">
        <v>8315</v>
      </c>
      <c r="R3359" s="11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2"/>
        <v>63.57</v>
      </c>
      <c r="Q3360" s="11" t="s">
        <v>8315</v>
      </c>
      <c r="R3360" s="11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2"/>
        <v>184.78</v>
      </c>
      <c r="Q3361" s="11" t="s">
        <v>8315</v>
      </c>
      <c r="R3361" s="1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2"/>
        <v>126.72</v>
      </c>
      <c r="Q3362" s="11" t="s">
        <v>8315</v>
      </c>
      <c r="R3362" s="11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2"/>
        <v>83.43</v>
      </c>
      <c r="Q3363" s="11" t="s">
        <v>8315</v>
      </c>
      <c r="R3363" s="11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2"/>
        <v>54.5</v>
      </c>
      <c r="Q3364" s="11" t="s">
        <v>8315</v>
      </c>
      <c r="R3364" s="11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2"/>
        <v>302.31</v>
      </c>
      <c r="Q3365" s="11" t="s">
        <v>8315</v>
      </c>
      <c r="R3365" s="11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2"/>
        <v>44.14</v>
      </c>
      <c r="Q3366" s="11" t="s">
        <v>8315</v>
      </c>
      <c r="R3366" s="11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2"/>
        <v>866.67</v>
      </c>
      <c r="Q3367" s="11" t="s">
        <v>8315</v>
      </c>
      <c r="R3367" s="11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2"/>
        <v>61.39</v>
      </c>
      <c r="Q3368" s="11" t="s">
        <v>8315</v>
      </c>
      <c r="R3368" s="11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2"/>
        <v>29.67</v>
      </c>
      <c r="Q3369" s="11" t="s">
        <v>8315</v>
      </c>
      <c r="R3369" s="11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2"/>
        <v>45.48</v>
      </c>
      <c r="Q3370" s="11" t="s">
        <v>8315</v>
      </c>
      <c r="R3370" s="11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2"/>
        <v>96.2</v>
      </c>
      <c r="Q3371" s="11" t="s">
        <v>8315</v>
      </c>
      <c r="R3371" s="1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2"/>
        <v>67.92</v>
      </c>
      <c r="Q3372" s="11" t="s">
        <v>8315</v>
      </c>
      <c r="R3372" s="11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2"/>
        <v>30.78</v>
      </c>
      <c r="Q3373" s="11" t="s">
        <v>8315</v>
      </c>
      <c r="R3373" s="11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2"/>
        <v>38.33</v>
      </c>
      <c r="Q3374" s="11" t="s">
        <v>8315</v>
      </c>
      <c r="R3374" s="11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2"/>
        <v>66.83</v>
      </c>
      <c r="Q3375" s="11" t="s">
        <v>8315</v>
      </c>
      <c r="R3375" s="11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2"/>
        <v>71.73</v>
      </c>
      <c r="Q3376" s="11" t="s">
        <v>8315</v>
      </c>
      <c r="R3376" s="11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2"/>
        <v>176.47</v>
      </c>
      <c r="Q3377" s="11" t="s">
        <v>8315</v>
      </c>
      <c r="R3377" s="11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2"/>
        <v>421.11</v>
      </c>
      <c r="Q3378" s="11" t="s">
        <v>8315</v>
      </c>
      <c r="R3378" s="11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2"/>
        <v>104.99</v>
      </c>
      <c r="Q3379" s="11" t="s">
        <v>8315</v>
      </c>
      <c r="R3379" s="11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2"/>
        <v>28.19</v>
      </c>
      <c r="Q3380" s="11" t="s">
        <v>8315</v>
      </c>
      <c r="R3380" s="11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2"/>
        <v>54.55</v>
      </c>
      <c r="Q3381" s="11" t="s">
        <v>8315</v>
      </c>
      <c r="R3381" s="1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2"/>
        <v>111.89</v>
      </c>
      <c r="Q3382" s="11" t="s">
        <v>8315</v>
      </c>
      <c r="R3382" s="11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2"/>
        <v>85.21</v>
      </c>
      <c r="Q3383" s="11" t="s">
        <v>8315</v>
      </c>
      <c r="R3383" s="11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2"/>
        <v>76.650000000000006</v>
      </c>
      <c r="Q3384" s="11" t="s">
        <v>8315</v>
      </c>
      <c r="R3384" s="11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2"/>
        <v>65.17</v>
      </c>
      <c r="Q3385" s="11" t="s">
        <v>8315</v>
      </c>
      <c r="R3385" s="11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2"/>
        <v>93.76</v>
      </c>
      <c r="Q3386" s="11" t="s">
        <v>8315</v>
      </c>
      <c r="R3386" s="11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2"/>
        <v>133.33000000000001</v>
      </c>
      <c r="Q3387" s="11" t="s">
        <v>8315</v>
      </c>
      <c r="R3387" s="11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2"/>
        <v>51.22</v>
      </c>
      <c r="Q3388" s="11" t="s">
        <v>8315</v>
      </c>
      <c r="R3388" s="11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2"/>
        <v>100.17</v>
      </c>
      <c r="Q3389" s="11" t="s">
        <v>8315</v>
      </c>
      <c r="R3389" s="11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1" t="s">
        <v>8315</v>
      </c>
      <c r="R3390" s="11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1" t="s">
        <v>8315</v>
      </c>
      <c r="R3391" s="1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1" t="s">
        <v>8315</v>
      </c>
      <c r="R3392" s="11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1" t="s">
        <v>8315</v>
      </c>
      <c r="R3393" s="11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2"/>
        <v>41.67</v>
      </c>
      <c r="Q3394" s="11" t="s">
        <v>8315</v>
      </c>
      <c r="R3394" s="11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2"/>
        <v>36.07</v>
      </c>
      <c r="Q3395" s="11" t="s">
        <v>8315</v>
      </c>
      <c r="R3395" s="11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1" t="s">
        <v>8315</v>
      </c>
      <c r="R3396" s="11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1" t="s">
        <v>8315</v>
      </c>
      <c r="R3397" s="11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1" t="s">
        <v>8315</v>
      </c>
      <c r="R3398" s="11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1" t="s">
        <v>8315</v>
      </c>
      <c r="R3399" s="11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1" t="s">
        <v>8315</v>
      </c>
      <c r="R3400" s="11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1" t="s">
        <v>8315</v>
      </c>
      <c r="R3401" s="1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1" t="s">
        <v>8315</v>
      </c>
      <c r="R3402" s="11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1" t="s">
        <v>8315</v>
      </c>
      <c r="R3403" s="11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1" t="s">
        <v>8315</v>
      </c>
      <c r="R3404" s="11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1" t="s">
        <v>8315</v>
      </c>
      <c r="R3405" s="11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1" t="s">
        <v>8315</v>
      </c>
      <c r="R3406" s="11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1" t="s">
        <v>8315</v>
      </c>
      <c r="R3407" s="11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1" t="s">
        <v>8315</v>
      </c>
      <c r="R3408" s="11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1" t="s">
        <v>8315</v>
      </c>
      <c r="R3409" s="11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1" t="s">
        <v>8315</v>
      </c>
      <c r="R3410" s="11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1" t="s">
        <v>8315</v>
      </c>
      <c r="R3411" s="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1" t="s">
        <v>8315</v>
      </c>
      <c r="R3412" s="11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1" t="s">
        <v>8315</v>
      </c>
      <c r="R3413" s="11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1" t="s">
        <v>8315</v>
      </c>
      <c r="R3414" s="11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1" t="s">
        <v>8315</v>
      </c>
      <c r="R3415" s="11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1" t="s">
        <v>8315</v>
      </c>
      <c r="R3416" s="11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1" t="s">
        <v>8315</v>
      </c>
      <c r="R3417" s="11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1" t="s">
        <v>8315</v>
      </c>
      <c r="R3418" s="11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1" t="s">
        <v>8315</v>
      </c>
      <c r="R3419" s="11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1" t="s">
        <v>8315</v>
      </c>
      <c r="R3420" s="11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ref="P3421:P3484" si="216">IFERROR(ROUND(E3421/L3421,2),0)</f>
        <v>63.7</v>
      </c>
      <c r="Q3421" s="11" t="s">
        <v>8315</v>
      </c>
      <c r="R3421" s="1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6"/>
        <v>28.41</v>
      </c>
      <c r="Q3422" s="11" t="s">
        <v>8315</v>
      </c>
      <c r="R3422" s="11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6"/>
        <v>103.21</v>
      </c>
      <c r="Q3423" s="11" t="s">
        <v>8315</v>
      </c>
      <c r="R3423" s="11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6"/>
        <v>71.150000000000006</v>
      </c>
      <c r="Q3424" s="11" t="s">
        <v>8315</v>
      </c>
      <c r="R3424" s="11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6"/>
        <v>35</v>
      </c>
      <c r="Q3425" s="11" t="s">
        <v>8315</v>
      </c>
      <c r="R3425" s="11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6"/>
        <v>81.78</v>
      </c>
      <c r="Q3426" s="11" t="s">
        <v>8315</v>
      </c>
      <c r="R3426" s="11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6"/>
        <v>297.02999999999997</v>
      </c>
      <c r="Q3427" s="11" t="s">
        <v>8315</v>
      </c>
      <c r="R3427" s="11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6"/>
        <v>46.61</v>
      </c>
      <c r="Q3428" s="11" t="s">
        <v>8315</v>
      </c>
      <c r="R3428" s="11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6"/>
        <v>51.72</v>
      </c>
      <c r="Q3429" s="11" t="s">
        <v>8315</v>
      </c>
      <c r="R3429" s="11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6"/>
        <v>40.29</v>
      </c>
      <c r="Q3430" s="11" t="s">
        <v>8315</v>
      </c>
      <c r="R3430" s="11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6"/>
        <v>16.25</v>
      </c>
      <c r="Q3431" s="11" t="s">
        <v>8315</v>
      </c>
      <c r="R3431" s="1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6"/>
        <v>30.15</v>
      </c>
      <c r="Q3432" s="11" t="s">
        <v>8315</v>
      </c>
      <c r="R3432" s="11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6"/>
        <v>95.24</v>
      </c>
      <c r="Q3433" s="11" t="s">
        <v>8315</v>
      </c>
      <c r="R3433" s="11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6"/>
        <v>52.21</v>
      </c>
      <c r="Q3434" s="11" t="s">
        <v>8315</v>
      </c>
      <c r="R3434" s="11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6"/>
        <v>134.15</v>
      </c>
      <c r="Q3435" s="11" t="s">
        <v>8315</v>
      </c>
      <c r="R3435" s="11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6"/>
        <v>62.83</v>
      </c>
      <c r="Q3436" s="11" t="s">
        <v>8315</v>
      </c>
      <c r="R3436" s="11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6"/>
        <v>58.95</v>
      </c>
      <c r="Q3437" s="11" t="s">
        <v>8315</v>
      </c>
      <c r="R3437" s="11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6"/>
        <v>143.11000000000001</v>
      </c>
      <c r="Q3438" s="11" t="s">
        <v>8315</v>
      </c>
      <c r="R3438" s="11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6"/>
        <v>84.17</v>
      </c>
      <c r="Q3439" s="11" t="s">
        <v>8315</v>
      </c>
      <c r="R3439" s="11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6"/>
        <v>186.07</v>
      </c>
      <c r="Q3440" s="11" t="s">
        <v>8315</v>
      </c>
      <c r="R3440" s="11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6"/>
        <v>89.79</v>
      </c>
      <c r="Q3441" s="11" t="s">
        <v>8315</v>
      </c>
      <c r="R3441" s="1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6"/>
        <v>64.16</v>
      </c>
      <c r="Q3442" s="11" t="s">
        <v>8315</v>
      </c>
      <c r="R3442" s="11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6"/>
        <v>59.65</v>
      </c>
      <c r="Q3443" s="11" t="s">
        <v>8315</v>
      </c>
      <c r="R3443" s="11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6"/>
        <v>31.25</v>
      </c>
      <c r="Q3444" s="11" t="s">
        <v>8315</v>
      </c>
      <c r="R3444" s="11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6"/>
        <v>41.22</v>
      </c>
      <c r="Q3445" s="11" t="s">
        <v>8315</v>
      </c>
      <c r="R3445" s="11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6"/>
        <v>43.35</v>
      </c>
      <c r="Q3446" s="11" t="s">
        <v>8315</v>
      </c>
      <c r="R3446" s="11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6"/>
        <v>64.52</v>
      </c>
      <c r="Q3447" s="11" t="s">
        <v>8315</v>
      </c>
      <c r="R3447" s="11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6"/>
        <v>43.28</v>
      </c>
      <c r="Q3448" s="11" t="s">
        <v>8315</v>
      </c>
      <c r="R3448" s="11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6"/>
        <v>77</v>
      </c>
      <c r="Q3449" s="11" t="s">
        <v>8315</v>
      </c>
      <c r="R3449" s="11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6"/>
        <v>51.22</v>
      </c>
      <c r="Q3450" s="11" t="s">
        <v>8315</v>
      </c>
      <c r="R3450" s="11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6"/>
        <v>68.25</v>
      </c>
      <c r="Q3451" s="11" t="s">
        <v>8315</v>
      </c>
      <c r="R3451" s="1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6"/>
        <v>19.489999999999998</v>
      </c>
      <c r="Q3452" s="11" t="s">
        <v>8315</v>
      </c>
      <c r="R3452" s="11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6"/>
        <v>41.13</v>
      </c>
      <c r="Q3453" s="11" t="s">
        <v>8315</v>
      </c>
      <c r="R3453" s="11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1" t="s">
        <v>8315</v>
      </c>
      <c r="R3454" s="11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1" t="s">
        <v>8315</v>
      </c>
      <c r="R3455" s="11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1" t="s">
        <v>8315</v>
      </c>
      <c r="R3456" s="11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1" t="s">
        <v>8315</v>
      </c>
      <c r="R3457" s="11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6"/>
        <v>358.69</v>
      </c>
      <c r="Q3458" s="11" t="s">
        <v>8315</v>
      </c>
      <c r="R3458" s="11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6"/>
        <v>50.98</v>
      </c>
      <c r="Q3459" s="11" t="s">
        <v>8315</v>
      </c>
      <c r="R3459" s="11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1" t="s">
        <v>8315</v>
      </c>
      <c r="R3460" s="11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1" t="s">
        <v>8315</v>
      </c>
      <c r="R3461" s="1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1" t="s">
        <v>8315</v>
      </c>
      <c r="R3462" s="11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1" t="s">
        <v>8315</v>
      </c>
      <c r="R3463" s="11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1" t="s">
        <v>8315</v>
      </c>
      <c r="R3464" s="11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1" t="s">
        <v>8315</v>
      </c>
      <c r="R3465" s="11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1" t="s">
        <v>8315</v>
      </c>
      <c r="R3466" s="11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1" t="s">
        <v>8315</v>
      </c>
      <c r="R3467" s="11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1" t="s">
        <v>8315</v>
      </c>
      <c r="R3468" s="11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1" t="s">
        <v>8315</v>
      </c>
      <c r="R3469" s="11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1" t="s">
        <v>8315</v>
      </c>
      <c r="R3470" s="11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1" t="s">
        <v>8315</v>
      </c>
      <c r="R3471" s="1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1" t="s">
        <v>8315</v>
      </c>
      <c r="R3472" s="11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1" t="s">
        <v>8315</v>
      </c>
      <c r="R3473" s="11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1" t="s">
        <v>8315</v>
      </c>
      <c r="R3474" s="11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1" t="s">
        <v>8315</v>
      </c>
      <c r="R3475" s="11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1" t="s">
        <v>8315</v>
      </c>
      <c r="R3476" s="11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1" t="s">
        <v>8315</v>
      </c>
      <c r="R3477" s="11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1" t="s">
        <v>8315</v>
      </c>
      <c r="R3478" s="11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1" t="s">
        <v>8315</v>
      </c>
      <c r="R3479" s="11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1" t="s">
        <v>8315</v>
      </c>
      <c r="R3480" s="11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1" t="s">
        <v>8315</v>
      </c>
      <c r="R3481" s="1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1" t="s">
        <v>8315</v>
      </c>
      <c r="R3482" s="11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1" t="s">
        <v>8315</v>
      </c>
      <c r="R3483" s="11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1" t="s">
        <v>8315</v>
      </c>
      <c r="R3484" s="11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ref="P3485:P3548" si="220">IFERROR(ROUND(E3485/L3485,2),0)</f>
        <v>40.29</v>
      </c>
      <c r="Q3485" s="11" t="s">
        <v>8315</v>
      </c>
      <c r="R3485" s="11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20"/>
        <v>64.91</v>
      </c>
      <c r="Q3486" s="11" t="s">
        <v>8315</v>
      </c>
      <c r="R3486" s="11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20"/>
        <v>55.33</v>
      </c>
      <c r="Q3487" s="11" t="s">
        <v>8315</v>
      </c>
      <c r="R3487" s="11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20"/>
        <v>83.14</v>
      </c>
      <c r="Q3488" s="11" t="s">
        <v>8315</v>
      </c>
      <c r="R3488" s="11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20"/>
        <v>38.71</v>
      </c>
      <c r="Q3489" s="11" t="s">
        <v>8315</v>
      </c>
      <c r="R3489" s="11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20"/>
        <v>125.38</v>
      </c>
      <c r="Q3490" s="11" t="s">
        <v>8315</v>
      </c>
      <c r="R3490" s="11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20"/>
        <v>78.260000000000005</v>
      </c>
      <c r="Q3491" s="11" t="s">
        <v>8315</v>
      </c>
      <c r="R3491" s="1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20"/>
        <v>47.22</v>
      </c>
      <c r="Q3492" s="11" t="s">
        <v>8315</v>
      </c>
      <c r="R3492" s="11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20"/>
        <v>79.099999999999994</v>
      </c>
      <c r="Q3493" s="11" t="s">
        <v>8315</v>
      </c>
      <c r="R3493" s="11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20"/>
        <v>114.29</v>
      </c>
      <c r="Q3494" s="11" t="s">
        <v>8315</v>
      </c>
      <c r="R3494" s="11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20"/>
        <v>51.72</v>
      </c>
      <c r="Q3495" s="11" t="s">
        <v>8315</v>
      </c>
      <c r="R3495" s="11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20"/>
        <v>30.77</v>
      </c>
      <c r="Q3496" s="11" t="s">
        <v>8315</v>
      </c>
      <c r="R3496" s="11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20"/>
        <v>74.209999999999994</v>
      </c>
      <c r="Q3497" s="11" t="s">
        <v>8315</v>
      </c>
      <c r="R3497" s="11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20"/>
        <v>47.85</v>
      </c>
      <c r="Q3498" s="11" t="s">
        <v>8315</v>
      </c>
      <c r="R3498" s="11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20"/>
        <v>34.409999999999997</v>
      </c>
      <c r="Q3499" s="11" t="s">
        <v>8315</v>
      </c>
      <c r="R3499" s="11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20"/>
        <v>40.24</v>
      </c>
      <c r="Q3500" s="11" t="s">
        <v>8315</v>
      </c>
      <c r="R3500" s="11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20"/>
        <v>60.29</v>
      </c>
      <c r="Q3501" s="11" t="s">
        <v>8315</v>
      </c>
      <c r="R3501" s="1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20"/>
        <v>25.31</v>
      </c>
      <c r="Q3502" s="11" t="s">
        <v>8315</v>
      </c>
      <c r="R3502" s="11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20"/>
        <v>35.950000000000003</v>
      </c>
      <c r="Q3503" s="11" t="s">
        <v>8315</v>
      </c>
      <c r="R3503" s="11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20"/>
        <v>136</v>
      </c>
      <c r="Q3504" s="11" t="s">
        <v>8315</v>
      </c>
      <c r="R3504" s="11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20"/>
        <v>70.760000000000005</v>
      </c>
      <c r="Q3505" s="11" t="s">
        <v>8315</v>
      </c>
      <c r="R3505" s="11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20"/>
        <v>125</v>
      </c>
      <c r="Q3506" s="11" t="s">
        <v>8315</v>
      </c>
      <c r="R3506" s="11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20"/>
        <v>66.510000000000005</v>
      </c>
      <c r="Q3507" s="11" t="s">
        <v>8315</v>
      </c>
      <c r="R3507" s="11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20"/>
        <v>105</v>
      </c>
      <c r="Q3508" s="11" t="s">
        <v>8315</v>
      </c>
      <c r="R3508" s="11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20"/>
        <v>145</v>
      </c>
      <c r="Q3509" s="11" t="s">
        <v>8315</v>
      </c>
      <c r="R3509" s="11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20"/>
        <v>12</v>
      </c>
      <c r="Q3510" s="11" t="s">
        <v>8315</v>
      </c>
      <c r="R3510" s="11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20"/>
        <v>96.67</v>
      </c>
      <c r="Q3511" s="11" t="s">
        <v>8315</v>
      </c>
      <c r="R3511" s="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20"/>
        <v>60.33</v>
      </c>
      <c r="Q3512" s="11" t="s">
        <v>8315</v>
      </c>
      <c r="R3512" s="11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20"/>
        <v>79.89</v>
      </c>
      <c r="Q3513" s="11" t="s">
        <v>8315</v>
      </c>
      <c r="R3513" s="11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20"/>
        <v>58.82</v>
      </c>
      <c r="Q3514" s="11" t="s">
        <v>8315</v>
      </c>
      <c r="R3514" s="11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20"/>
        <v>75.34</v>
      </c>
      <c r="Q3515" s="11" t="s">
        <v>8315</v>
      </c>
      <c r="R3515" s="11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20"/>
        <v>55</v>
      </c>
      <c r="Q3516" s="11" t="s">
        <v>8315</v>
      </c>
      <c r="R3516" s="11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20"/>
        <v>66.959999999999994</v>
      </c>
      <c r="Q3517" s="11" t="s">
        <v>8315</v>
      </c>
      <c r="R3517" s="11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1" t="s">
        <v>8315</v>
      </c>
      <c r="R3518" s="11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1" t="s">
        <v>8315</v>
      </c>
      <c r="R3519" s="11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1" t="s">
        <v>8315</v>
      </c>
      <c r="R3520" s="11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1" t="s">
        <v>8315</v>
      </c>
      <c r="R3521" s="1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20"/>
        <v>95.95</v>
      </c>
      <c r="Q3522" s="11" t="s">
        <v>8315</v>
      </c>
      <c r="R3522" s="11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0"/>
        <v>45.62</v>
      </c>
      <c r="Q3523" s="11" t="s">
        <v>8315</v>
      </c>
      <c r="R3523" s="11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1" t="s">
        <v>8315</v>
      </c>
      <c r="R3524" s="11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1" t="s">
        <v>8315</v>
      </c>
      <c r="R3525" s="11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1" t="s">
        <v>8315</v>
      </c>
      <c r="R3526" s="11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1" t="s">
        <v>8315</v>
      </c>
      <c r="R3527" s="11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1" t="s">
        <v>8315</v>
      </c>
      <c r="R3528" s="11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1" t="s">
        <v>8315</v>
      </c>
      <c r="R3529" s="11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1" t="s">
        <v>8315</v>
      </c>
      <c r="R3530" s="11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1" t="s">
        <v>8315</v>
      </c>
      <c r="R3531" s="1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1" t="s">
        <v>8315</v>
      </c>
      <c r="R3532" s="11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1" t="s">
        <v>8315</v>
      </c>
      <c r="R3533" s="11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1" t="s">
        <v>8315</v>
      </c>
      <c r="R3534" s="11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1" t="s">
        <v>8315</v>
      </c>
      <c r="R3535" s="11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1" t="s">
        <v>8315</v>
      </c>
      <c r="R3536" s="11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1" t="s">
        <v>8315</v>
      </c>
      <c r="R3537" s="11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1" t="s">
        <v>8315</v>
      </c>
      <c r="R3538" s="11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1" t="s">
        <v>8315</v>
      </c>
      <c r="R3539" s="11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1" t="s">
        <v>8315</v>
      </c>
      <c r="R3540" s="11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1" t="s">
        <v>8315</v>
      </c>
      <c r="R3541" s="1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1" t="s">
        <v>8315</v>
      </c>
      <c r="R3542" s="11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1" t="s">
        <v>8315</v>
      </c>
      <c r="R3543" s="11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1" t="s">
        <v>8315</v>
      </c>
      <c r="R3544" s="11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1" t="s">
        <v>8315</v>
      </c>
      <c r="R3545" s="11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1" t="s">
        <v>8315</v>
      </c>
      <c r="R3546" s="11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1" t="s">
        <v>8315</v>
      </c>
      <c r="R3547" s="11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1" t="s">
        <v>8315</v>
      </c>
      <c r="R3548" s="11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ref="P3549:P3612" si="224">IFERROR(ROUND(E3549/L3549,2),0)</f>
        <v>119.18</v>
      </c>
      <c r="Q3549" s="11" t="s">
        <v>8315</v>
      </c>
      <c r="R3549" s="11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4"/>
        <v>164.62</v>
      </c>
      <c r="Q3550" s="11" t="s">
        <v>8315</v>
      </c>
      <c r="R3550" s="11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4"/>
        <v>24.29</v>
      </c>
      <c r="Q3551" s="11" t="s">
        <v>8315</v>
      </c>
      <c r="R3551" s="1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4"/>
        <v>40.94</v>
      </c>
      <c r="Q3552" s="11" t="s">
        <v>8315</v>
      </c>
      <c r="R3552" s="11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4"/>
        <v>61.1</v>
      </c>
      <c r="Q3553" s="11" t="s">
        <v>8315</v>
      </c>
      <c r="R3553" s="11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4"/>
        <v>38.65</v>
      </c>
      <c r="Q3554" s="11" t="s">
        <v>8315</v>
      </c>
      <c r="R3554" s="11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4"/>
        <v>56.2</v>
      </c>
      <c r="Q3555" s="11" t="s">
        <v>8315</v>
      </c>
      <c r="R3555" s="11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4"/>
        <v>107</v>
      </c>
      <c r="Q3556" s="11" t="s">
        <v>8315</v>
      </c>
      <c r="R3556" s="11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4"/>
        <v>171.43</v>
      </c>
      <c r="Q3557" s="11" t="s">
        <v>8315</v>
      </c>
      <c r="R3557" s="11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4"/>
        <v>110.5</v>
      </c>
      <c r="Q3558" s="11" t="s">
        <v>8315</v>
      </c>
      <c r="R3558" s="11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4"/>
        <v>179.28</v>
      </c>
      <c r="Q3559" s="11" t="s">
        <v>8315</v>
      </c>
      <c r="R3559" s="11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4"/>
        <v>22.91</v>
      </c>
      <c r="Q3560" s="11" t="s">
        <v>8315</v>
      </c>
      <c r="R3560" s="11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4"/>
        <v>43.13</v>
      </c>
      <c r="Q3561" s="11" t="s">
        <v>8315</v>
      </c>
      <c r="R3561" s="1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4"/>
        <v>46.89</v>
      </c>
      <c r="Q3562" s="11" t="s">
        <v>8315</v>
      </c>
      <c r="R3562" s="11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4"/>
        <v>47.41</v>
      </c>
      <c r="Q3563" s="11" t="s">
        <v>8315</v>
      </c>
      <c r="R3563" s="11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4"/>
        <v>15.13</v>
      </c>
      <c r="Q3564" s="11" t="s">
        <v>8315</v>
      </c>
      <c r="R3564" s="11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4"/>
        <v>21.1</v>
      </c>
      <c r="Q3565" s="11" t="s">
        <v>8315</v>
      </c>
      <c r="R3565" s="11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4"/>
        <v>59.12</v>
      </c>
      <c r="Q3566" s="11" t="s">
        <v>8315</v>
      </c>
      <c r="R3566" s="11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4"/>
        <v>97.92</v>
      </c>
      <c r="Q3567" s="11" t="s">
        <v>8315</v>
      </c>
      <c r="R3567" s="11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4"/>
        <v>55.13</v>
      </c>
      <c r="Q3568" s="11" t="s">
        <v>8315</v>
      </c>
      <c r="R3568" s="11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4"/>
        <v>26.54</v>
      </c>
      <c r="Q3569" s="11" t="s">
        <v>8315</v>
      </c>
      <c r="R3569" s="11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4"/>
        <v>58.42</v>
      </c>
      <c r="Q3570" s="11" t="s">
        <v>8315</v>
      </c>
      <c r="R3570" s="11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4"/>
        <v>122.54</v>
      </c>
      <c r="Q3571" s="11" t="s">
        <v>8315</v>
      </c>
      <c r="R3571" s="1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4"/>
        <v>87.96</v>
      </c>
      <c r="Q3572" s="11" t="s">
        <v>8315</v>
      </c>
      <c r="R3572" s="11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4"/>
        <v>73.239999999999995</v>
      </c>
      <c r="Q3573" s="11" t="s">
        <v>8315</v>
      </c>
      <c r="R3573" s="11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4"/>
        <v>55.56</v>
      </c>
      <c r="Q3574" s="11" t="s">
        <v>8315</v>
      </c>
      <c r="R3574" s="11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4"/>
        <v>39.54</v>
      </c>
      <c r="Q3575" s="11" t="s">
        <v>8315</v>
      </c>
      <c r="R3575" s="11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4"/>
        <v>136.78</v>
      </c>
      <c r="Q3576" s="11" t="s">
        <v>8315</v>
      </c>
      <c r="R3576" s="11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4"/>
        <v>99.34</v>
      </c>
      <c r="Q3577" s="11" t="s">
        <v>8315</v>
      </c>
      <c r="R3577" s="11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4"/>
        <v>20</v>
      </c>
      <c r="Q3578" s="11" t="s">
        <v>8315</v>
      </c>
      <c r="R3578" s="11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4"/>
        <v>28.89</v>
      </c>
      <c r="Q3579" s="11" t="s">
        <v>8315</v>
      </c>
      <c r="R3579" s="11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4"/>
        <v>40.549999999999997</v>
      </c>
      <c r="Q3580" s="11" t="s">
        <v>8315</v>
      </c>
      <c r="R3580" s="11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4"/>
        <v>35.71</v>
      </c>
      <c r="Q3581" s="11" t="s">
        <v>8315</v>
      </c>
      <c r="R3581" s="1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1" t="s">
        <v>8315</v>
      </c>
      <c r="R3582" s="11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1" t="s">
        <v>8315</v>
      </c>
      <c r="R3583" s="11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1" t="s">
        <v>8315</v>
      </c>
      <c r="R3584" s="11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1" t="s">
        <v>8315</v>
      </c>
      <c r="R3585" s="11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4"/>
        <v>30.94</v>
      </c>
      <c r="Q3586" s="11" t="s">
        <v>8315</v>
      </c>
      <c r="R3586" s="11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4"/>
        <v>176.09</v>
      </c>
      <c r="Q3587" s="11" t="s">
        <v>8315</v>
      </c>
      <c r="R3587" s="11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1" t="s">
        <v>8315</v>
      </c>
      <c r="R3588" s="11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1" t="s">
        <v>8315</v>
      </c>
      <c r="R3589" s="11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1" t="s">
        <v>8315</v>
      </c>
      <c r="R3590" s="11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1" t="s">
        <v>8315</v>
      </c>
      <c r="R3591" s="1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1" t="s">
        <v>8315</v>
      </c>
      <c r="R3592" s="11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1" t="s">
        <v>8315</v>
      </c>
      <c r="R3593" s="11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1" t="s">
        <v>8315</v>
      </c>
      <c r="R3594" s="11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1" t="s">
        <v>8315</v>
      </c>
      <c r="R3595" s="11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1" t="s">
        <v>8315</v>
      </c>
      <c r="R3596" s="11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1" t="s">
        <v>8315</v>
      </c>
      <c r="R3597" s="11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1" t="s">
        <v>8315</v>
      </c>
      <c r="R3598" s="11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1" t="s">
        <v>8315</v>
      </c>
      <c r="R3599" s="11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1" t="s">
        <v>8315</v>
      </c>
      <c r="R3600" s="11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1" t="s">
        <v>8315</v>
      </c>
      <c r="R3601" s="1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1" t="s">
        <v>8315</v>
      </c>
      <c r="R3602" s="11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1" t="s">
        <v>8315</v>
      </c>
      <c r="R3603" s="11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1" t="s">
        <v>8315</v>
      </c>
      <c r="R3604" s="11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1" t="s">
        <v>8315</v>
      </c>
      <c r="R3605" s="11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1" t="s">
        <v>8315</v>
      </c>
      <c r="R3606" s="11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1" t="s">
        <v>8315</v>
      </c>
      <c r="R3607" s="11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1" t="s">
        <v>8315</v>
      </c>
      <c r="R3608" s="11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1" t="s">
        <v>8315</v>
      </c>
      <c r="R3609" s="11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1" t="s">
        <v>8315</v>
      </c>
      <c r="R3610" s="11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1" t="s">
        <v>8315</v>
      </c>
      <c r="R3611" s="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1" t="s">
        <v>8315</v>
      </c>
      <c r="R3612" s="11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ref="P3613:P3676" si="228">IFERROR(ROUND(E3613/L3613,2),0)</f>
        <v>66.67</v>
      </c>
      <c r="Q3613" s="11" t="s">
        <v>8315</v>
      </c>
      <c r="R3613" s="11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8"/>
        <v>126.67</v>
      </c>
      <c r="Q3614" s="11" t="s">
        <v>8315</v>
      </c>
      <c r="R3614" s="11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8"/>
        <v>62.5</v>
      </c>
      <c r="Q3615" s="11" t="s">
        <v>8315</v>
      </c>
      <c r="R3615" s="11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8"/>
        <v>35.49</v>
      </c>
      <c r="Q3616" s="11" t="s">
        <v>8315</v>
      </c>
      <c r="R3616" s="11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8"/>
        <v>37.08</v>
      </c>
      <c r="Q3617" s="11" t="s">
        <v>8315</v>
      </c>
      <c r="R3617" s="11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8"/>
        <v>69.33</v>
      </c>
      <c r="Q3618" s="11" t="s">
        <v>8315</v>
      </c>
      <c r="R3618" s="11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8"/>
        <v>17.25</v>
      </c>
      <c r="Q3619" s="11" t="s">
        <v>8315</v>
      </c>
      <c r="R3619" s="11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8"/>
        <v>36.07</v>
      </c>
      <c r="Q3620" s="11" t="s">
        <v>8315</v>
      </c>
      <c r="R3620" s="11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8"/>
        <v>66.47</v>
      </c>
      <c r="Q3621" s="11" t="s">
        <v>8315</v>
      </c>
      <c r="R3621" s="1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8"/>
        <v>56.07</v>
      </c>
      <c r="Q3622" s="11" t="s">
        <v>8315</v>
      </c>
      <c r="R3622" s="11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8"/>
        <v>47.03</v>
      </c>
      <c r="Q3623" s="11" t="s">
        <v>8315</v>
      </c>
      <c r="R3623" s="11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8"/>
        <v>47.67</v>
      </c>
      <c r="Q3624" s="11" t="s">
        <v>8315</v>
      </c>
      <c r="R3624" s="11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8"/>
        <v>88.24</v>
      </c>
      <c r="Q3625" s="11" t="s">
        <v>8315</v>
      </c>
      <c r="R3625" s="11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8"/>
        <v>80.72</v>
      </c>
      <c r="Q3626" s="11" t="s">
        <v>8315</v>
      </c>
      <c r="R3626" s="11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8"/>
        <v>39.49</v>
      </c>
      <c r="Q3627" s="11" t="s">
        <v>8315</v>
      </c>
      <c r="R3627" s="11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8"/>
        <v>84.85</v>
      </c>
      <c r="Q3628" s="11" t="s">
        <v>8315</v>
      </c>
      <c r="R3628" s="11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8"/>
        <v>68.97</v>
      </c>
      <c r="Q3629" s="11" t="s">
        <v>8315</v>
      </c>
      <c r="R3629" s="11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8"/>
        <v>0</v>
      </c>
      <c r="Q3630" s="11" t="s">
        <v>8315</v>
      </c>
      <c r="R3630" s="11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8"/>
        <v>1</v>
      </c>
      <c r="Q3631" s="11" t="s">
        <v>8315</v>
      </c>
      <c r="R3631" s="1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8"/>
        <v>1</v>
      </c>
      <c r="Q3632" s="11" t="s">
        <v>8315</v>
      </c>
      <c r="R3632" s="11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8"/>
        <v>147.88</v>
      </c>
      <c r="Q3633" s="11" t="s">
        <v>8315</v>
      </c>
      <c r="R3633" s="11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8"/>
        <v>100</v>
      </c>
      <c r="Q3634" s="11" t="s">
        <v>8315</v>
      </c>
      <c r="R3634" s="11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8"/>
        <v>56.84</v>
      </c>
      <c r="Q3635" s="11" t="s">
        <v>8315</v>
      </c>
      <c r="R3635" s="11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8"/>
        <v>176.94</v>
      </c>
      <c r="Q3636" s="11" t="s">
        <v>8315</v>
      </c>
      <c r="R3636" s="11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8"/>
        <v>127.6</v>
      </c>
      <c r="Q3637" s="11" t="s">
        <v>8315</v>
      </c>
      <c r="R3637" s="11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8"/>
        <v>0</v>
      </c>
      <c r="Q3638" s="11" t="s">
        <v>8315</v>
      </c>
      <c r="R3638" s="11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8"/>
        <v>66.14</v>
      </c>
      <c r="Q3639" s="11" t="s">
        <v>8315</v>
      </c>
      <c r="R3639" s="11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8"/>
        <v>108</v>
      </c>
      <c r="Q3640" s="11" t="s">
        <v>8315</v>
      </c>
      <c r="R3640" s="11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8"/>
        <v>1</v>
      </c>
      <c r="Q3641" s="11" t="s">
        <v>8315</v>
      </c>
      <c r="R3641" s="1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8"/>
        <v>18.329999999999998</v>
      </c>
      <c r="Q3642" s="11" t="s">
        <v>8315</v>
      </c>
      <c r="R3642" s="11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8"/>
        <v>0</v>
      </c>
      <c r="Q3643" s="11" t="s">
        <v>8315</v>
      </c>
      <c r="R3643" s="11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8"/>
        <v>7.5</v>
      </c>
      <c r="Q3644" s="11" t="s">
        <v>8315</v>
      </c>
      <c r="R3644" s="11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8"/>
        <v>0</v>
      </c>
      <c r="Q3645" s="11" t="s">
        <v>8315</v>
      </c>
      <c r="R3645" s="11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1" t="s">
        <v>8315</v>
      </c>
      <c r="R3646" s="11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1" t="s">
        <v>8315</v>
      </c>
      <c r="R3647" s="11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1" t="s">
        <v>8315</v>
      </c>
      <c r="R3648" s="11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1" t="s">
        <v>8315</v>
      </c>
      <c r="R3649" s="11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8"/>
        <v>550.04</v>
      </c>
      <c r="Q3650" s="11" t="s">
        <v>8315</v>
      </c>
      <c r="R3650" s="11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28"/>
        <v>97.5</v>
      </c>
      <c r="Q3651" s="11" t="s">
        <v>8315</v>
      </c>
      <c r="R3651" s="1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1" t="s">
        <v>8315</v>
      </c>
      <c r="R3652" s="11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1" t="s">
        <v>8315</v>
      </c>
      <c r="R3653" s="11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1" t="s">
        <v>8315</v>
      </c>
      <c r="R3654" s="11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1" t="s">
        <v>8315</v>
      </c>
      <c r="R3655" s="11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1" t="s">
        <v>8315</v>
      </c>
      <c r="R3656" s="11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1" t="s">
        <v>8315</v>
      </c>
      <c r="R3657" s="11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1" t="s">
        <v>8315</v>
      </c>
      <c r="R3658" s="11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1" t="s">
        <v>8315</v>
      </c>
      <c r="R3659" s="11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1" t="s">
        <v>8315</v>
      </c>
      <c r="R3660" s="11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1" t="s">
        <v>8315</v>
      </c>
      <c r="R3661" s="1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1" t="s">
        <v>8315</v>
      </c>
      <c r="R3662" s="11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1" t="s">
        <v>8315</v>
      </c>
      <c r="R3663" s="11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1" t="s">
        <v>8315</v>
      </c>
      <c r="R3664" s="11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1" t="s">
        <v>8315</v>
      </c>
      <c r="R3665" s="11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1" t="s">
        <v>8315</v>
      </c>
      <c r="R3666" s="11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1" t="s">
        <v>8315</v>
      </c>
      <c r="R3667" s="11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1" t="s">
        <v>8315</v>
      </c>
      <c r="R3668" s="11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1" t="s">
        <v>8315</v>
      </c>
      <c r="R3669" s="11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1" t="s">
        <v>8315</v>
      </c>
      <c r="R3670" s="11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1" t="s">
        <v>8315</v>
      </c>
      <c r="R3671" s="1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1" t="s">
        <v>8315</v>
      </c>
      <c r="R3672" s="11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1" t="s">
        <v>8315</v>
      </c>
      <c r="R3673" s="11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1" t="s">
        <v>8315</v>
      </c>
      <c r="R3674" s="11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1" t="s">
        <v>8315</v>
      </c>
      <c r="R3675" s="11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1" t="s">
        <v>8315</v>
      </c>
      <c r="R3676" s="11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ref="P3677:P3740" si="232">IFERROR(ROUND(E3677/L3677,2),0)</f>
        <v>23.33</v>
      </c>
      <c r="Q3677" s="11" t="s">
        <v>8315</v>
      </c>
      <c r="R3677" s="11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2"/>
        <v>64.38</v>
      </c>
      <c r="Q3678" s="11" t="s">
        <v>8315</v>
      </c>
      <c r="R3678" s="11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2"/>
        <v>62.05</v>
      </c>
      <c r="Q3679" s="11" t="s">
        <v>8315</v>
      </c>
      <c r="R3679" s="11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2"/>
        <v>66.13</v>
      </c>
      <c r="Q3680" s="11" t="s">
        <v>8315</v>
      </c>
      <c r="R3680" s="11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2"/>
        <v>73.400000000000006</v>
      </c>
      <c r="Q3681" s="11" t="s">
        <v>8315</v>
      </c>
      <c r="R3681" s="1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2"/>
        <v>99.5</v>
      </c>
      <c r="Q3682" s="11" t="s">
        <v>8315</v>
      </c>
      <c r="R3682" s="11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2"/>
        <v>62.17</v>
      </c>
      <c r="Q3683" s="11" t="s">
        <v>8315</v>
      </c>
      <c r="R3683" s="11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2"/>
        <v>62.33</v>
      </c>
      <c r="Q3684" s="11" t="s">
        <v>8315</v>
      </c>
      <c r="R3684" s="11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2"/>
        <v>58.79</v>
      </c>
      <c r="Q3685" s="11" t="s">
        <v>8315</v>
      </c>
      <c r="R3685" s="11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2"/>
        <v>45.35</v>
      </c>
      <c r="Q3686" s="11" t="s">
        <v>8315</v>
      </c>
      <c r="R3686" s="11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2"/>
        <v>41.94</v>
      </c>
      <c r="Q3687" s="11" t="s">
        <v>8315</v>
      </c>
      <c r="R3687" s="11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2"/>
        <v>59.17</v>
      </c>
      <c r="Q3688" s="11" t="s">
        <v>8315</v>
      </c>
      <c r="R3688" s="11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2"/>
        <v>200.49</v>
      </c>
      <c r="Q3689" s="11" t="s">
        <v>8315</v>
      </c>
      <c r="R3689" s="11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2"/>
        <v>83.97</v>
      </c>
      <c r="Q3690" s="11" t="s">
        <v>8315</v>
      </c>
      <c r="R3690" s="11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2"/>
        <v>57.26</v>
      </c>
      <c r="Q3691" s="11" t="s">
        <v>8315</v>
      </c>
      <c r="R3691" s="1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2"/>
        <v>58.06</v>
      </c>
      <c r="Q3692" s="11" t="s">
        <v>8315</v>
      </c>
      <c r="R3692" s="11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2"/>
        <v>186.8</v>
      </c>
      <c r="Q3693" s="11" t="s">
        <v>8315</v>
      </c>
      <c r="R3693" s="11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2"/>
        <v>74.12</v>
      </c>
      <c r="Q3694" s="11" t="s">
        <v>8315</v>
      </c>
      <c r="R3694" s="11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2"/>
        <v>30.71</v>
      </c>
      <c r="Q3695" s="11" t="s">
        <v>8315</v>
      </c>
      <c r="R3695" s="11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2"/>
        <v>62.67</v>
      </c>
      <c r="Q3696" s="11" t="s">
        <v>8315</v>
      </c>
      <c r="R3696" s="11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2"/>
        <v>121.36</v>
      </c>
      <c r="Q3697" s="11" t="s">
        <v>8315</v>
      </c>
      <c r="R3697" s="11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2"/>
        <v>39.74</v>
      </c>
      <c r="Q3698" s="11" t="s">
        <v>8315</v>
      </c>
      <c r="R3698" s="11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2"/>
        <v>72</v>
      </c>
      <c r="Q3699" s="11" t="s">
        <v>8315</v>
      </c>
      <c r="R3699" s="11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2"/>
        <v>40.630000000000003</v>
      </c>
      <c r="Q3700" s="11" t="s">
        <v>8315</v>
      </c>
      <c r="R3700" s="11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2"/>
        <v>63</v>
      </c>
      <c r="Q3701" s="11" t="s">
        <v>8315</v>
      </c>
      <c r="R3701" s="1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2"/>
        <v>33.67</v>
      </c>
      <c r="Q3702" s="11" t="s">
        <v>8315</v>
      </c>
      <c r="R3702" s="11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2"/>
        <v>38.590000000000003</v>
      </c>
      <c r="Q3703" s="11" t="s">
        <v>8315</v>
      </c>
      <c r="R3703" s="11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2"/>
        <v>155.94999999999999</v>
      </c>
      <c r="Q3704" s="11" t="s">
        <v>8315</v>
      </c>
      <c r="R3704" s="11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2"/>
        <v>43.2</v>
      </c>
      <c r="Q3705" s="11" t="s">
        <v>8315</v>
      </c>
      <c r="R3705" s="11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2"/>
        <v>15.15</v>
      </c>
      <c r="Q3706" s="11" t="s">
        <v>8315</v>
      </c>
      <c r="R3706" s="11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2"/>
        <v>83.57</v>
      </c>
      <c r="Q3707" s="11" t="s">
        <v>8315</v>
      </c>
      <c r="R3707" s="11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2"/>
        <v>140</v>
      </c>
      <c r="Q3708" s="11" t="s">
        <v>8315</v>
      </c>
      <c r="R3708" s="11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2"/>
        <v>80.87</v>
      </c>
      <c r="Q3709" s="11" t="s">
        <v>8315</v>
      </c>
      <c r="R3709" s="11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1" t="s">
        <v>8315</v>
      </c>
      <c r="R3710" s="11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1" t="s">
        <v>8315</v>
      </c>
      <c r="R3711" s="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1" t="s">
        <v>8315</v>
      </c>
      <c r="R3712" s="11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1" t="s">
        <v>8315</v>
      </c>
      <c r="R3713" s="11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2"/>
        <v>110.87</v>
      </c>
      <c r="Q3714" s="11" t="s">
        <v>8315</v>
      </c>
      <c r="R3714" s="11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2"/>
        <v>106.84</v>
      </c>
      <c r="Q3715" s="11" t="s">
        <v>8315</v>
      </c>
      <c r="R3715" s="11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1" t="s">
        <v>8315</v>
      </c>
      <c r="R3716" s="11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1" t="s">
        <v>8315</v>
      </c>
      <c r="R3717" s="11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1" t="s">
        <v>8315</v>
      </c>
      <c r="R3718" s="11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1" t="s">
        <v>8315</v>
      </c>
      <c r="R3719" s="11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1" t="s">
        <v>8315</v>
      </c>
      <c r="R3720" s="11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1" t="s">
        <v>8315</v>
      </c>
      <c r="R3721" s="1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1" t="s">
        <v>8315</v>
      </c>
      <c r="R3722" s="11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1" t="s">
        <v>8315</v>
      </c>
      <c r="R3723" s="11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1" t="s">
        <v>8315</v>
      </c>
      <c r="R3724" s="11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1" t="s">
        <v>8315</v>
      </c>
      <c r="R3725" s="11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1" t="s">
        <v>8315</v>
      </c>
      <c r="R3726" s="11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1" t="s">
        <v>8315</v>
      </c>
      <c r="R3727" s="11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1" t="s">
        <v>8315</v>
      </c>
      <c r="R3728" s="11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1" t="s">
        <v>8315</v>
      </c>
      <c r="R3729" s="11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1" t="s">
        <v>8315</v>
      </c>
      <c r="R3730" s="11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1" t="s">
        <v>8315</v>
      </c>
      <c r="R3731" s="1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1" t="s">
        <v>8315</v>
      </c>
      <c r="R3732" s="11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1" t="s">
        <v>8315</v>
      </c>
      <c r="R3733" s="11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1" t="s">
        <v>8315</v>
      </c>
      <c r="R3734" s="11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1" t="s">
        <v>8315</v>
      </c>
      <c r="R3735" s="11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1" t="s">
        <v>8315</v>
      </c>
      <c r="R3736" s="11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1" t="s">
        <v>8315</v>
      </c>
      <c r="R3737" s="11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1" t="s">
        <v>8315</v>
      </c>
      <c r="R3738" s="11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1" t="s">
        <v>8315</v>
      </c>
      <c r="R3739" s="11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1" t="s">
        <v>8315</v>
      </c>
      <c r="R3740" s="11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ref="P3741:P3804" si="236">IFERROR(ROUND(E3741/L3741,2),0)</f>
        <v>100.63</v>
      </c>
      <c r="Q3741" s="11" t="s">
        <v>8315</v>
      </c>
      <c r="R3741" s="1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6"/>
        <v>25.57</v>
      </c>
      <c r="Q3742" s="11" t="s">
        <v>8315</v>
      </c>
      <c r="R3742" s="11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6"/>
        <v>0</v>
      </c>
      <c r="Q3743" s="11" t="s">
        <v>8315</v>
      </c>
      <c r="R3743" s="11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6"/>
        <v>25</v>
      </c>
      <c r="Q3744" s="11" t="s">
        <v>8315</v>
      </c>
      <c r="R3744" s="11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6"/>
        <v>0</v>
      </c>
      <c r="Q3745" s="11" t="s">
        <v>8315</v>
      </c>
      <c r="R3745" s="11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6"/>
        <v>0</v>
      </c>
      <c r="Q3746" s="11" t="s">
        <v>8315</v>
      </c>
      <c r="R3746" s="11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6"/>
        <v>10</v>
      </c>
      <c r="Q3747" s="11" t="s">
        <v>8315</v>
      </c>
      <c r="R3747" s="11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6"/>
        <v>202</v>
      </c>
      <c r="Q3748" s="11" t="s">
        <v>8315</v>
      </c>
      <c r="R3748" s="11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6"/>
        <v>25</v>
      </c>
      <c r="Q3749" s="11" t="s">
        <v>8315</v>
      </c>
      <c r="R3749" s="11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6"/>
        <v>99.54</v>
      </c>
      <c r="Q3750" s="11" t="s">
        <v>8315</v>
      </c>
      <c r="R3750" s="11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6"/>
        <v>75</v>
      </c>
      <c r="Q3751" s="11" t="s">
        <v>8315</v>
      </c>
      <c r="R3751" s="1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6"/>
        <v>215.25</v>
      </c>
      <c r="Q3752" s="11" t="s">
        <v>8315</v>
      </c>
      <c r="R3752" s="11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6"/>
        <v>120.55</v>
      </c>
      <c r="Q3753" s="11" t="s">
        <v>8315</v>
      </c>
      <c r="R3753" s="11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6"/>
        <v>37.67</v>
      </c>
      <c r="Q3754" s="11" t="s">
        <v>8315</v>
      </c>
      <c r="R3754" s="11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6"/>
        <v>172.23</v>
      </c>
      <c r="Q3755" s="11" t="s">
        <v>8315</v>
      </c>
      <c r="R3755" s="11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6"/>
        <v>111.11</v>
      </c>
      <c r="Q3756" s="11" t="s">
        <v>8315</v>
      </c>
      <c r="R3756" s="11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6"/>
        <v>25.46</v>
      </c>
      <c r="Q3757" s="11" t="s">
        <v>8315</v>
      </c>
      <c r="R3757" s="11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6"/>
        <v>267.64999999999998</v>
      </c>
      <c r="Q3758" s="11" t="s">
        <v>8315</v>
      </c>
      <c r="R3758" s="11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6"/>
        <v>75.959999999999994</v>
      </c>
      <c r="Q3759" s="11" t="s">
        <v>8315</v>
      </c>
      <c r="R3759" s="11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6"/>
        <v>59.04</v>
      </c>
      <c r="Q3760" s="11" t="s">
        <v>8315</v>
      </c>
      <c r="R3760" s="11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6"/>
        <v>50.11</v>
      </c>
      <c r="Q3761" s="11" t="s">
        <v>8315</v>
      </c>
      <c r="R3761" s="1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6"/>
        <v>55.5</v>
      </c>
      <c r="Q3762" s="11" t="s">
        <v>8315</v>
      </c>
      <c r="R3762" s="11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6"/>
        <v>166.67</v>
      </c>
      <c r="Q3763" s="11" t="s">
        <v>8315</v>
      </c>
      <c r="R3763" s="11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6"/>
        <v>47.43</v>
      </c>
      <c r="Q3764" s="11" t="s">
        <v>8315</v>
      </c>
      <c r="R3764" s="11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6"/>
        <v>64.94</v>
      </c>
      <c r="Q3765" s="11" t="s">
        <v>8315</v>
      </c>
      <c r="R3765" s="11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6"/>
        <v>55.56</v>
      </c>
      <c r="Q3766" s="11" t="s">
        <v>8315</v>
      </c>
      <c r="R3766" s="11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6"/>
        <v>74.22</v>
      </c>
      <c r="Q3767" s="11" t="s">
        <v>8315</v>
      </c>
      <c r="R3767" s="11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6"/>
        <v>106.93</v>
      </c>
      <c r="Q3768" s="11" t="s">
        <v>8315</v>
      </c>
      <c r="R3768" s="11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6"/>
        <v>41.7</v>
      </c>
      <c r="Q3769" s="11" t="s">
        <v>8315</v>
      </c>
      <c r="R3769" s="11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6"/>
        <v>74.239999999999995</v>
      </c>
      <c r="Q3770" s="11" t="s">
        <v>8315</v>
      </c>
      <c r="R3770" s="11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6"/>
        <v>73.33</v>
      </c>
      <c r="Q3771" s="11" t="s">
        <v>8315</v>
      </c>
      <c r="R3771" s="1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6"/>
        <v>100</v>
      </c>
      <c r="Q3772" s="11" t="s">
        <v>8315</v>
      </c>
      <c r="R3772" s="11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6"/>
        <v>38.42</v>
      </c>
      <c r="Q3773" s="11" t="s">
        <v>8315</v>
      </c>
      <c r="R3773" s="11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1" t="s">
        <v>8315</v>
      </c>
      <c r="R3774" s="11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1" t="s">
        <v>8315</v>
      </c>
      <c r="R3775" s="11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1" t="s">
        <v>8315</v>
      </c>
      <c r="R3776" s="11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1" t="s">
        <v>8315</v>
      </c>
      <c r="R3777" s="11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6"/>
        <v>90.82</v>
      </c>
      <c r="Q3778" s="11" t="s">
        <v>8315</v>
      </c>
      <c r="R3778" s="11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6"/>
        <v>48.54</v>
      </c>
      <c r="Q3779" s="11" t="s">
        <v>8315</v>
      </c>
      <c r="R3779" s="11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1" t="s">
        <v>8315</v>
      </c>
      <c r="R3780" s="11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1" t="s">
        <v>8315</v>
      </c>
      <c r="R3781" s="1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1" t="s">
        <v>8315</v>
      </c>
      <c r="R3782" s="11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1" t="s">
        <v>8315</v>
      </c>
      <c r="R3783" s="11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1" t="s">
        <v>8315</v>
      </c>
      <c r="R3784" s="11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1" t="s">
        <v>8315</v>
      </c>
      <c r="R3785" s="11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1" t="s">
        <v>8315</v>
      </c>
      <c r="R3786" s="11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1" t="s">
        <v>8315</v>
      </c>
      <c r="R3787" s="11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1" t="s">
        <v>8315</v>
      </c>
      <c r="R3788" s="11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1" t="s">
        <v>8315</v>
      </c>
      <c r="R3789" s="11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1" t="s">
        <v>8315</v>
      </c>
      <c r="R3790" s="11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1" t="s">
        <v>8315</v>
      </c>
      <c r="R3791" s="1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1" t="s">
        <v>8315</v>
      </c>
      <c r="R3792" s="11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1" t="s">
        <v>8315</v>
      </c>
      <c r="R3793" s="11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1" t="s">
        <v>8315</v>
      </c>
      <c r="R3794" s="11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1" t="s">
        <v>8315</v>
      </c>
      <c r="R3795" s="11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1" t="s">
        <v>8315</v>
      </c>
      <c r="R3796" s="11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1" t="s">
        <v>8315</v>
      </c>
      <c r="R3797" s="11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1" t="s">
        <v>8315</v>
      </c>
      <c r="R3798" s="11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1" t="s">
        <v>8315</v>
      </c>
      <c r="R3799" s="11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1" t="s">
        <v>8315</v>
      </c>
      <c r="R3800" s="11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1" t="s">
        <v>8315</v>
      </c>
      <c r="R3801" s="1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1" t="s">
        <v>8315</v>
      </c>
      <c r="R3802" s="11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1" t="s">
        <v>8315</v>
      </c>
      <c r="R3803" s="11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1" t="s">
        <v>8315</v>
      </c>
      <c r="R3804" s="11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ref="P3805:P3868" si="240">IFERROR(ROUND(E3805/L3805,2),0)</f>
        <v>58.95</v>
      </c>
      <c r="Q3805" s="11" t="s">
        <v>8315</v>
      </c>
      <c r="R3805" s="11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40"/>
        <v>0</v>
      </c>
      <c r="Q3806" s="11" t="s">
        <v>8315</v>
      </c>
      <c r="R3806" s="11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40"/>
        <v>1.5</v>
      </c>
      <c r="Q3807" s="11" t="s">
        <v>8315</v>
      </c>
      <c r="R3807" s="11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40"/>
        <v>5</v>
      </c>
      <c r="Q3808" s="11" t="s">
        <v>8315</v>
      </c>
      <c r="R3808" s="11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40"/>
        <v>50.56</v>
      </c>
      <c r="Q3809" s="11" t="s">
        <v>8315</v>
      </c>
      <c r="R3809" s="11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40"/>
        <v>41.67</v>
      </c>
      <c r="Q3810" s="11" t="s">
        <v>8315</v>
      </c>
      <c r="R3810" s="11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40"/>
        <v>53.29</v>
      </c>
      <c r="Q3811" s="11" t="s">
        <v>8315</v>
      </c>
      <c r="R3811" s="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40"/>
        <v>70.23</v>
      </c>
      <c r="Q3812" s="11" t="s">
        <v>8315</v>
      </c>
      <c r="R3812" s="11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40"/>
        <v>43.42</v>
      </c>
      <c r="Q3813" s="11" t="s">
        <v>8315</v>
      </c>
      <c r="R3813" s="11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40"/>
        <v>199.18</v>
      </c>
      <c r="Q3814" s="11" t="s">
        <v>8315</v>
      </c>
      <c r="R3814" s="11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40"/>
        <v>78.52</v>
      </c>
      <c r="Q3815" s="11" t="s">
        <v>8315</v>
      </c>
      <c r="R3815" s="11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40"/>
        <v>61.82</v>
      </c>
      <c r="Q3816" s="11" t="s">
        <v>8315</v>
      </c>
      <c r="R3816" s="11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40"/>
        <v>50</v>
      </c>
      <c r="Q3817" s="11" t="s">
        <v>8315</v>
      </c>
      <c r="R3817" s="11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40"/>
        <v>48.34</v>
      </c>
      <c r="Q3818" s="11" t="s">
        <v>8315</v>
      </c>
      <c r="R3818" s="11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40"/>
        <v>107.25</v>
      </c>
      <c r="Q3819" s="11" t="s">
        <v>8315</v>
      </c>
      <c r="R3819" s="11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40"/>
        <v>57</v>
      </c>
      <c r="Q3820" s="11" t="s">
        <v>8315</v>
      </c>
      <c r="R3820" s="11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40"/>
        <v>40.92</v>
      </c>
      <c r="Q3821" s="11" t="s">
        <v>8315</v>
      </c>
      <c r="R3821" s="1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40"/>
        <v>21.5</v>
      </c>
      <c r="Q3822" s="11" t="s">
        <v>8315</v>
      </c>
      <c r="R3822" s="11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40"/>
        <v>79.540000000000006</v>
      </c>
      <c r="Q3823" s="11" t="s">
        <v>8315</v>
      </c>
      <c r="R3823" s="11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40"/>
        <v>72.38</v>
      </c>
      <c r="Q3824" s="11" t="s">
        <v>8315</v>
      </c>
      <c r="R3824" s="11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40"/>
        <v>64.63</v>
      </c>
      <c r="Q3825" s="11" t="s">
        <v>8315</v>
      </c>
      <c r="R3825" s="11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40"/>
        <v>38.57</v>
      </c>
      <c r="Q3826" s="11" t="s">
        <v>8315</v>
      </c>
      <c r="R3826" s="11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40"/>
        <v>107.57</v>
      </c>
      <c r="Q3827" s="11" t="s">
        <v>8315</v>
      </c>
      <c r="R3827" s="11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40"/>
        <v>27.5</v>
      </c>
      <c r="Q3828" s="11" t="s">
        <v>8315</v>
      </c>
      <c r="R3828" s="11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40"/>
        <v>70.459999999999994</v>
      </c>
      <c r="Q3829" s="11" t="s">
        <v>8315</v>
      </c>
      <c r="R3829" s="11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40"/>
        <v>178.57</v>
      </c>
      <c r="Q3830" s="11" t="s">
        <v>8315</v>
      </c>
      <c r="R3830" s="11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40"/>
        <v>62.63</v>
      </c>
      <c r="Q3831" s="11" t="s">
        <v>8315</v>
      </c>
      <c r="R3831" s="1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40"/>
        <v>75</v>
      </c>
      <c r="Q3832" s="11" t="s">
        <v>8315</v>
      </c>
      <c r="R3832" s="11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40"/>
        <v>58.9</v>
      </c>
      <c r="Q3833" s="11" t="s">
        <v>8315</v>
      </c>
      <c r="R3833" s="11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40"/>
        <v>139.56</v>
      </c>
      <c r="Q3834" s="11" t="s">
        <v>8315</v>
      </c>
      <c r="R3834" s="11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40"/>
        <v>70</v>
      </c>
      <c r="Q3835" s="11" t="s">
        <v>8315</v>
      </c>
      <c r="R3835" s="11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40"/>
        <v>57.39</v>
      </c>
      <c r="Q3836" s="11" t="s">
        <v>8315</v>
      </c>
      <c r="R3836" s="11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40"/>
        <v>40</v>
      </c>
      <c r="Q3837" s="11" t="s">
        <v>8315</v>
      </c>
      <c r="R3837" s="11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1" t="s">
        <v>8315</v>
      </c>
      <c r="R3838" s="11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1" t="s">
        <v>8315</v>
      </c>
      <c r="R3839" s="11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1" t="s">
        <v>8315</v>
      </c>
      <c r="R3840" s="11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1" t="s">
        <v>8315</v>
      </c>
      <c r="R3841" s="1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40"/>
        <v>21.67</v>
      </c>
      <c r="Q3842" s="11" t="s">
        <v>8315</v>
      </c>
      <c r="R3842" s="11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si="240"/>
        <v>25.65</v>
      </c>
      <c r="Q3843" s="11" t="s">
        <v>8315</v>
      </c>
      <c r="R3843" s="11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1" t="s">
        <v>8315</v>
      </c>
      <c r="R3844" s="11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1" t="s">
        <v>8315</v>
      </c>
      <c r="R3845" s="11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1" t="s">
        <v>8315</v>
      </c>
      <c r="R3846" s="11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1" t="s">
        <v>8315</v>
      </c>
      <c r="R3847" s="11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1" t="s">
        <v>8315</v>
      </c>
      <c r="R3848" s="11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1" t="s">
        <v>8315</v>
      </c>
      <c r="R3849" s="11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1" t="s">
        <v>8315</v>
      </c>
      <c r="R3850" s="11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1" t="s">
        <v>8315</v>
      </c>
      <c r="R3851" s="1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1" t="s">
        <v>8315</v>
      </c>
      <c r="R3852" s="11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1" t="s">
        <v>8315</v>
      </c>
      <c r="R3853" s="11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1" t="s">
        <v>8315</v>
      </c>
      <c r="R3854" s="11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1" t="s">
        <v>8315</v>
      </c>
      <c r="R3855" s="11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1" t="s">
        <v>8315</v>
      </c>
      <c r="R3856" s="11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1" t="s">
        <v>8315</v>
      </c>
      <c r="R3857" s="11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1" t="s">
        <v>8315</v>
      </c>
      <c r="R3858" s="11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1" t="s">
        <v>8315</v>
      </c>
      <c r="R3859" s="11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1" t="s">
        <v>8315</v>
      </c>
      <c r="R3860" s="11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1" t="s">
        <v>8315</v>
      </c>
      <c r="R3861" s="1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1" t="s">
        <v>8315</v>
      </c>
      <c r="R3862" s="11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1" t="s">
        <v>8315</v>
      </c>
      <c r="R3863" s="11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1" t="s">
        <v>8315</v>
      </c>
      <c r="R3864" s="11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1" t="s">
        <v>8315</v>
      </c>
      <c r="R3865" s="11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1" t="s">
        <v>8315</v>
      </c>
      <c r="R3866" s="11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1" t="s">
        <v>8315</v>
      </c>
      <c r="R3867" s="11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1" t="s">
        <v>8315</v>
      </c>
      <c r="R3868" s="11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ref="P3869:P3932" si="244">IFERROR(ROUND(E3869/L3869,2),0)</f>
        <v>50.2</v>
      </c>
      <c r="Q3869" s="11" t="s">
        <v>8315</v>
      </c>
      <c r="R3869" s="11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4"/>
        <v>10</v>
      </c>
      <c r="Q3870" s="11" t="s">
        <v>8315</v>
      </c>
      <c r="R3870" s="11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4"/>
        <v>30.13</v>
      </c>
      <c r="Q3871" s="11" t="s">
        <v>8315</v>
      </c>
      <c r="R3871" s="1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4"/>
        <v>150</v>
      </c>
      <c r="Q3872" s="11" t="s">
        <v>8315</v>
      </c>
      <c r="R3872" s="11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4"/>
        <v>13.33</v>
      </c>
      <c r="Q3873" s="11" t="s">
        <v>8315</v>
      </c>
      <c r="R3873" s="11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4"/>
        <v>0</v>
      </c>
      <c r="Q3874" s="11" t="s">
        <v>8315</v>
      </c>
      <c r="R3874" s="11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4"/>
        <v>0</v>
      </c>
      <c r="Q3875" s="11" t="s">
        <v>8315</v>
      </c>
      <c r="R3875" s="11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4"/>
        <v>0</v>
      </c>
      <c r="Q3876" s="11" t="s">
        <v>8315</v>
      </c>
      <c r="R3876" s="11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4"/>
        <v>0</v>
      </c>
      <c r="Q3877" s="11" t="s">
        <v>8315</v>
      </c>
      <c r="R3877" s="11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4"/>
        <v>44.76</v>
      </c>
      <c r="Q3878" s="11" t="s">
        <v>8315</v>
      </c>
      <c r="R3878" s="11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4"/>
        <v>88.64</v>
      </c>
      <c r="Q3879" s="11" t="s">
        <v>8315</v>
      </c>
      <c r="R3879" s="11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4"/>
        <v>10</v>
      </c>
      <c r="Q3880" s="11" t="s">
        <v>8315</v>
      </c>
      <c r="R3880" s="11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4"/>
        <v>0</v>
      </c>
      <c r="Q3881" s="11" t="s">
        <v>8315</v>
      </c>
      <c r="R3881" s="1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4"/>
        <v>57.65</v>
      </c>
      <c r="Q3882" s="11" t="s">
        <v>8315</v>
      </c>
      <c r="R3882" s="11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4"/>
        <v>25</v>
      </c>
      <c r="Q3883" s="11" t="s">
        <v>8315</v>
      </c>
      <c r="R3883" s="11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4"/>
        <v>0</v>
      </c>
      <c r="Q3884" s="11" t="s">
        <v>8315</v>
      </c>
      <c r="R3884" s="11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4"/>
        <v>0</v>
      </c>
      <c r="Q3885" s="11" t="s">
        <v>8315</v>
      </c>
      <c r="R3885" s="11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4"/>
        <v>0</v>
      </c>
      <c r="Q3886" s="11" t="s">
        <v>8315</v>
      </c>
      <c r="R3886" s="11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4"/>
        <v>0</v>
      </c>
      <c r="Q3887" s="11" t="s">
        <v>8315</v>
      </c>
      <c r="R3887" s="11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4"/>
        <v>0</v>
      </c>
      <c r="Q3888" s="11" t="s">
        <v>8315</v>
      </c>
      <c r="R3888" s="11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4"/>
        <v>17.5</v>
      </c>
      <c r="Q3889" s="11" t="s">
        <v>8315</v>
      </c>
      <c r="R3889" s="11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4"/>
        <v>38.71</v>
      </c>
      <c r="Q3890" s="11" t="s">
        <v>8315</v>
      </c>
      <c r="R3890" s="11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4"/>
        <v>13.11</v>
      </c>
      <c r="Q3891" s="11" t="s">
        <v>8315</v>
      </c>
      <c r="R3891" s="1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4"/>
        <v>315.5</v>
      </c>
      <c r="Q3892" s="11" t="s">
        <v>8315</v>
      </c>
      <c r="R3892" s="11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4"/>
        <v>37.14</v>
      </c>
      <c r="Q3893" s="11" t="s">
        <v>8315</v>
      </c>
      <c r="R3893" s="11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4"/>
        <v>0</v>
      </c>
      <c r="Q3894" s="11" t="s">
        <v>8315</v>
      </c>
      <c r="R3894" s="11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4"/>
        <v>128.27000000000001</v>
      </c>
      <c r="Q3895" s="11" t="s">
        <v>8315</v>
      </c>
      <c r="R3895" s="11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4"/>
        <v>47.27</v>
      </c>
      <c r="Q3896" s="11" t="s">
        <v>8315</v>
      </c>
      <c r="R3896" s="11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4"/>
        <v>50</v>
      </c>
      <c r="Q3897" s="11" t="s">
        <v>8315</v>
      </c>
      <c r="R3897" s="11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4"/>
        <v>42.5</v>
      </c>
      <c r="Q3898" s="11" t="s">
        <v>8315</v>
      </c>
      <c r="R3898" s="11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4"/>
        <v>44</v>
      </c>
      <c r="Q3899" s="11" t="s">
        <v>8315</v>
      </c>
      <c r="R3899" s="11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4"/>
        <v>50.88</v>
      </c>
      <c r="Q3900" s="11" t="s">
        <v>8315</v>
      </c>
      <c r="R3900" s="11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4"/>
        <v>62.5</v>
      </c>
      <c r="Q3901" s="11" t="s">
        <v>8315</v>
      </c>
      <c r="R3901" s="1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1" t="s">
        <v>8315</v>
      </c>
      <c r="R3902" s="11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1" t="s">
        <v>8315</v>
      </c>
      <c r="R3903" s="11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1" t="s">
        <v>8315</v>
      </c>
      <c r="R3904" s="11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1" t="s">
        <v>8315</v>
      </c>
      <c r="R3905" s="11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4"/>
        <v>1.5</v>
      </c>
      <c r="Q3906" s="11" t="s">
        <v>8315</v>
      </c>
      <c r="R3906" s="11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si="244"/>
        <v>24.71</v>
      </c>
      <c r="Q3907" s="11" t="s">
        <v>8315</v>
      </c>
      <c r="R3907" s="11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1" t="s">
        <v>8315</v>
      </c>
      <c r="R3908" s="11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1" t="s">
        <v>8315</v>
      </c>
      <c r="R3909" s="11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1" t="s">
        <v>8315</v>
      </c>
      <c r="R3910" s="11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1" t="s">
        <v>8315</v>
      </c>
      <c r="R3911" s="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1" t="s">
        <v>8315</v>
      </c>
      <c r="R3912" s="11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1" t="s">
        <v>8315</v>
      </c>
      <c r="R3913" s="11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1" t="s">
        <v>8315</v>
      </c>
      <c r="R3914" s="11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1" t="s">
        <v>8315</v>
      </c>
      <c r="R3915" s="11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1" t="s">
        <v>8315</v>
      </c>
      <c r="R3916" s="11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1" t="s">
        <v>8315</v>
      </c>
      <c r="R3917" s="11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1" t="s">
        <v>8315</v>
      </c>
      <c r="R3918" s="11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1" t="s">
        <v>8315</v>
      </c>
      <c r="R3919" s="11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1" t="s">
        <v>8315</v>
      </c>
      <c r="R3920" s="11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1" t="s">
        <v>8315</v>
      </c>
      <c r="R3921" s="1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1" t="s">
        <v>8315</v>
      </c>
      <c r="R3922" s="11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1" t="s">
        <v>8315</v>
      </c>
      <c r="R3923" s="11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1" t="s">
        <v>8315</v>
      </c>
      <c r="R3924" s="11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1" t="s">
        <v>8315</v>
      </c>
      <c r="R3925" s="11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1" t="s">
        <v>8315</v>
      </c>
      <c r="R3926" s="11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1" t="s">
        <v>8315</v>
      </c>
      <c r="R3927" s="11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1" t="s">
        <v>8315</v>
      </c>
      <c r="R3928" s="11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1" t="s">
        <v>8315</v>
      </c>
      <c r="R3929" s="11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1" t="s">
        <v>8315</v>
      </c>
      <c r="R3930" s="11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1" t="s">
        <v>8315</v>
      </c>
      <c r="R3931" s="1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1" t="s">
        <v>8315</v>
      </c>
      <c r="R3932" s="11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ref="P3933:P3996" si="248">IFERROR(ROUND(E3933/L3933,2),0)</f>
        <v>0</v>
      </c>
      <c r="Q3933" s="11" t="s">
        <v>8315</v>
      </c>
      <c r="R3933" s="11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8"/>
        <v>1</v>
      </c>
      <c r="Q3934" s="11" t="s">
        <v>8315</v>
      </c>
      <c r="R3934" s="11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8"/>
        <v>91.83</v>
      </c>
      <c r="Q3935" s="11" t="s">
        <v>8315</v>
      </c>
      <c r="R3935" s="11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8"/>
        <v>45.83</v>
      </c>
      <c r="Q3936" s="11" t="s">
        <v>8315</v>
      </c>
      <c r="R3936" s="11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8"/>
        <v>57.17</v>
      </c>
      <c r="Q3937" s="11" t="s">
        <v>8315</v>
      </c>
      <c r="R3937" s="11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8"/>
        <v>0</v>
      </c>
      <c r="Q3938" s="11" t="s">
        <v>8315</v>
      </c>
      <c r="R3938" s="11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8"/>
        <v>248.5</v>
      </c>
      <c r="Q3939" s="11" t="s">
        <v>8315</v>
      </c>
      <c r="R3939" s="11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8"/>
        <v>79.400000000000006</v>
      </c>
      <c r="Q3940" s="11" t="s">
        <v>8315</v>
      </c>
      <c r="R3940" s="11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8"/>
        <v>5</v>
      </c>
      <c r="Q3941" s="11" t="s">
        <v>8315</v>
      </c>
      <c r="R3941" s="1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8"/>
        <v>5.5</v>
      </c>
      <c r="Q3942" s="11" t="s">
        <v>8315</v>
      </c>
      <c r="R3942" s="11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8"/>
        <v>25</v>
      </c>
      <c r="Q3943" s="11" t="s">
        <v>8315</v>
      </c>
      <c r="R3943" s="11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8"/>
        <v>0</v>
      </c>
      <c r="Q3944" s="11" t="s">
        <v>8315</v>
      </c>
      <c r="R3944" s="11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8"/>
        <v>137.08000000000001</v>
      </c>
      <c r="Q3945" s="11" t="s">
        <v>8315</v>
      </c>
      <c r="R3945" s="11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8"/>
        <v>0</v>
      </c>
      <c r="Q3946" s="11" t="s">
        <v>8315</v>
      </c>
      <c r="R3946" s="11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8"/>
        <v>5</v>
      </c>
      <c r="Q3947" s="11" t="s">
        <v>8315</v>
      </c>
      <c r="R3947" s="11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8"/>
        <v>39</v>
      </c>
      <c r="Q3948" s="11" t="s">
        <v>8315</v>
      </c>
      <c r="R3948" s="11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8"/>
        <v>50.5</v>
      </c>
      <c r="Q3949" s="11" t="s">
        <v>8315</v>
      </c>
      <c r="R3949" s="11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8"/>
        <v>0</v>
      </c>
      <c r="Q3950" s="11" t="s">
        <v>8315</v>
      </c>
      <c r="R3950" s="11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8"/>
        <v>49.28</v>
      </c>
      <c r="Q3951" s="11" t="s">
        <v>8315</v>
      </c>
      <c r="R3951" s="1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8"/>
        <v>25</v>
      </c>
      <c r="Q3952" s="11" t="s">
        <v>8315</v>
      </c>
      <c r="R3952" s="11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8"/>
        <v>1</v>
      </c>
      <c r="Q3953" s="11" t="s">
        <v>8315</v>
      </c>
      <c r="R3953" s="11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8"/>
        <v>25</v>
      </c>
      <c r="Q3954" s="11" t="s">
        <v>8315</v>
      </c>
      <c r="R3954" s="11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8"/>
        <v>0</v>
      </c>
      <c r="Q3955" s="11" t="s">
        <v>8315</v>
      </c>
      <c r="R3955" s="11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8"/>
        <v>0</v>
      </c>
      <c r="Q3956" s="11" t="s">
        <v>8315</v>
      </c>
      <c r="R3956" s="11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8"/>
        <v>53.13</v>
      </c>
      <c r="Q3957" s="11" t="s">
        <v>8315</v>
      </c>
      <c r="R3957" s="11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8"/>
        <v>0</v>
      </c>
      <c r="Q3958" s="11" t="s">
        <v>8315</v>
      </c>
      <c r="R3958" s="11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8"/>
        <v>7</v>
      </c>
      <c r="Q3959" s="11" t="s">
        <v>8315</v>
      </c>
      <c r="R3959" s="11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8"/>
        <v>40.06</v>
      </c>
      <c r="Q3960" s="11" t="s">
        <v>8315</v>
      </c>
      <c r="R3960" s="11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8"/>
        <v>24.33</v>
      </c>
      <c r="Q3961" s="11" t="s">
        <v>8315</v>
      </c>
      <c r="R3961" s="1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8"/>
        <v>11.25</v>
      </c>
      <c r="Q3962" s="11" t="s">
        <v>8315</v>
      </c>
      <c r="R3962" s="11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8"/>
        <v>10.5</v>
      </c>
      <c r="Q3963" s="11" t="s">
        <v>8315</v>
      </c>
      <c r="R3963" s="11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8"/>
        <v>15</v>
      </c>
      <c r="Q3964" s="11" t="s">
        <v>8315</v>
      </c>
      <c r="R3964" s="11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8"/>
        <v>0</v>
      </c>
      <c r="Q3965" s="11" t="s">
        <v>8315</v>
      </c>
      <c r="R3965" s="11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1" t="s">
        <v>8315</v>
      </c>
      <c r="R3966" s="11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1" t="s">
        <v>8315</v>
      </c>
      <c r="R3967" s="11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1" t="s">
        <v>8315</v>
      </c>
      <c r="R3968" s="11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1" t="s">
        <v>8315</v>
      </c>
      <c r="R3969" s="11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8"/>
        <v>47.91</v>
      </c>
      <c r="Q3970" s="11" t="s">
        <v>8315</v>
      </c>
      <c r="R3970" s="11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si="248"/>
        <v>35.17</v>
      </c>
      <c r="Q3971" s="11" t="s">
        <v>8315</v>
      </c>
      <c r="R3971" s="1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1" t="s">
        <v>8315</v>
      </c>
      <c r="R3972" s="11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1" t="s">
        <v>8315</v>
      </c>
      <c r="R3973" s="11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1" t="s">
        <v>8315</v>
      </c>
      <c r="R3974" s="11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1" t="s">
        <v>8315</v>
      </c>
      <c r="R3975" s="11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1" t="s">
        <v>8315</v>
      </c>
      <c r="R3976" s="11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1" t="s">
        <v>8315</v>
      </c>
      <c r="R3977" s="11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1" t="s">
        <v>8315</v>
      </c>
      <c r="R3978" s="11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1" t="s">
        <v>8315</v>
      </c>
      <c r="R3979" s="11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1" t="s">
        <v>8315</v>
      </c>
      <c r="R3980" s="11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1" t="s">
        <v>8315</v>
      </c>
      <c r="R3981" s="1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1" t="s">
        <v>8315</v>
      </c>
      <c r="R3982" s="11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1" t="s">
        <v>8315</v>
      </c>
      <c r="R3983" s="11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1" t="s">
        <v>8315</v>
      </c>
      <c r="R3984" s="11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1" t="s">
        <v>8315</v>
      </c>
      <c r="R3985" s="11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1" t="s">
        <v>8315</v>
      </c>
      <c r="R3986" s="11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1" t="s">
        <v>8315</v>
      </c>
      <c r="R3987" s="11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1" t="s">
        <v>8315</v>
      </c>
      <c r="R3988" s="11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1" t="s">
        <v>8315</v>
      </c>
      <c r="R3989" s="11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1" t="s">
        <v>8315</v>
      </c>
      <c r="R3990" s="11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1" t="s">
        <v>8315</v>
      </c>
      <c r="R3991" s="1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1" t="s">
        <v>8315</v>
      </c>
      <c r="R3992" s="11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1" t="s">
        <v>8315</v>
      </c>
      <c r="R3993" s="11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1" t="s">
        <v>8315</v>
      </c>
      <c r="R3994" s="11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1" t="s">
        <v>8315</v>
      </c>
      <c r="R3995" s="11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1" t="s">
        <v>8315</v>
      </c>
      <c r="R3996" s="11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ref="P3997:P4060" si="252">IFERROR(ROUND(E3997/L3997,2),0)</f>
        <v>17.5</v>
      </c>
      <c r="Q3997" s="11" t="s">
        <v>8315</v>
      </c>
      <c r="R3997" s="11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2"/>
        <v>29.24</v>
      </c>
      <c r="Q3998" s="11" t="s">
        <v>8315</v>
      </c>
      <c r="R3998" s="11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2"/>
        <v>0</v>
      </c>
      <c r="Q3999" s="11" t="s">
        <v>8315</v>
      </c>
      <c r="R3999" s="11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2"/>
        <v>59.58</v>
      </c>
      <c r="Q4000" s="11" t="s">
        <v>8315</v>
      </c>
      <c r="R4000" s="11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2"/>
        <v>82.57</v>
      </c>
      <c r="Q4001" s="11" t="s">
        <v>8315</v>
      </c>
      <c r="R4001" s="1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2"/>
        <v>10</v>
      </c>
      <c r="Q4002" s="11" t="s">
        <v>8315</v>
      </c>
      <c r="R4002" s="11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2"/>
        <v>32.36</v>
      </c>
      <c r="Q4003" s="11" t="s">
        <v>8315</v>
      </c>
      <c r="R4003" s="11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2"/>
        <v>5.75</v>
      </c>
      <c r="Q4004" s="11" t="s">
        <v>8315</v>
      </c>
      <c r="R4004" s="11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2"/>
        <v>100.5</v>
      </c>
      <c r="Q4005" s="11" t="s">
        <v>8315</v>
      </c>
      <c r="R4005" s="11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2"/>
        <v>1</v>
      </c>
      <c r="Q4006" s="11" t="s">
        <v>8315</v>
      </c>
      <c r="R4006" s="11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2"/>
        <v>20</v>
      </c>
      <c r="Q4007" s="11" t="s">
        <v>8315</v>
      </c>
      <c r="R4007" s="11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2"/>
        <v>2</v>
      </c>
      <c r="Q4008" s="11" t="s">
        <v>8315</v>
      </c>
      <c r="R4008" s="11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2"/>
        <v>5</v>
      </c>
      <c r="Q4009" s="11" t="s">
        <v>8315</v>
      </c>
      <c r="R4009" s="11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2"/>
        <v>15</v>
      </c>
      <c r="Q4010" s="11" t="s">
        <v>8315</v>
      </c>
      <c r="R4010" s="11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2"/>
        <v>25</v>
      </c>
      <c r="Q4011" s="11" t="s">
        <v>8315</v>
      </c>
      <c r="R4011" s="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2"/>
        <v>45.84</v>
      </c>
      <c r="Q4012" s="11" t="s">
        <v>8315</v>
      </c>
      <c r="R4012" s="11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2"/>
        <v>4.75</v>
      </c>
      <c r="Q4013" s="11" t="s">
        <v>8315</v>
      </c>
      <c r="R4013" s="11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2"/>
        <v>0</v>
      </c>
      <c r="Q4014" s="11" t="s">
        <v>8315</v>
      </c>
      <c r="R4014" s="11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2"/>
        <v>13</v>
      </c>
      <c r="Q4015" s="11" t="s">
        <v>8315</v>
      </c>
      <c r="R4015" s="11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2"/>
        <v>0</v>
      </c>
      <c r="Q4016" s="11" t="s">
        <v>8315</v>
      </c>
      <c r="R4016" s="11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2"/>
        <v>1</v>
      </c>
      <c r="Q4017" s="11" t="s">
        <v>8315</v>
      </c>
      <c r="R4017" s="11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2"/>
        <v>10</v>
      </c>
      <c r="Q4018" s="11" t="s">
        <v>8315</v>
      </c>
      <c r="R4018" s="11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2"/>
        <v>52.5</v>
      </c>
      <c r="Q4019" s="11" t="s">
        <v>8315</v>
      </c>
      <c r="R4019" s="11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2"/>
        <v>32.5</v>
      </c>
      <c r="Q4020" s="11" t="s">
        <v>8315</v>
      </c>
      <c r="R4020" s="11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2"/>
        <v>7.25</v>
      </c>
      <c r="Q4021" s="11" t="s">
        <v>8315</v>
      </c>
      <c r="R4021" s="1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2"/>
        <v>33.33</v>
      </c>
      <c r="Q4022" s="11" t="s">
        <v>8315</v>
      </c>
      <c r="R4022" s="11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2"/>
        <v>62.5</v>
      </c>
      <c r="Q4023" s="11" t="s">
        <v>8315</v>
      </c>
      <c r="R4023" s="11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2"/>
        <v>63.56</v>
      </c>
      <c r="Q4024" s="11" t="s">
        <v>8315</v>
      </c>
      <c r="R4024" s="11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2"/>
        <v>0</v>
      </c>
      <c r="Q4025" s="11" t="s">
        <v>8315</v>
      </c>
      <c r="R4025" s="11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2"/>
        <v>10</v>
      </c>
      <c r="Q4026" s="11" t="s">
        <v>8315</v>
      </c>
      <c r="R4026" s="11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2"/>
        <v>62.5</v>
      </c>
      <c r="Q4027" s="11" t="s">
        <v>8315</v>
      </c>
      <c r="R4027" s="11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2"/>
        <v>0</v>
      </c>
      <c r="Q4028" s="11" t="s">
        <v>8315</v>
      </c>
      <c r="R4028" s="11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2"/>
        <v>30.71</v>
      </c>
      <c r="Q4029" s="11" t="s">
        <v>8315</v>
      </c>
      <c r="R4029" s="11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1" t="s">
        <v>8315</v>
      </c>
      <c r="R4030" s="11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1" t="s">
        <v>8315</v>
      </c>
      <c r="R4031" s="1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1" t="s">
        <v>8315</v>
      </c>
      <c r="R4032" s="11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1" t="s">
        <v>8315</v>
      </c>
      <c r="R4033" s="11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2"/>
        <v>59</v>
      </c>
      <c r="Q4034" s="11" t="s">
        <v>8315</v>
      </c>
      <c r="R4034" s="11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si="252"/>
        <v>65.34</v>
      </c>
      <c r="Q4035" s="11" t="s">
        <v>8315</v>
      </c>
      <c r="R4035" s="11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1" t="s">
        <v>8315</v>
      </c>
      <c r="R4036" s="11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1" t="s">
        <v>8315</v>
      </c>
      <c r="R4037" s="11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1" t="s">
        <v>8315</v>
      </c>
      <c r="R4038" s="11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1" t="s">
        <v>8315</v>
      </c>
      <c r="R4039" s="11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1" t="s">
        <v>8315</v>
      </c>
      <c r="R4040" s="11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1" t="s">
        <v>8315</v>
      </c>
      <c r="R4041" s="1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1" t="s">
        <v>8315</v>
      </c>
      <c r="R4042" s="11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1" t="s">
        <v>8315</v>
      </c>
      <c r="R4043" s="11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1" t="s">
        <v>8315</v>
      </c>
      <c r="R4044" s="11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1" t="s">
        <v>8315</v>
      </c>
      <c r="R4045" s="11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1" t="s">
        <v>8315</v>
      </c>
      <c r="R4046" s="11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1" t="s">
        <v>8315</v>
      </c>
      <c r="R4047" s="11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1" t="s">
        <v>8315</v>
      </c>
      <c r="R4048" s="11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1" t="s">
        <v>8315</v>
      </c>
      <c r="R4049" s="11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1" t="s">
        <v>8315</v>
      </c>
      <c r="R4050" s="11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1" t="s">
        <v>8315</v>
      </c>
      <c r="R4051" s="1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1" t="s">
        <v>8315</v>
      </c>
      <c r="R4052" s="11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1" t="s">
        <v>8315</v>
      </c>
      <c r="R4053" s="11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1" t="s">
        <v>8315</v>
      </c>
      <c r="R4054" s="11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1" t="s">
        <v>8315</v>
      </c>
      <c r="R4055" s="11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1" t="s">
        <v>8315</v>
      </c>
      <c r="R4056" s="11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1" t="s">
        <v>8315</v>
      </c>
      <c r="R4057" s="11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1" t="s">
        <v>8315</v>
      </c>
      <c r="R4058" s="11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1" t="s">
        <v>8315</v>
      </c>
      <c r="R4059" s="11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1" t="s">
        <v>8315</v>
      </c>
      <c r="R4060" s="11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ref="P4061:P4115" si="256">IFERROR(ROUND(E4061/L4061,2),0)</f>
        <v>35.71</v>
      </c>
      <c r="Q4061" s="11" t="s">
        <v>8315</v>
      </c>
      <c r="R4061" s="1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6"/>
        <v>57</v>
      </c>
      <c r="Q4062" s="11" t="s">
        <v>8315</v>
      </c>
      <c r="R4062" s="11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6"/>
        <v>0</v>
      </c>
      <c r="Q4063" s="11" t="s">
        <v>8315</v>
      </c>
      <c r="R4063" s="11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6"/>
        <v>163.33000000000001</v>
      </c>
      <c r="Q4064" s="11" t="s">
        <v>8315</v>
      </c>
      <c r="R4064" s="11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6"/>
        <v>15</v>
      </c>
      <c r="Q4065" s="11" t="s">
        <v>8315</v>
      </c>
      <c r="R4065" s="11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6"/>
        <v>64.17</v>
      </c>
      <c r="Q4066" s="11" t="s">
        <v>8315</v>
      </c>
      <c r="R4066" s="11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6"/>
        <v>6.75</v>
      </c>
      <c r="Q4067" s="11" t="s">
        <v>8315</v>
      </c>
      <c r="R4067" s="11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6"/>
        <v>25</v>
      </c>
      <c r="Q4068" s="11" t="s">
        <v>8315</v>
      </c>
      <c r="R4068" s="11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6"/>
        <v>179.12</v>
      </c>
      <c r="Q4069" s="11" t="s">
        <v>8315</v>
      </c>
      <c r="R4069" s="11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6"/>
        <v>34.950000000000003</v>
      </c>
      <c r="Q4070" s="11" t="s">
        <v>8315</v>
      </c>
      <c r="R4070" s="11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6"/>
        <v>33.08</v>
      </c>
      <c r="Q4071" s="11" t="s">
        <v>8315</v>
      </c>
      <c r="R4071" s="1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6"/>
        <v>27.5</v>
      </c>
      <c r="Q4072" s="11" t="s">
        <v>8315</v>
      </c>
      <c r="R4072" s="11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6"/>
        <v>0</v>
      </c>
      <c r="Q4073" s="11" t="s">
        <v>8315</v>
      </c>
      <c r="R4073" s="11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6"/>
        <v>2</v>
      </c>
      <c r="Q4074" s="11" t="s">
        <v>8315</v>
      </c>
      <c r="R4074" s="11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6"/>
        <v>18.5</v>
      </c>
      <c r="Q4075" s="11" t="s">
        <v>8315</v>
      </c>
      <c r="R4075" s="11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6"/>
        <v>35</v>
      </c>
      <c r="Q4076" s="11" t="s">
        <v>8315</v>
      </c>
      <c r="R4076" s="11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6"/>
        <v>44.31</v>
      </c>
      <c r="Q4077" s="11" t="s">
        <v>8315</v>
      </c>
      <c r="R4077" s="11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6"/>
        <v>0</v>
      </c>
      <c r="Q4078" s="11" t="s">
        <v>8315</v>
      </c>
      <c r="R4078" s="11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6"/>
        <v>222.5</v>
      </c>
      <c r="Q4079" s="11" t="s">
        <v>8315</v>
      </c>
      <c r="R4079" s="11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6"/>
        <v>0</v>
      </c>
      <c r="Q4080" s="11" t="s">
        <v>8315</v>
      </c>
      <c r="R4080" s="11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6"/>
        <v>5</v>
      </c>
      <c r="Q4081" s="11" t="s">
        <v>8315</v>
      </c>
      <c r="R4081" s="1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6"/>
        <v>0</v>
      </c>
      <c r="Q4082" s="11" t="s">
        <v>8315</v>
      </c>
      <c r="R4082" s="11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6"/>
        <v>29.17</v>
      </c>
      <c r="Q4083" s="11" t="s">
        <v>8315</v>
      </c>
      <c r="R4083" s="11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6"/>
        <v>1.5</v>
      </c>
      <c r="Q4084" s="11" t="s">
        <v>8315</v>
      </c>
      <c r="R4084" s="11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6"/>
        <v>126.5</v>
      </c>
      <c r="Q4085" s="11" t="s">
        <v>8315</v>
      </c>
      <c r="R4085" s="11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6"/>
        <v>10</v>
      </c>
      <c r="Q4086" s="11" t="s">
        <v>8315</v>
      </c>
      <c r="R4086" s="11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6"/>
        <v>10</v>
      </c>
      <c r="Q4087" s="11" t="s">
        <v>8315</v>
      </c>
      <c r="R4087" s="11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6"/>
        <v>9.4</v>
      </c>
      <c r="Q4088" s="11" t="s">
        <v>8315</v>
      </c>
      <c r="R4088" s="11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6"/>
        <v>0</v>
      </c>
      <c r="Q4089" s="11" t="s">
        <v>8315</v>
      </c>
      <c r="R4089" s="11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6"/>
        <v>72</v>
      </c>
      <c r="Q4090" s="11" t="s">
        <v>8315</v>
      </c>
      <c r="R4090" s="11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6"/>
        <v>30</v>
      </c>
      <c r="Q4091" s="11" t="s">
        <v>8315</v>
      </c>
      <c r="R4091" s="1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6"/>
        <v>10.67</v>
      </c>
      <c r="Q4092" s="11" t="s">
        <v>8315</v>
      </c>
      <c r="R4092" s="11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6"/>
        <v>25.5</v>
      </c>
      <c r="Q4093" s="11" t="s">
        <v>8315</v>
      </c>
      <c r="R4093" s="11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1" t="s">
        <v>8315</v>
      </c>
      <c r="R4094" s="11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1" t="s">
        <v>8315</v>
      </c>
      <c r="R4095" s="11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1" t="s">
        <v>8315</v>
      </c>
      <c r="R4096" s="11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1" t="s">
        <v>8315</v>
      </c>
      <c r="R4097" s="11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6"/>
        <v>80</v>
      </c>
      <c r="Q4098" s="11" t="s">
        <v>8315</v>
      </c>
      <c r="R4098" s="11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si="256"/>
        <v>0</v>
      </c>
      <c r="Q4099" s="11" t="s">
        <v>8315</v>
      </c>
      <c r="R4099" s="11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1" t="s">
        <v>8315</v>
      </c>
      <c r="R4100" s="11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1" t="s">
        <v>8315</v>
      </c>
      <c r="R4101" s="1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1" t="s">
        <v>8315</v>
      </c>
      <c r="R4102" s="11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1" t="s">
        <v>8315</v>
      </c>
      <c r="R4103" s="11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1" t="s">
        <v>8315</v>
      </c>
      <c r="R4104" s="11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1" t="s">
        <v>8315</v>
      </c>
      <c r="R4105" s="11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1" t="s">
        <v>8315</v>
      </c>
      <c r="R4106" s="11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1" t="s">
        <v>8315</v>
      </c>
      <c r="R4107" s="11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1" t="s">
        <v>8315</v>
      </c>
      <c r="R4108" s="11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1" t="s">
        <v>8315</v>
      </c>
      <c r="R4109" s="11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1" t="s">
        <v>8315</v>
      </c>
      <c r="R4110" s="11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1" t="s">
        <v>8315</v>
      </c>
      <c r="R4111" s="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1" t="s">
        <v>8315</v>
      </c>
      <c r="R4112" s="11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1" t="s">
        <v>8315</v>
      </c>
      <c r="R4113" s="11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1" t="s">
        <v>8315</v>
      </c>
      <c r="R4114" s="11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1" t="s">
        <v>8315</v>
      </c>
      <c r="R4115" s="11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579DD085-DAE8-4745-9CC3-81A0292DF47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6" priority="2" operator="equal">
      <formula>"successful"</formula>
    </cfRule>
    <cfRule type="cellIs" dxfId="25" priority="3" operator="equal">
      <formula>"successful"</formula>
    </cfRule>
    <cfRule type="cellIs" dxfId="24" priority="4" operator="equal">
      <formula>"sucessful"</formula>
    </cfRule>
    <cfRule type="cellIs" dxfId="23" priority="5" operator="equal">
      <formula>"live"</formula>
    </cfRule>
    <cfRule type="cellIs" dxfId="22" priority="6" operator="equal">
      <formula>"failed"</formula>
    </cfRule>
    <cfRule type="cellIs" dxfId="21" priority="7" operator="equal">
      <formula>"canceled"</formula>
    </cfRule>
    <cfRule type="cellIs" dxfId="20" priority="8" operator="equal">
      <formula>"cancelled"</formula>
    </cfRule>
    <cfRule type="cellIs" dxfId="19" priority="9" operator="equal">
      <formula>"live"</formula>
    </cfRule>
    <cfRule type="cellIs" dxfId="18" priority="10" operator="equal">
      <formula>"canceled"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EAF80-BFF9-4877-B74C-30D91C21F5DA}">
  <dimension ref="A1:T413"/>
  <sheetViews>
    <sheetView workbookViewId="0">
      <selection activeCell="C5" sqref="C5"/>
    </sheetView>
  </sheetViews>
  <sheetFormatPr defaultRowHeight="15" x14ac:dyDescent="0.25"/>
  <cols>
    <col min="1" max="1" width="5" bestFit="1" customWidth="1"/>
    <col min="2" max="2" width="32.28515625" customWidth="1"/>
    <col min="3" max="3" width="34.855468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855468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85546875" bestFit="1" customWidth="1"/>
    <col min="20" max="20" width="22.42578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1" t="s">
        <v>8316</v>
      </c>
      <c r="S2" s="16">
        <v>42646.092812499999</v>
      </c>
      <c r="T2" s="16">
        <v>42675.207638888889</v>
      </c>
    </row>
    <row r="3" spans="1:20" ht="60" x14ac:dyDescent="0.25">
      <c r="A3" s="1" t="s">
        <v>0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1" t="s">
        <v>8316</v>
      </c>
      <c r="S3" s="16">
        <v>42430.040798611109</v>
      </c>
      <c r="T3" s="16"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1" t="s">
        <v>8316</v>
      </c>
      <c r="S4" s="16">
        <v>42238.13282407407</v>
      </c>
      <c r="T4" s="16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1" t="s">
        <v>8316</v>
      </c>
      <c r="S5" s="16">
        <v>41850.400937500002</v>
      </c>
      <c r="T5" s="16">
        <v>41895.400937500002</v>
      </c>
    </row>
    <row r="6" spans="1:20" ht="7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1" t="s">
        <v>8316</v>
      </c>
      <c r="S6" s="16">
        <v>42753.205625000002</v>
      </c>
      <c r="T6" s="16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1" t="s">
        <v>8316</v>
      </c>
      <c r="S7" s="16">
        <v>42155.920219907406</v>
      </c>
      <c r="T7" s="16"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1" t="s">
        <v>8316</v>
      </c>
      <c r="S8" s="16">
        <v>42157.591064814813</v>
      </c>
      <c r="T8" s="16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1" t="s">
        <v>8316</v>
      </c>
      <c r="S9" s="16">
        <v>42676.065150462964</v>
      </c>
      <c r="T9" s="16"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1" t="s">
        <v>8316</v>
      </c>
      <c r="S10" s="16">
        <v>42473.007037037038</v>
      </c>
      <c r="T10" s="16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1" t="s">
        <v>8316</v>
      </c>
      <c r="S11" s="16">
        <v>42282.768414351856</v>
      </c>
      <c r="T11" s="16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1" t="s">
        <v>8316</v>
      </c>
      <c r="S12" s="16">
        <v>42473.794710648144</v>
      </c>
      <c r="T12" s="16"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1" t="s">
        <v>8316</v>
      </c>
      <c r="S13" s="16">
        <v>42712.23474537037</v>
      </c>
      <c r="T13" s="16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1" t="s">
        <v>8316</v>
      </c>
      <c r="S14" s="16">
        <v>42561.154664351852</v>
      </c>
      <c r="T14" s="16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1" t="s">
        <v>8316</v>
      </c>
      <c r="S15" s="16">
        <v>42709.134780092587</v>
      </c>
      <c r="T15" s="16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1" t="s">
        <v>8316</v>
      </c>
      <c r="S16" s="16">
        <v>42086.614942129629</v>
      </c>
      <c r="T16" s="16"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1" t="s">
        <v>8316</v>
      </c>
      <c r="S17" s="16">
        <v>42064.652673611112</v>
      </c>
      <c r="T17" s="16">
        <v>42101.291666666672</v>
      </c>
    </row>
    <row r="18" spans="1:20" ht="7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1" t="s">
        <v>8316</v>
      </c>
      <c r="S18" s="16">
        <v>42292.701053240744</v>
      </c>
      <c r="T18" s="16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1" t="s">
        <v>8316</v>
      </c>
      <c r="S19" s="16">
        <v>42461.747199074074</v>
      </c>
      <c r="T19" s="16">
        <v>42491.747199074074</v>
      </c>
    </row>
    <row r="20" spans="1:20" ht="6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1" t="s">
        <v>8316</v>
      </c>
      <c r="S20" s="16">
        <v>42169.814340277779</v>
      </c>
      <c r="T20" s="16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1" t="s">
        <v>8316</v>
      </c>
      <c r="S21" s="16">
        <v>42483.675208333334</v>
      </c>
      <c r="T21" s="16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1" t="s">
        <v>8316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1" t="s">
        <v>8316</v>
      </c>
      <c r="S23" s="16">
        <v>42675.057997685188</v>
      </c>
      <c r="T23" s="16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1" t="s">
        <v>8316</v>
      </c>
      <c r="S24" s="16">
        <v>42018.94159722222</v>
      </c>
      <c r="T24" s="16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1" t="s">
        <v>8316</v>
      </c>
      <c r="S25" s="16">
        <v>42026.924976851849</v>
      </c>
      <c r="T25" s="16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1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1" t="s">
        <v>8316</v>
      </c>
      <c r="S27" s="16">
        <v>42558.189432870371</v>
      </c>
      <c r="T27" s="16"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1" t="s">
        <v>8316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1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1" t="s">
        <v>8316</v>
      </c>
      <c r="S30" s="16">
        <v>42056.013124999998</v>
      </c>
      <c r="T30" s="16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1" t="s">
        <v>8316</v>
      </c>
      <c r="S31" s="16">
        <v>42016.938692129625</v>
      </c>
      <c r="T31" s="16">
        <v>42046.938692129625</v>
      </c>
    </row>
    <row r="32" spans="1:20" ht="7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1" t="s">
        <v>8316</v>
      </c>
      <c r="S32" s="16">
        <v>42591.899988425925</v>
      </c>
      <c r="T32" s="16">
        <v>42622.166666666672</v>
      </c>
    </row>
    <row r="33" spans="1:20" ht="6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1" t="s">
        <v>8316</v>
      </c>
      <c r="S33" s="16">
        <v>42183.231006944443</v>
      </c>
      <c r="T33" s="16">
        <v>42228.231006944443</v>
      </c>
    </row>
    <row r="34" spans="1:20" ht="60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1" t="s">
        <v>8316</v>
      </c>
      <c r="S34" s="16">
        <v>41780.525937500002</v>
      </c>
      <c r="T34" s="16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1" t="s">
        <v>8316</v>
      </c>
      <c r="S35" s="16">
        <v>42158.065694444449</v>
      </c>
      <c r="T35" s="16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1" t="s">
        <v>8316</v>
      </c>
      <c r="S36" s="16">
        <v>42154.873124999998</v>
      </c>
      <c r="T36" s="16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1" t="s">
        <v>8316</v>
      </c>
      <c r="S37" s="16">
        <v>42208.84646990741</v>
      </c>
      <c r="T37" s="16"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1" t="s">
        <v>8316</v>
      </c>
      <c r="S38" s="16">
        <v>42451.496817129635</v>
      </c>
      <c r="T38" s="16">
        <v>42459.610416666663</v>
      </c>
    </row>
    <row r="39" spans="1:20" ht="6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1" t="s">
        <v>8316</v>
      </c>
      <c r="S39" s="16">
        <v>41759.13962962963</v>
      </c>
      <c r="T39" s="16">
        <v>41791.165972222225</v>
      </c>
    </row>
    <row r="40" spans="1:20" ht="60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1" t="s">
        <v>8316</v>
      </c>
      <c r="S40" s="16">
        <v>42693.742604166662</v>
      </c>
      <c r="T40" s="16">
        <v>42718.742604166662</v>
      </c>
    </row>
    <row r="41" spans="1:20" ht="6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1" t="s">
        <v>8316</v>
      </c>
      <c r="S41" s="16">
        <v>42250.598217592589</v>
      </c>
      <c r="T41" s="16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1" t="s">
        <v>8316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1" t="s">
        <v>8316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1" t="s">
        <v>8316</v>
      </c>
      <c r="S44" s="16">
        <v>42171.034861111111</v>
      </c>
      <c r="T44" s="16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1" t="s">
        <v>8316</v>
      </c>
      <c r="S45" s="16">
        <v>42494.683634259258</v>
      </c>
      <c r="T45" s="16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1" t="s">
        <v>8316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1" t="s">
        <v>8316</v>
      </c>
      <c r="S47" s="16">
        <v>42171.824884259258</v>
      </c>
      <c r="T47" s="16">
        <v>42201.824884259258</v>
      </c>
    </row>
    <row r="48" spans="1:20" ht="3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1" t="s">
        <v>8316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1" t="s">
        <v>8316</v>
      </c>
      <c r="S49" s="16">
        <v>42746.261782407411</v>
      </c>
      <c r="T49" s="16">
        <v>42784.207638888889</v>
      </c>
    </row>
    <row r="50" spans="1:20" ht="6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1" t="s">
        <v>8316</v>
      </c>
      <c r="S50" s="16">
        <v>41842.607592592591</v>
      </c>
      <c r="T50" s="16"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1" t="s">
        <v>8316</v>
      </c>
      <c r="S51" s="16">
        <v>41853.240208333329</v>
      </c>
      <c r="T51" s="16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1" t="s">
        <v>8316</v>
      </c>
      <c r="S52" s="16">
        <v>42061.212488425925</v>
      </c>
      <c r="T52" s="16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1" t="s">
        <v>8316</v>
      </c>
      <c r="S53" s="16">
        <v>42036.24428240741</v>
      </c>
      <c r="T53" s="16">
        <v>42064.290972222225</v>
      </c>
    </row>
    <row r="54" spans="1:20" ht="7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1" t="s">
        <v>8316</v>
      </c>
      <c r="S54" s="16">
        <v>42157.470185185186</v>
      </c>
      <c r="T54" s="16"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1" t="s">
        <v>8316</v>
      </c>
      <c r="S55" s="16">
        <v>41827.909942129627</v>
      </c>
      <c r="T55" s="16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1" t="s">
        <v>8316</v>
      </c>
      <c r="S56" s="16">
        <v>42162.729548611111</v>
      </c>
      <c r="T56" s="16"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1" t="s">
        <v>8316</v>
      </c>
      <c r="S57" s="16">
        <v>42233.738564814819</v>
      </c>
      <c r="T57" s="16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1" t="s">
        <v>8316</v>
      </c>
      <c r="S58" s="16">
        <v>42042.197824074072</v>
      </c>
      <c r="T58" s="16">
        <v>42072.156157407408</v>
      </c>
    </row>
    <row r="59" spans="1:20" ht="4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1" t="s">
        <v>8316</v>
      </c>
      <c r="S59" s="16">
        <v>42585.523842592593</v>
      </c>
      <c r="T59" s="16">
        <v>42599.165972222225</v>
      </c>
    </row>
    <row r="60" spans="1:20" ht="6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1" t="s">
        <v>8316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1" t="s">
        <v>8316</v>
      </c>
      <c r="S61" s="16">
        <v>41852.658310185187</v>
      </c>
      <c r="T61" s="16">
        <v>41882.658310185187</v>
      </c>
    </row>
    <row r="62" spans="1:20" ht="4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1" t="s">
        <v>8316</v>
      </c>
      <c r="S62" s="16">
        <v>42694.110185185185</v>
      </c>
      <c r="T62" s="16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1" t="s">
        <v>8316</v>
      </c>
      <c r="S63" s="16">
        <v>42341.818379629629</v>
      </c>
      <c r="T63" s="16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1" t="s">
        <v>8316</v>
      </c>
      <c r="S64" s="16">
        <v>41880.061006944445</v>
      </c>
      <c r="T64" s="16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1" t="s">
        <v>8316</v>
      </c>
      <c r="S65" s="16">
        <v>41941.683865740742</v>
      </c>
      <c r="T65" s="16">
        <v>41970.125</v>
      </c>
    </row>
    <row r="66" spans="1:20" ht="7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1" t="s">
        <v>8316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1" t="s">
        <v>8316</v>
      </c>
      <c r="S67" s="16">
        <v>41922.640590277777</v>
      </c>
      <c r="T67" s="16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1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1" t="s">
        <v>8316</v>
      </c>
      <c r="S69" s="16">
        <v>42219.915856481486</v>
      </c>
      <c r="T69" s="16"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1" t="s">
        <v>8316</v>
      </c>
      <c r="S70" s="16">
        <v>41909.969386574077</v>
      </c>
      <c r="T70" s="16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1" t="s">
        <v>8316</v>
      </c>
      <c r="S71" s="16">
        <v>41891.665324074071</v>
      </c>
      <c r="T71" s="16"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1" t="s">
        <v>8316</v>
      </c>
      <c r="S72" s="16">
        <v>41226.017361111109</v>
      </c>
      <c r="T72" s="16">
        <v>41250.083333333336</v>
      </c>
    </row>
    <row r="73" spans="1:20" ht="7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1" t="s">
        <v>8316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1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1" t="s">
        <v>8316</v>
      </c>
      <c r="S75" s="16">
        <v>40633.154363425929</v>
      </c>
      <c r="T75" s="16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1" t="s">
        <v>8316</v>
      </c>
      <c r="S76" s="16">
        <v>40970.875671296293</v>
      </c>
      <c r="T76" s="16">
        <v>41000.834004629629</v>
      </c>
    </row>
    <row r="77" spans="1:20" ht="7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1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1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1" t="s">
        <v>8316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1" t="s">
        <v>8316</v>
      </c>
      <c r="S80" s="16">
        <v>40884.066678240742</v>
      </c>
      <c r="T80" s="16">
        <v>40926.958333333336</v>
      </c>
    </row>
    <row r="81" spans="1:20" ht="6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1" t="s">
        <v>8316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1" t="s">
        <v>8316</v>
      </c>
      <c r="S82" s="16">
        <v>41799.685902777775</v>
      </c>
      <c r="T82" s="16">
        <v>41827.083333333336</v>
      </c>
    </row>
    <row r="83" spans="1:20" ht="6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1" t="s">
        <v>8316</v>
      </c>
      <c r="S83" s="16">
        <v>41775.753761574073</v>
      </c>
      <c r="T83" s="16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1" t="s">
        <v>8316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1" t="s">
        <v>8316</v>
      </c>
      <c r="S85" s="16">
        <v>40644.159259259257</v>
      </c>
      <c r="T85" s="16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1" t="s">
        <v>8316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1" t="s">
        <v>8316</v>
      </c>
      <c r="S87" s="16">
        <v>41839.175706018519</v>
      </c>
      <c r="T87" s="16">
        <v>41853.175706018519</v>
      </c>
    </row>
    <row r="88" spans="1:20" ht="6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1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1" t="s">
        <v>8316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1" t="s">
        <v>8316</v>
      </c>
      <c r="S90" s="16">
        <v>41789.080370370371</v>
      </c>
      <c r="T90" s="16">
        <v>41822.166666666664</v>
      </c>
    </row>
    <row r="91" spans="1:20" ht="6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1" t="s">
        <v>8316</v>
      </c>
      <c r="S91" s="16">
        <v>40923.729953703703</v>
      </c>
      <c r="T91" s="16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1" t="s">
        <v>8316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1" t="s">
        <v>8316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1" t="s">
        <v>8316</v>
      </c>
      <c r="S94" s="16">
        <v>40531.886886574073</v>
      </c>
      <c r="T94" s="16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1" t="s">
        <v>8316</v>
      </c>
      <c r="S95" s="16">
        <v>41477.930914351848</v>
      </c>
      <c r="T95" s="16">
        <v>41504.625</v>
      </c>
    </row>
    <row r="96" spans="1:20" ht="60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1" t="s">
        <v>8316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1" t="s">
        <v>8316</v>
      </c>
      <c r="S97" s="16">
        <v>41375.702210648145</v>
      </c>
      <c r="T97" s="16">
        <v>41400.702210648145</v>
      </c>
    </row>
    <row r="98" spans="1:20" ht="7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1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1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1" t="s">
        <v>8316</v>
      </c>
      <c r="S100" s="16">
        <v>41791.993414351848</v>
      </c>
      <c r="T100" s="16">
        <v>41821.993414351848</v>
      </c>
    </row>
    <row r="101" spans="1:20" ht="7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1" t="s">
        <v>8316</v>
      </c>
      <c r="S101" s="16">
        <v>41835.666354166664</v>
      </c>
      <c r="T101" s="16">
        <v>41855.666354166664</v>
      </c>
    </row>
    <row r="102" spans="1:20" ht="6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1" t="s">
        <v>8316</v>
      </c>
      <c r="S102" s="16">
        <v>41827.605057870373</v>
      </c>
      <c r="T102" s="16">
        <v>41848.605057870373</v>
      </c>
    </row>
    <row r="103" spans="1:20" ht="6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1" t="s">
        <v>8316</v>
      </c>
      <c r="S103" s="16">
        <v>41778.637245370373</v>
      </c>
      <c r="T103" s="16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1" t="s">
        <v>8316</v>
      </c>
      <c r="S104" s="16">
        <v>41013.936562499999</v>
      </c>
      <c r="T104" s="16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1" t="s">
        <v>8316</v>
      </c>
      <c r="S105" s="16">
        <v>41834.586574074077</v>
      </c>
      <c r="T105" s="16">
        <v>41866.083333333336</v>
      </c>
    </row>
    <row r="106" spans="1:20" ht="4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1" t="s">
        <v>8316</v>
      </c>
      <c r="S106" s="16">
        <v>41829.795729166668</v>
      </c>
      <c r="T106" s="16">
        <v>41859.795729166668</v>
      </c>
    </row>
    <row r="107" spans="1:20" ht="9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1" t="s">
        <v>8316</v>
      </c>
      <c r="S107" s="16">
        <v>42219.665173611109</v>
      </c>
      <c r="T107" s="16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1" t="s">
        <v>8316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1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1" t="s">
        <v>8316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1" t="s">
        <v>8316</v>
      </c>
      <c r="S111" s="16">
        <v>42270.582141203704</v>
      </c>
      <c r="T111" s="16">
        <v>42301.895138888889</v>
      </c>
    </row>
    <row r="112" spans="1:20" ht="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1" t="s">
        <v>8316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1" t="s">
        <v>8316</v>
      </c>
      <c r="S113" s="16">
        <v>42697.850844907407</v>
      </c>
      <c r="T113" s="16">
        <v>42745.208333333328</v>
      </c>
    </row>
    <row r="114" spans="1:20" ht="6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1" t="s">
        <v>8316</v>
      </c>
      <c r="S114" s="16">
        <v>42503.559467592597</v>
      </c>
      <c r="T114" s="16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1" t="s">
        <v>8316</v>
      </c>
      <c r="S115" s="16">
        <v>42323.70930555556</v>
      </c>
      <c r="T115" s="16">
        <v>42355.207638888889</v>
      </c>
    </row>
    <row r="116" spans="1:20" ht="6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1" t="s">
        <v>8316</v>
      </c>
      <c r="S116" s="16">
        <v>41933.291643518518</v>
      </c>
      <c r="T116" s="16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1" t="s">
        <v>8316</v>
      </c>
      <c r="S117" s="16">
        <v>41898.168125000004</v>
      </c>
      <c r="T117" s="16">
        <v>41913.165972222225</v>
      </c>
    </row>
    <row r="118" spans="1:20" ht="6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1" t="s">
        <v>8316</v>
      </c>
      <c r="S118" s="16">
        <v>42446.943831018521</v>
      </c>
      <c r="T118" s="16">
        <v>42476.943831018521</v>
      </c>
    </row>
    <row r="119" spans="1:20" ht="6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1" t="s">
        <v>8316</v>
      </c>
      <c r="S119" s="16">
        <v>42463.81385416667</v>
      </c>
      <c r="T119" s="16">
        <v>42494.165972222225</v>
      </c>
    </row>
    <row r="120" spans="1:20" ht="6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1" t="s">
        <v>8316</v>
      </c>
      <c r="S120" s="16">
        <v>42766.805034722223</v>
      </c>
      <c r="T120" s="16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1" t="s">
        <v>8316</v>
      </c>
      <c r="S121" s="16">
        <v>42522.347812499997</v>
      </c>
      <c r="T121" s="16">
        <v>42552.347812499997</v>
      </c>
    </row>
    <row r="122" spans="1:20" ht="7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1" t="s">
        <v>8316</v>
      </c>
      <c r="S122" s="16">
        <v>42702.917048611111</v>
      </c>
      <c r="T122" s="16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1" t="s">
        <v>8316</v>
      </c>
      <c r="S123" s="16">
        <v>42252.474351851852</v>
      </c>
      <c r="T123" s="16">
        <v>42276.165972222225</v>
      </c>
    </row>
    <row r="124" spans="1:20" ht="7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1" t="s">
        <v>8316</v>
      </c>
      <c r="S124" s="16">
        <v>41893.324884259258</v>
      </c>
      <c r="T124" s="16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1" t="s">
        <v>8316</v>
      </c>
      <c r="S125" s="16">
        <v>41871.755694444444</v>
      </c>
      <c r="T125" s="16">
        <v>41901.755694444444</v>
      </c>
    </row>
    <row r="126" spans="1:20" ht="6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1" t="s">
        <v>8316</v>
      </c>
      <c r="S126" s="16">
        <v>42262.096782407403</v>
      </c>
      <c r="T126" s="16">
        <v>42286</v>
      </c>
    </row>
    <row r="127" spans="1:20" ht="6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1" t="s">
        <v>8316</v>
      </c>
      <c r="S127" s="16">
        <v>42135.60020833333</v>
      </c>
      <c r="T127" s="16">
        <v>42167.083333333328</v>
      </c>
    </row>
    <row r="128" spans="1:20" ht="6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1" t="s">
        <v>8316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1" t="s">
        <v>8316</v>
      </c>
      <c r="S129" s="16">
        <v>42068.888391203705</v>
      </c>
      <c r="T129" s="16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1" t="s">
        <v>8316</v>
      </c>
      <c r="S130" s="16">
        <v>42145.746689814812</v>
      </c>
      <c r="T130" s="16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1" t="s">
        <v>8316</v>
      </c>
      <c r="S131" s="16">
        <v>41918.742175925923</v>
      </c>
      <c r="T131" s="16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1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1" t="s">
        <v>8316</v>
      </c>
      <c r="S133" s="16">
        <v>42602.576712962968</v>
      </c>
      <c r="T133" s="16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1" t="s">
        <v>8316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1" t="s">
        <v>8316</v>
      </c>
      <c r="S135" s="16">
        <v>41982.887280092589</v>
      </c>
      <c r="T135" s="16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1" t="s">
        <v>8316</v>
      </c>
      <c r="S136" s="16">
        <v>42614.760937500003</v>
      </c>
      <c r="T136" s="16">
        <v>42644.165972222225</v>
      </c>
    </row>
    <row r="137" spans="1:20" ht="6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1" t="s">
        <v>8316</v>
      </c>
      <c r="S137" s="16">
        <v>42303.672662037032</v>
      </c>
      <c r="T137" s="16">
        <v>42338.714328703703</v>
      </c>
    </row>
    <row r="138" spans="1:20" ht="60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1" t="s">
        <v>8316</v>
      </c>
      <c r="S138" s="16">
        <v>42171.725416666668</v>
      </c>
      <c r="T138" s="16">
        <v>42201.725416666668</v>
      </c>
    </row>
    <row r="139" spans="1:20" ht="4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1" t="s">
        <v>8316</v>
      </c>
      <c r="S139" s="16">
        <v>41964.315532407403</v>
      </c>
      <c r="T139" s="16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1" t="s">
        <v>8316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1" t="s">
        <v>8316</v>
      </c>
      <c r="S141" s="16">
        <v>42016.800208333334</v>
      </c>
      <c r="T141" s="16">
        <v>42032.916666666672</v>
      </c>
    </row>
    <row r="142" spans="1:20" ht="6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1" t="s">
        <v>8316</v>
      </c>
      <c r="S142" s="16">
        <v>42136.536134259266</v>
      </c>
      <c r="T142" s="16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1" t="s">
        <v>8316</v>
      </c>
      <c r="S143" s="16">
        <v>42172.757638888885</v>
      </c>
      <c r="T143" s="16">
        <v>42202.757638888885</v>
      </c>
    </row>
    <row r="144" spans="1:20" ht="6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1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1" t="s">
        <v>8316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1" t="s">
        <v>8316</v>
      </c>
      <c r="S146" s="16">
        <v>42611.801412037035</v>
      </c>
      <c r="T146" s="16">
        <v>42627.791666666672</v>
      </c>
    </row>
    <row r="147" spans="1:20" ht="6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1" t="s">
        <v>8316</v>
      </c>
      <c r="S147" s="16">
        <v>42400.704537037032</v>
      </c>
      <c r="T147" s="16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1" t="s">
        <v>8316</v>
      </c>
      <c r="S148" s="16">
        <v>42017.88045138889</v>
      </c>
      <c r="T148" s="16">
        <v>42044.1875</v>
      </c>
    </row>
    <row r="149" spans="1:20" ht="7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1" t="s">
        <v>8316</v>
      </c>
      <c r="S149" s="16">
        <v>42431.102534722217</v>
      </c>
      <c r="T149" s="16">
        <v>42461.06086805556</v>
      </c>
    </row>
    <row r="150" spans="1:20" ht="7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1" t="s">
        <v>8316</v>
      </c>
      <c r="S150" s="16">
        <v>42121.756921296299</v>
      </c>
      <c r="T150" s="16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1" t="s">
        <v>8316</v>
      </c>
      <c r="S151" s="16">
        <v>42219.019733796296</v>
      </c>
      <c r="T151" s="16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1" t="s">
        <v>8316</v>
      </c>
      <c r="S152" s="16">
        <v>42445.19430555556</v>
      </c>
      <c r="T152" s="16">
        <v>42489.19430555556</v>
      </c>
    </row>
    <row r="153" spans="1:20" ht="6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1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1" t="s">
        <v>8316</v>
      </c>
      <c r="S154" s="16">
        <v>42762.942430555559</v>
      </c>
      <c r="T154" s="16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1" t="s">
        <v>8316</v>
      </c>
      <c r="S155" s="16">
        <v>42567.840069444443</v>
      </c>
      <c r="T155" s="16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1" t="s">
        <v>8316</v>
      </c>
      <c r="S156" s="16">
        <v>42232.702546296292</v>
      </c>
      <c r="T156" s="16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1" t="s">
        <v>8316</v>
      </c>
      <c r="S157" s="16">
        <v>42239.957962962959</v>
      </c>
      <c r="T157" s="16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1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1" t="s">
        <v>8316</v>
      </c>
      <c r="S159" s="16">
        <v>42102.743773148148</v>
      </c>
      <c r="T159" s="16"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1" t="s">
        <v>8316</v>
      </c>
      <c r="S160" s="16">
        <v>42538.73583333334</v>
      </c>
      <c r="T160" s="16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1" t="s">
        <v>8316</v>
      </c>
      <c r="S161" s="16">
        <v>42056.65143518518</v>
      </c>
      <c r="T161" s="16">
        <v>42091.609768518523</v>
      </c>
    </row>
    <row r="162" spans="1:20" ht="6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1" t="s">
        <v>8316</v>
      </c>
      <c r="S162" s="16">
        <v>42696.624444444446</v>
      </c>
      <c r="T162" s="16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1" t="s">
        <v>8316</v>
      </c>
      <c r="S163" s="16">
        <v>42186.855879629627</v>
      </c>
      <c r="T163" s="16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1" t="s">
        <v>8316</v>
      </c>
      <c r="S164" s="16">
        <v>42493.219236111108</v>
      </c>
      <c r="T164" s="16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1" t="s">
        <v>8316</v>
      </c>
      <c r="S165" s="16">
        <v>42475.057164351849</v>
      </c>
      <c r="T165" s="16">
        <v>42505.057164351849</v>
      </c>
    </row>
    <row r="166" spans="1:20" ht="6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1" t="s">
        <v>8316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1" t="s">
        <v>8316</v>
      </c>
      <c r="S167" s="16">
        <v>42253.928530092591</v>
      </c>
      <c r="T167" s="16">
        <v>42283.928530092591</v>
      </c>
    </row>
    <row r="168" spans="1:20" ht="6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1" t="s">
        <v>8316</v>
      </c>
      <c r="S168" s="16">
        <v>42264.29178240741</v>
      </c>
      <c r="T168" s="16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1" t="s">
        <v>8316</v>
      </c>
      <c r="S169" s="16">
        <v>42664.809560185182</v>
      </c>
      <c r="T169" s="16">
        <v>42685.916666666672</v>
      </c>
    </row>
    <row r="170" spans="1:20" ht="6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1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1" t="s">
        <v>8316</v>
      </c>
      <c r="S171" s="16">
        <v>41826.871238425927</v>
      </c>
      <c r="T171" s="16">
        <v>41859.57916666667</v>
      </c>
    </row>
    <row r="172" spans="1:20" ht="6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1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1" t="s">
        <v>8316</v>
      </c>
      <c r="S173" s="16">
        <v>42513.045798611114</v>
      </c>
      <c r="T173" s="16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1" t="s">
        <v>8316</v>
      </c>
      <c r="S174" s="16">
        <v>41914.100289351853</v>
      </c>
      <c r="T174" s="16"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1" t="s">
        <v>8316</v>
      </c>
      <c r="S175" s="16">
        <v>42521.010370370372</v>
      </c>
      <c r="T175" s="16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1" t="s">
        <v>8316</v>
      </c>
      <c r="S176" s="16">
        <v>42041.714178240742</v>
      </c>
      <c r="T176" s="16">
        <v>42071.67251157407</v>
      </c>
    </row>
    <row r="177" spans="1:20" ht="60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1" t="s">
        <v>8316</v>
      </c>
      <c r="S177" s="16">
        <v>41822.57503472222</v>
      </c>
      <c r="T177" s="16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1" t="s">
        <v>8316</v>
      </c>
      <c r="S178" s="16">
        <v>42248.697754629626</v>
      </c>
      <c r="T178" s="16">
        <v>42283.697754629626</v>
      </c>
    </row>
    <row r="179" spans="1:20" ht="60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1" t="s">
        <v>8316</v>
      </c>
      <c r="S179" s="16">
        <v>41809.860300925924</v>
      </c>
      <c r="T179" s="16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1" t="s">
        <v>8316</v>
      </c>
      <c r="S180" s="16">
        <v>42148.676851851851</v>
      </c>
      <c r="T180" s="16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1" t="s">
        <v>8316</v>
      </c>
      <c r="S181" s="16">
        <v>42185.521087962959</v>
      </c>
      <c r="T181" s="16">
        <v>42215.521087962959</v>
      </c>
    </row>
    <row r="182" spans="1:20" ht="4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1" t="s">
        <v>8316</v>
      </c>
      <c r="S182" s="16">
        <v>42769.574999999997</v>
      </c>
      <c r="T182" s="16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1" t="s">
        <v>8316</v>
      </c>
      <c r="S183" s="16">
        <v>42549.665717592594</v>
      </c>
      <c r="T183" s="16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1" t="s">
        <v>8316</v>
      </c>
      <c r="S184" s="16">
        <v>42685.974004629628</v>
      </c>
      <c r="T184" s="16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1" t="s">
        <v>8316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1" t="s">
        <v>8316</v>
      </c>
      <c r="S186" s="16">
        <v>41851.200150462959</v>
      </c>
      <c r="T186" s="16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1" t="s">
        <v>8316</v>
      </c>
      <c r="S187" s="16">
        <v>42053.106111111112</v>
      </c>
      <c r="T187" s="16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1" t="s">
        <v>8316</v>
      </c>
      <c r="S188" s="16">
        <v>42054.024421296301</v>
      </c>
      <c r="T188" s="16">
        <v>42061.024421296301</v>
      </c>
    </row>
    <row r="189" spans="1:20" ht="7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1" t="s">
        <v>8316</v>
      </c>
      <c r="S189" s="16">
        <v>42466.558796296296</v>
      </c>
      <c r="T189" s="16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1" t="s">
        <v>8316</v>
      </c>
      <c r="S190" s="16">
        <v>42513.110787037032</v>
      </c>
      <c r="T190" s="16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1" t="s">
        <v>8316</v>
      </c>
      <c r="S191" s="16">
        <v>42270.7269212963</v>
      </c>
      <c r="T191" s="16">
        <v>42306.167361111111</v>
      </c>
    </row>
    <row r="192" spans="1:20" ht="60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1" t="s">
        <v>8316</v>
      </c>
      <c r="S192" s="16">
        <v>41932.311099537037</v>
      </c>
      <c r="T192" s="16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1" t="s">
        <v>8316</v>
      </c>
      <c r="S193" s="16">
        <v>42746.057106481487</v>
      </c>
      <c r="T193" s="16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1" t="s">
        <v>8316</v>
      </c>
      <c r="S194" s="16">
        <v>41866.025347222225</v>
      </c>
      <c r="T194" s="16">
        <v>41883.665972222225</v>
      </c>
    </row>
    <row r="195" spans="1:20" ht="6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1" t="s">
        <v>8316</v>
      </c>
      <c r="S195" s="16">
        <v>42056.091631944444</v>
      </c>
      <c r="T195" s="16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1" t="s">
        <v>8316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1" t="s">
        <v>8316</v>
      </c>
      <c r="S197" s="16">
        <v>42321.101759259262</v>
      </c>
      <c r="T197" s="16">
        <v>42351.101759259262</v>
      </c>
    </row>
    <row r="198" spans="1:20" ht="6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1" t="s">
        <v>8316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1" t="s">
        <v>8316</v>
      </c>
      <c r="S199" s="16">
        <v>41969.199756944443</v>
      </c>
      <c r="T199" s="16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1" t="s">
        <v>8316</v>
      </c>
      <c r="S200" s="16">
        <v>42690.334317129629</v>
      </c>
      <c r="T200" s="16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1" t="s">
        <v>8316</v>
      </c>
      <c r="S202" s="16">
        <v>41855.548101851848</v>
      </c>
      <c r="T202" s="16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1" t="s">
        <v>8316</v>
      </c>
      <c r="S203" s="16">
        <v>42059.701319444444</v>
      </c>
      <c r="T203" s="16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1" t="s">
        <v>8316</v>
      </c>
      <c r="S204" s="16">
        <v>41937.95344907407</v>
      </c>
      <c r="T204" s="16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1" t="s">
        <v>8316</v>
      </c>
      <c r="S205" s="16">
        <v>42044.184988425928</v>
      </c>
      <c r="T205" s="16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1" t="s">
        <v>8316</v>
      </c>
      <c r="S206" s="16">
        <v>42524.782638888893</v>
      </c>
      <c r="T206" s="16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1" t="s">
        <v>8316</v>
      </c>
      <c r="S207" s="16">
        <v>42292.087592592594</v>
      </c>
      <c r="T207" s="16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1" t="s">
        <v>8316</v>
      </c>
      <c r="S208" s="16">
        <v>41953.8675</v>
      </c>
      <c r="T208" s="16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1" t="s">
        <v>8316</v>
      </c>
      <c r="S209" s="16">
        <v>41946.644745370373</v>
      </c>
      <c r="T209" s="16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1" t="s">
        <v>8316</v>
      </c>
      <c r="S210" s="16">
        <v>41947.762592592589</v>
      </c>
      <c r="T210" s="16">
        <v>41987.762592592597</v>
      </c>
    </row>
    <row r="211" spans="1:20" ht="6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1" t="s">
        <v>8316</v>
      </c>
      <c r="S211" s="16">
        <v>42494.563449074078</v>
      </c>
      <c r="T211" s="16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1" t="s">
        <v>8316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1" t="s">
        <v>8316</v>
      </c>
      <c r="S213" s="16">
        <v>41830.545694444445</v>
      </c>
      <c r="T213" s="16">
        <v>41859.936111111114</v>
      </c>
    </row>
    <row r="214" spans="1:20" ht="60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1" t="s">
        <v>8316</v>
      </c>
      <c r="S214" s="16">
        <v>41923.921643518523</v>
      </c>
      <c r="T214" s="16">
        <v>41949.031944444447</v>
      </c>
    </row>
    <row r="215" spans="1:20" ht="6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1" t="s">
        <v>8316</v>
      </c>
      <c r="S215" s="16">
        <v>41764.44663194444</v>
      </c>
      <c r="T215" s="16">
        <v>41791.165972222225</v>
      </c>
    </row>
    <row r="216" spans="1:20" ht="7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1" t="s">
        <v>8316</v>
      </c>
      <c r="S216" s="16">
        <v>41941.75203703704</v>
      </c>
      <c r="T216" s="16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1" t="s">
        <v>8316</v>
      </c>
      <c r="S217" s="16">
        <v>41834.953865740739</v>
      </c>
      <c r="T217" s="16">
        <v>41879.953865740739</v>
      </c>
    </row>
    <row r="218" spans="1:20" ht="60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1" t="s">
        <v>8316</v>
      </c>
      <c r="S218" s="16">
        <v>42290.61855324074</v>
      </c>
      <c r="T218" s="16">
        <v>42320.104861111111</v>
      </c>
    </row>
    <row r="219" spans="1:20" ht="7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1" t="s">
        <v>8316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1" t="s">
        <v>8316</v>
      </c>
      <c r="S220" s="16">
        <v>41791.492777777778</v>
      </c>
      <c r="T220" s="16">
        <v>41836.492777777778</v>
      </c>
    </row>
    <row r="221" spans="1:20" ht="6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1" t="s">
        <v>8316</v>
      </c>
      <c r="S221" s="16">
        <v>41808.991944444446</v>
      </c>
      <c r="T221" s="16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1" t="s">
        <v>8316</v>
      </c>
      <c r="S222" s="16">
        <v>42500.041550925926</v>
      </c>
      <c r="T222" s="16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1" t="s">
        <v>8316</v>
      </c>
      <c r="S223" s="16">
        <v>42265.022824074069</v>
      </c>
      <c r="T223" s="16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1" t="s">
        <v>8316</v>
      </c>
      <c r="S224" s="16">
        <v>42053.733078703706</v>
      </c>
      <c r="T224" s="16">
        <v>42063.207638888889</v>
      </c>
    </row>
    <row r="225" spans="1:20" ht="60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1" t="s">
        <v>8316</v>
      </c>
      <c r="S225" s="16">
        <v>42675.832465277781</v>
      </c>
      <c r="T225" s="16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1" t="s">
        <v>8316</v>
      </c>
      <c r="S226" s="16">
        <v>42467.144166666665</v>
      </c>
      <c r="T226" s="16">
        <v>42477.979166666672</v>
      </c>
    </row>
    <row r="227" spans="1:20" ht="6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1" t="s">
        <v>8316</v>
      </c>
      <c r="S227" s="16">
        <v>41894.91375</v>
      </c>
      <c r="T227" s="16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1" t="s">
        <v>8316</v>
      </c>
      <c r="S228" s="16">
        <v>41752.83457175926</v>
      </c>
      <c r="T228" s="16">
        <v>41782.83457175926</v>
      </c>
    </row>
    <row r="229" spans="1:20" ht="60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1" t="s">
        <v>8316</v>
      </c>
      <c r="S229" s="16">
        <v>42037.791238425925</v>
      </c>
      <c r="T229" s="16">
        <v>42067.791238425925</v>
      </c>
    </row>
    <row r="230" spans="1:20" ht="6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1" t="s">
        <v>8316</v>
      </c>
      <c r="S230" s="16">
        <v>42088.911354166667</v>
      </c>
      <c r="T230" s="16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1" t="s">
        <v>8316</v>
      </c>
      <c r="S231" s="16">
        <v>42018.676898148144</v>
      </c>
      <c r="T231" s="16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1" t="s">
        <v>8316</v>
      </c>
      <c r="S232" s="16">
        <v>41884.617314814815</v>
      </c>
      <c r="T232" s="16">
        <v>41916.617314814815</v>
      </c>
    </row>
    <row r="233" spans="1:20" ht="60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1" t="s">
        <v>8316</v>
      </c>
      <c r="S233" s="16">
        <v>41884.056747685187</v>
      </c>
      <c r="T233" s="16">
        <v>41903.083333333336</v>
      </c>
    </row>
    <row r="234" spans="1:20" ht="6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1" t="s">
        <v>8316</v>
      </c>
      <c r="S234" s="16">
        <v>41839.730937500004</v>
      </c>
      <c r="T234" s="16">
        <v>41869.730937500004</v>
      </c>
    </row>
    <row r="235" spans="1:20" ht="6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1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1" t="s">
        <v>8316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1" t="s">
        <v>8316</v>
      </c>
      <c r="S237" s="16">
        <v>41800.380428240744</v>
      </c>
      <c r="T237" s="16"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1" t="s">
        <v>8316</v>
      </c>
      <c r="S238" s="16">
        <v>42572.61681712963</v>
      </c>
      <c r="T238" s="16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1" t="s">
        <v>8316</v>
      </c>
      <c r="S239" s="16">
        <v>41851.541585648149</v>
      </c>
      <c r="T239" s="16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1" t="s">
        <v>8316</v>
      </c>
      <c r="S240" s="16">
        <v>42205.710879629631</v>
      </c>
      <c r="T240" s="16">
        <v>42235.710879629631</v>
      </c>
    </row>
    <row r="241" spans="1:20" ht="4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1" t="s">
        <v>8316</v>
      </c>
      <c r="S241" s="16">
        <v>42374.911226851851</v>
      </c>
      <c r="T241" s="16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1" t="s">
        <v>8316</v>
      </c>
      <c r="S242" s="16">
        <v>41809.12300925926</v>
      </c>
      <c r="T242" s="16"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1" t="s">
        <v>8316</v>
      </c>
      <c r="S243" s="16">
        <v>42294.429641203707</v>
      </c>
      <c r="T243" s="16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1" t="s">
        <v>8316</v>
      </c>
      <c r="S244" s="16">
        <v>42124.841111111105</v>
      </c>
      <c r="T244" s="16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1" t="s">
        <v>8316</v>
      </c>
      <c r="S245" s="16">
        <v>41861.524837962963</v>
      </c>
      <c r="T245" s="16">
        <v>41891.524837962963</v>
      </c>
    </row>
    <row r="246" spans="1:20" ht="4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1" t="s">
        <v>8316</v>
      </c>
      <c r="S246" s="16">
        <v>42402.889027777783</v>
      </c>
      <c r="T246" s="16">
        <v>42447.847361111111</v>
      </c>
    </row>
    <row r="247" spans="1:20" ht="6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1" t="s">
        <v>8316</v>
      </c>
      <c r="S247" s="16">
        <v>41960.119085648148</v>
      </c>
      <c r="T247" s="16">
        <v>41990.119085648148</v>
      </c>
    </row>
    <row r="248" spans="1:20" ht="6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1" t="s">
        <v>8316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1" t="s">
        <v>8316</v>
      </c>
      <c r="S249" s="16">
        <v>42088.723692129628</v>
      </c>
      <c r="T249" s="16"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1" t="s">
        <v>8316</v>
      </c>
      <c r="S250" s="16">
        <v>41820.639189814814</v>
      </c>
      <c r="T250" s="16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1" t="s">
        <v>8316</v>
      </c>
      <c r="S251" s="16">
        <v>42626.7503125</v>
      </c>
      <c r="T251" s="16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1" t="s">
        <v>8316</v>
      </c>
      <c r="S252" s="16">
        <v>41821.205636574072</v>
      </c>
      <c r="T252" s="16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1" t="s">
        <v>8316</v>
      </c>
      <c r="S253" s="16">
        <v>42016.706678240742</v>
      </c>
      <c r="T253" s="16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1" t="s">
        <v>8316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1" t="s">
        <v>8316</v>
      </c>
      <c r="S255" s="16">
        <v>42643.632858796293</v>
      </c>
      <c r="T255" s="16">
        <v>42672.125</v>
      </c>
    </row>
    <row r="256" spans="1:20" ht="6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1" t="s">
        <v>8316</v>
      </c>
      <c r="S256" s="16">
        <v>42179.898472222223</v>
      </c>
      <c r="T256" s="16">
        <v>42195.75</v>
      </c>
    </row>
    <row r="257" spans="1:20" ht="7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1" t="s">
        <v>8316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1" t="s">
        <v>8316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1" t="s">
        <v>8316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1" t="s">
        <v>8316</v>
      </c>
      <c r="S260" s="16">
        <v>42605.765381944439</v>
      </c>
      <c r="T260" s="16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1" t="s">
        <v>8316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1" t="s">
        <v>8316</v>
      </c>
      <c r="S262" s="16">
        <v>42529.022013888884</v>
      </c>
      <c r="T262" s="16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1" t="s">
        <v>8316</v>
      </c>
      <c r="S263" s="16">
        <v>41928.170497685183</v>
      </c>
      <c r="T263" s="16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1" t="s">
        <v>8316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1" t="s">
        <v>8316</v>
      </c>
      <c r="S265" s="16">
        <v>41921.279976851853</v>
      </c>
      <c r="T265" s="16">
        <v>41939.125</v>
      </c>
    </row>
    <row r="266" spans="1:20" ht="6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1" t="s">
        <v>8316</v>
      </c>
      <c r="S266" s="16">
        <v>42128.736608796295</v>
      </c>
      <c r="T266" s="16">
        <v>42141.125</v>
      </c>
    </row>
    <row r="267" spans="1:20" ht="6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1" t="s">
        <v>8316</v>
      </c>
      <c r="S267" s="16">
        <v>42053.916921296302</v>
      </c>
      <c r="T267" s="16">
        <v>42079.875</v>
      </c>
    </row>
    <row r="268" spans="1:20" ht="60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1" t="s">
        <v>8316</v>
      </c>
      <c r="S268" s="16">
        <v>42171.317442129628</v>
      </c>
      <c r="T268" s="16">
        <v>42195.875</v>
      </c>
    </row>
    <row r="269" spans="1:20" ht="6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1" t="s">
        <v>8316</v>
      </c>
      <c r="S269" s="16">
        <v>41793.668761574074</v>
      </c>
      <c r="T269" s="16">
        <v>41823.668761574074</v>
      </c>
    </row>
    <row r="270" spans="1:20" ht="7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1" t="s">
        <v>8316</v>
      </c>
      <c r="S270" s="16">
        <v>42506.760405092587</v>
      </c>
      <c r="T270" s="16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1" t="s">
        <v>8316</v>
      </c>
      <c r="S271" s="16">
        <v>42372.693055555559</v>
      </c>
      <c r="T271" s="16">
        <v>42402.693055555559</v>
      </c>
    </row>
    <row r="272" spans="1:20" ht="6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1" t="s">
        <v>8316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1" t="s">
        <v>8316</v>
      </c>
      <c r="S273" s="16">
        <v>42087.768055555556</v>
      </c>
      <c r="T273" s="16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1" t="s">
        <v>8316</v>
      </c>
      <c r="S274" s="16">
        <v>42443.802361111113</v>
      </c>
      <c r="T274" s="16">
        <v>42473.802361111113</v>
      </c>
    </row>
    <row r="275" spans="1:20" ht="7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1" t="s">
        <v>8316</v>
      </c>
      <c r="S275" s="16">
        <v>42121.249814814815</v>
      </c>
      <c r="T275" s="16">
        <v>42142.249814814815</v>
      </c>
    </row>
    <row r="276" spans="1:20" ht="6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1" t="s">
        <v>8316</v>
      </c>
      <c r="S276" s="16">
        <v>42268.009224537032</v>
      </c>
      <c r="T276" s="16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1" t="s">
        <v>8316</v>
      </c>
      <c r="S277" s="16">
        <v>41848.866157407407</v>
      </c>
      <c r="T277" s="16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1" t="s">
        <v>8316</v>
      </c>
      <c r="S278" s="16">
        <v>42689.214988425927</v>
      </c>
      <c r="T278" s="16">
        <v>42700.25</v>
      </c>
    </row>
    <row r="279" spans="1:20" ht="7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1" t="s">
        <v>8316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1" t="s">
        <v>8316</v>
      </c>
      <c r="S280" s="16">
        <v>42511.741944444439</v>
      </c>
      <c r="T280" s="16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1" t="s">
        <v>8316</v>
      </c>
      <c r="S281" s="16">
        <v>42132.036168981482</v>
      </c>
      <c r="T281" s="16">
        <v>42186.290972222225</v>
      </c>
    </row>
    <row r="282" spans="1:20" ht="75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1" t="s">
        <v>8316</v>
      </c>
      <c r="S282" s="16">
        <v>42419.91942129629</v>
      </c>
      <c r="T282" s="16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1" t="s">
        <v>8316</v>
      </c>
      <c r="S283" s="16">
        <v>42430.839398148149</v>
      </c>
      <c r="T283" s="16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1" t="s">
        <v>8316</v>
      </c>
      <c r="S284" s="16">
        <v>42297.748738425929</v>
      </c>
      <c r="T284" s="16">
        <v>42327.790405092594</v>
      </c>
    </row>
    <row r="285" spans="1:20" ht="105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1" t="s">
        <v>8316</v>
      </c>
      <c r="S285" s="16">
        <v>41760.935706018521</v>
      </c>
      <c r="T285" s="16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1" t="s">
        <v>8316</v>
      </c>
      <c r="S286" s="16">
        <v>41829.734259259261</v>
      </c>
      <c r="T286" s="16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1" t="s">
        <v>8316</v>
      </c>
      <c r="S287" s="16">
        <v>42491.92288194444</v>
      </c>
      <c r="T287" s="16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1" t="s">
        <v>8316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1" t="s">
        <v>8316</v>
      </c>
      <c r="S289" s="16">
        <v>41802.62090277778</v>
      </c>
      <c r="T289" s="16">
        <v>41822.62090277778</v>
      </c>
    </row>
    <row r="290" spans="1:20" ht="7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1" t="s">
        <v>8316</v>
      </c>
      <c r="S290" s="16">
        <v>41781.096203703702</v>
      </c>
      <c r="T290" s="16">
        <v>41794.207638888889</v>
      </c>
    </row>
    <row r="291" spans="1:20" ht="6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1" t="s">
        <v>8316</v>
      </c>
      <c r="S291" s="16">
        <v>42020.846666666665</v>
      </c>
      <c r="T291" s="16">
        <v>42037.207638888889</v>
      </c>
    </row>
    <row r="292" spans="1:20" ht="6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1" t="s">
        <v>8316</v>
      </c>
      <c r="S292" s="16">
        <v>42125.772812499999</v>
      </c>
      <c r="T292" s="16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1" t="s">
        <v>8316</v>
      </c>
      <c r="S293" s="16">
        <v>41856.010069444441</v>
      </c>
      <c r="T293" s="16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1" t="s">
        <v>8316</v>
      </c>
      <c r="S294" s="16">
        <v>41893.783553240741</v>
      </c>
      <c r="T294" s="16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1" t="s">
        <v>8316</v>
      </c>
      <c r="S295" s="16">
        <v>41881.361342592594</v>
      </c>
      <c r="T295" s="16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1" t="s">
        <v>8316</v>
      </c>
      <c r="S296" s="16">
        <v>41880.76357638889</v>
      </c>
      <c r="T296" s="16">
        <v>41895.166666666664</v>
      </c>
    </row>
    <row r="297" spans="1:20" ht="6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1" t="s">
        <v>8316</v>
      </c>
      <c r="S297" s="16">
        <v>42214.6956712963</v>
      </c>
      <c r="T297" s="16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1" t="s">
        <v>8316</v>
      </c>
      <c r="S298" s="16">
        <v>42460.335312499999</v>
      </c>
      <c r="T298" s="16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1" t="s">
        <v>8316</v>
      </c>
      <c r="S299" s="16">
        <v>42167.023206018523</v>
      </c>
      <c r="T299" s="16">
        <v>42196.165972222225</v>
      </c>
    </row>
    <row r="300" spans="1:20" ht="7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1" t="s">
        <v>8316</v>
      </c>
      <c r="S300" s="16">
        <v>42177.761782407411</v>
      </c>
      <c r="T300" s="16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1" t="s">
        <v>8316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1" t="s">
        <v>8316</v>
      </c>
      <c r="S302" s="16">
        <v>41884.599849537037</v>
      </c>
      <c r="T302" s="16">
        <v>41900.165972222225</v>
      </c>
    </row>
    <row r="303" spans="1:20" ht="7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1" t="s">
        <v>8316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1" t="s">
        <v>8316</v>
      </c>
      <c r="S304" s="16">
        <v>42243.6252662037</v>
      </c>
      <c r="T304" s="16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1" t="s">
        <v>8316</v>
      </c>
      <c r="S305" s="16">
        <v>42600.756041666667</v>
      </c>
      <c r="T305" s="16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1" t="s">
        <v>8316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1" t="s">
        <v>8316</v>
      </c>
      <c r="S307" s="16">
        <v>42040.831678240742</v>
      </c>
      <c r="T307" s="16">
        <v>42070.831678240742</v>
      </c>
    </row>
    <row r="308" spans="1:20" ht="7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1" t="s">
        <v>8316</v>
      </c>
      <c r="S308" s="16">
        <v>42075.807395833333</v>
      </c>
      <c r="T308" s="16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1" t="s">
        <v>8316</v>
      </c>
      <c r="S309" s="16">
        <v>42073.660694444443</v>
      </c>
      <c r="T309" s="16">
        <v>42095.165972222225</v>
      </c>
    </row>
    <row r="310" spans="1:20" ht="60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1" t="s">
        <v>8316</v>
      </c>
      <c r="S310" s="16">
        <v>42480.078715277778</v>
      </c>
      <c r="T310" s="16">
        <v>42504.165972222225</v>
      </c>
    </row>
    <row r="311" spans="1:20" ht="6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1" t="s">
        <v>8316</v>
      </c>
      <c r="S311" s="16">
        <v>42411.942291666666</v>
      </c>
      <c r="T311" s="16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1" t="s">
        <v>8316</v>
      </c>
      <c r="S312" s="16">
        <v>41753.515856481477</v>
      </c>
      <c r="T312" s="16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1" t="s">
        <v>8316</v>
      </c>
      <c r="S313" s="16">
        <v>42196.028703703705</v>
      </c>
      <c r="T313" s="16">
        <v>42228</v>
      </c>
    </row>
    <row r="314" spans="1:20" ht="6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1" t="s">
        <v>8316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1" t="s">
        <v>8316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1" t="s">
        <v>8316</v>
      </c>
      <c r="S316" s="16">
        <v>42203.680300925931</v>
      </c>
      <c r="T316" s="16"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1" t="s">
        <v>8316</v>
      </c>
      <c r="S317" s="16">
        <v>41974.743148148147</v>
      </c>
      <c r="T317" s="16">
        <v>42004.743148148147</v>
      </c>
    </row>
    <row r="318" spans="1:20" ht="60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1" t="s">
        <v>8316</v>
      </c>
      <c r="S318" s="16">
        <v>41869.740671296298</v>
      </c>
      <c r="T318" s="16">
        <v>41899.740671296298</v>
      </c>
    </row>
    <row r="319" spans="1:20" ht="6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1" t="s">
        <v>8316</v>
      </c>
      <c r="S319" s="16">
        <v>41982.688611111109</v>
      </c>
      <c r="T319" s="16">
        <v>42012.688611111109</v>
      </c>
    </row>
    <row r="320" spans="1:20" ht="60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1" t="s">
        <v>8316</v>
      </c>
      <c r="S320" s="16">
        <v>41976.331979166673</v>
      </c>
      <c r="T320" s="16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1" t="s">
        <v>8316</v>
      </c>
      <c r="S321" s="16">
        <v>41926.942685185182</v>
      </c>
      <c r="T321" s="16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1" t="s">
        <v>8316</v>
      </c>
      <c r="S322" s="16">
        <v>42561.783877314811</v>
      </c>
      <c r="T322" s="16">
        <v>42593.165972222225</v>
      </c>
    </row>
    <row r="323" spans="1:20" ht="6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1" t="s">
        <v>8316</v>
      </c>
      <c r="S323" s="16">
        <v>42649.54923611111</v>
      </c>
      <c r="T323" s="16">
        <v>42709.590902777782</v>
      </c>
    </row>
    <row r="324" spans="1:20" ht="6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1" t="s">
        <v>8316</v>
      </c>
      <c r="S324" s="16">
        <v>42093.786840277782</v>
      </c>
      <c r="T324" s="16">
        <v>42120.26944444445</v>
      </c>
    </row>
    <row r="325" spans="1:20" ht="6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1" t="s">
        <v>8316</v>
      </c>
      <c r="S325" s="16">
        <v>42026.176180555558</v>
      </c>
      <c r="T325" s="16">
        <v>42064.207638888889</v>
      </c>
    </row>
    <row r="326" spans="1:20" ht="6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1" t="s">
        <v>8316</v>
      </c>
      <c r="S326" s="16">
        <v>42451.095856481479</v>
      </c>
      <c r="T326" s="16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1" t="s">
        <v>8316</v>
      </c>
      <c r="S327" s="16">
        <v>42418.425983796296</v>
      </c>
      <c r="T327" s="16">
        <v>42478.384317129632</v>
      </c>
    </row>
    <row r="328" spans="1:20" ht="6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1" t="s">
        <v>8316</v>
      </c>
      <c r="S328" s="16">
        <v>41964.716319444444</v>
      </c>
      <c r="T328" s="16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1" t="s">
        <v>8316</v>
      </c>
      <c r="S329" s="16">
        <v>42576.697569444441</v>
      </c>
      <c r="T329" s="16">
        <v>42636.697569444441</v>
      </c>
    </row>
    <row r="330" spans="1:20" ht="6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1" t="s">
        <v>8316</v>
      </c>
      <c r="S330" s="16">
        <v>42125.647534722222</v>
      </c>
      <c r="T330" s="16"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1" t="s">
        <v>8316</v>
      </c>
      <c r="S331" s="16">
        <v>42003.948425925926</v>
      </c>
      <c r="T331" s="16">
        <v>42028.207638888889</v>
      </c>
    </row>
    <row r="332" spans="1:20" ht="6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1" t="s">
        <v>8316</v>
      </c>
      <c r="S332" s="16">
        <v>41988.829942129625</v>
      </c>
      <c r="T332" s="16">
        <v>42046.207638888889</v>
      </c>
    </row>
    <row r="333" spans="1:20" ht="6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1" t="s">
        <v>8316</v>
      </c>
      <c r="S333" s="16">
        <v>41974.898599537039</v>
      </c>
      <c r="T333" s="16">
        <v>42009.851388888885</v>
      </c>
    </row>
    <row r="334" spans="1:20" ht="7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1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1" t="s">
        <v>8316</v>
      </c>
      <c r="S335" s="16">
        <v>42050.008368055554</v>
      </c>
      <c r="T335" s="16">
        <v>42076.290972222225</v>
      </c>
    </row>
    <row r="336" spans="1:20" ht="4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1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1" t="s">
        <v>8316</v>
      </c>
      <c r="S337" s="16">
        <v>41866.79886574074</v>
      </c>
      <c r="T337" s="16">
        <v>41885.207638888889</v>
      </c>
    </row>
    <row r="338" spans="1:20" ht="60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1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1" t="s">
        <v>8316</v>
      </c>
      <c r="S339" s="16">
        <v>42628.849120370374</v>
      </c>
      <c r="T339" s="16">
        <v>42656.849120370374</v>
      </c>
    </row>
    <row r="340" spans="1:20" ht="7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1" t="s">
        <v>8316</v>
      </c>
      <c r="S340" s="16">
        <v>42447.894432870366</v>
      </c>
      <c r="T340" s="16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1" t="s">
        <v>8316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1" t="s">
        <v>8316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1" t="s">
        <v>8316</v>
      </c>
      <c r="S343" s="16">
        <v>41788.58997685185</v>
      </c>
      <c r="T343" s="16">
        <v>41818.58997685185</v>
      </c>
    </row>
    <row r="344" spans="1:20" ht="60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1" t="s">
        <v>8316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1" t="s">
        <v>8316</v>
      </c>
      <c r="S345" s="16">
        <v>42661.132245370376</v>
      </c>
      <c r="T345" s="16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1" t="s">
        <v>8316</v>
      </c>
      <c r="S346" s="16">
        <v>42037.938206018516</v>
      </c>
      <c r="T346" s="16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1" t="s">
        <v>8316</v>
      </c>
      <c r="S347" s="16">
        <v>42619.935694444444</v>
      </c>
      <c r="T347" s="16">
        <v>42643.875</v>
      </c>
    </row>
    <row r="348" spans="1:20" ht="4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1" t="s">
        <v>8316</v>
      </c>
      <c r="S348" s="16">
        <v>41877.221886574072</v>
      </c>
      <c r="T348" s="16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1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1" t="s">
        <v>8316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1" t="s">
        <v>8316</v>
      </c>
      <c r="S351" s="16">
        <v>42460.741747685184</v>
      </c>
      <c r="T351" s="16">
        <v>42511.165972222225</v>
      </c>
    </row>
    <row r="352" spans="1:20" ht="4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1" t="s">
        <v>8316</v>
      </c>
      <c r="S352" s="16">
        <v>41887.292187500003</v>
      </c>
      <c r="T352" s="16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1" t="s">
        <v>8316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1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1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1" t="s">
        <v>8316</v>
      </c>
      <c r="S356" s="16">
        <v>42055.277199074073</v>
      </c>
      <c r="T356" s="16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1" t="s">
        <v>8316</v>
      </c>
      <c r="S357" s="16">
        <v>42447.896666666667</v>
      </c>
      <c r="T357" s="16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1" t="s">
        <v>8316</v>
      </c>
      <c r="S358" s="16">
        <v>42523.248715277776</v>
      </c>
      <c r="T358" s="16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1" t="s">
        <v>8316</v>
      </c>
      <c r="S359" s="16">
        <v>41822.90488425926</v>
      </c>
      <c r="T359" s="16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1" t="s">
        <v>8316</v>
      </c>
      <c r="S360" s="16">
        <v>42185.556157407409</v>
      </c>
      <c r="T360" s="16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1" t="s">
        <v>8316</v>
      </c>
      <c r="S361" s="16">
        <v>41820.62809027778</v>
      </c>
      <c r="T361" s="16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1" t="s">
        <v>8316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1" t="s">
        <v>8316</v>
      </c>
      <c r="S363" s="16">
        <v>41802.574282407404</v>
      </c>
      <c r="T363" s="16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1" t="s">
        <v>8316</v>
      </c>
      <c r="S364" s="16">
        <v>41786.761354166665</v>
      </c>
      <c r="T364" s="16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1" t="s">
        <v>8316</v>
      </c>
      <c r="S365" s="16">
        <v>42627.454097222217</v>
      </c>
      <c r="T365" s="16">
        <v>42648.454097222217</v>
      </c>
    </row>
    <row r="366" spans="1:20" ht="7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1" t="s">
        <v>8316</v>
      </c>
      <c r="S366" s="16">
        <v>42374.651504629626</v>
      </c>
      <c r="T366" s="16">
        <v>42384.651504629626</v>
      </c>
    </row>
    <row r="367" spans="1:20" ht="6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1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1" t="s">
        <v>8316</v>
      </c>
      <c r="S368" s="16">
        <v>42633.116851851853</v>
      </c>
      <c r="T368" s="16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1" t="s">
        <v>8316</v>
      </c>
      <c r="S369" s="16">
        <v>42219.180393518516</v>
      </c>
      <c r="T369" s="16">
        <v>42249.180393518516</v>
      </c>
    </row>
    <row r="370" spans="1:20" ht="6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1" t="s">
        <v>8316</v>
      </c>
      <c r="S370" s="16">
        <v>41753.593275462961</v>
      </c>
      <c r="T370" s="16">
        <v>41778.875</v>
      </c>
    </row>
    <row r="371" spans="1:20" ht="6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1" t="s">
        <v>8316</v>
      </c>
      <c r="S371" s="16">
        <v>42230.662731481483</v>
      </c>
      <c r="T371" s="16">
        <v>42245.165972222225</v>
      </c>
    </row>
    <row r="372" spans="1:20" ht="7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1" t="s">
        <v>8316</v>
      </c>
      <c r="S372" s="16">
        <v>41787.218229166669</v>
      </c>
      <c r="T372" s="16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1" t="s">
        <v>8316</v>
      </c>
      <c r="S373" s="16">
        <v>42147.826840277776</v>
      </c>
      <c r="T373" s="16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1" t="s">
        <v>8316</v>
      </c>
      <c r="S374" s="16">
        <v>41940.598182870373</v>
      </c>
      <c r="T374" s="16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1" t="s">
        <v>8316</v>
      </c>
      <c r="S375" s="16">
        <v>42020.700567129628</v>
      </c>
      <c r="T375" s="16">
        <v>42065.207638888889</v>
      </c>
    </row>
    <row r="376" spans="1:20" ht="4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1" t="s">
        <v>8316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1" t="s">
        <v>8316</v>
      </c>
      <c r="S377" s="16">
        <v>42490.133877314816</v>
      </c>
      <c r="T377" s="16">
        <v>42527.083333333328</v>
      </c>
    </row>
    <row r="378" spans="1:20" ht="7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1" t="s">
        <v>8316</v>
      </c>
      <c r="S378" s="16">
        <v>41995.870486111111</v>
      </c>
      <c r="T378" s="16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1" t="s">
        <v>8316</v>
      </c>
      <c r="S379" s="16">
        <v>42401.806562500002</v>
      </c>
      <c r="T379" s="16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1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1" t="s">
        <v>8316</v>
      </c>
      <c r="S381" s="16">
        <v>41882.585648148146</v>
      </c>
      <c r="T381" s="16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1" t="s">
        <v>8316</v>
      </c>
      <c r="S382" s="16">
        <v>42556.504490740743</v>
      </c>
      <c r="T382" s="16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1" t="s">
        <v>8316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1" t="s">
        <v>8316</v>
      </c>
      <c r="S384" s="16">
        <v>41879.913761574076</v>
      </c>
      <c r="T384" s="16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1" t="s">
        <v>8316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1" t="s">
        <v>8316</v>
      </c>
      <c r="S386" s="16">
        <v>41810.142199074071</v>
      </c>
      <c r="T386" s="16">
        <v>41824.142199074071</v>
      </c>
    </row>
    <row r="387" spans="1:20" ht="4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1" t="s">
        <v>8316</v>
      </c>
      <c r="S387" s="16">
        <v>42072.576249999998</v>
      </c>
      <c r="T387" s="16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1" t="s">
        <v>8316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1" t="s">
        <v>8316</v>
      </c>
      <c r="S389" s="16">
        <v>42134.172071759262</v>
      </c>
      <c r="T389" s="16">
        <v>42155.290972222225</v>
      </c>
    </row>
    <row r="390" spans="1:20" ht="6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1" t="s">
        <v>8316</v>
      </c>
      <c r="S390" s="16">
        <v>42505.738032407404</v>
      </c>
      <c r="T390" s="16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1" t="s">
        <v>8316</v>
      </c>
      <c r="S391" s="16">
        <v>42118.556331018524</v>
      </c>
      <c r="T391" s="16">
        <v>42150.165972222225</v>
      </c>
    </row>
    <row r="392" spans="1:20" ht="60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1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1" t="s">
        <v>8316</v>
      </c>
      <c r="S393" s="16">
        <v>42165.993125000001</v>
      </c>
      <c r="T393" s="16">
        <v>42187.993125000001</v>
      </c>
    </row>
    <row r="394" spans="1:20" ht="7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1" t="s">
        <v>8316</v>
      </c>
      <c r="S394" s="16">
        <v>41927.936157407406</v>
      </c>
      <c r="T394" s="16">
        <v>41948.977824074071</v>
      </c>
    </row>
    <row r="395" spans="1:20" ht="60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1" t="s">
        <v>8316</v>
      </c>
      <c r="S395" s="16">
        <v>42462.140868055561</v>
      </c>
      <c r="T395" s="16">
        <v>42489.875</v>
      </c>
    </row>
    <row r="396" spans="1:20" ht="6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1" t="s">
        <v>8316</v>
      </c>
      <c r="S396" s="16">
        <v>42632.348310185189</v>
      </c>
      <c r="T396" s="16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1" t="s">
        <v>8316</v>
      </c>
      <c r="S397" s="16">
        <v>42054.849050925928</v>
      </c>
      <c r="T397" s="16">
        <v>42084.807384259257</v>
      </c>
    </row>
    <row r="398" spans="1:20" ht="7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1" t="s">
        <v>8316</v>
      </c>
      <c r="S398" s="16">
        <v>42497.275706018518</v>
      </c>
      <c r="T398" s="16"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1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1" t="s">
        <v>8316</v>
      </c>
      <c r="S400" s="16">
        <v>41807.690081018518</v>
      </c>
      <c r="T400" s="16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1" t="s">
        <v>8316</v>
      </c>
      <c r="S401" s="16">
        <v>42284.69694444444</v>
      </c>
      <c r="T401" s="16">
        <v>42301.165972222225</v>
      </c>
    </row>
    <row r="402" spans="1:20" ht="6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1" t="s">
        <v>8316</v>
      </c>
      <c r="S402" s="16">
        <v>42045.84238425926</v>
      </c>
      <c r="T402" s="16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1" t="s">
        <v>8316</v>
      </c>
      <c r="S403" s="16">
        <v>42184.209537037037</v>
      </c>
      <c r="T403" s="16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1" t="s">
        <v>8316</v>
      </c>
      <c r="S404" s="16">
        <v>42341.180636574078</v>
      </c>
      <c r="T404" s="16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1" t="s">
        <v>8316</v>
      </c>
      <c r="S405" s="16">
        <v>42170.910231481481</v>
      </c>
      <c r="T405" s="16"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1" t="s">
        <v>8316</v>
      </c>
      <c r="S406" s="16">
        <v>42151.069606481484</v>
      </c>
      <c r="T406" s="16"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1" t="s">
        <v>8316</v>
      </c>
      <c r="S407" s="16">
        <v>41944.527627314819</v>
      </c>
      <c r="T407" s="16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1" t="s">
        <v>8316</v>
      </c>
      <c r="S408" s="16">
        <v>42593.865405092598</v>
      </c>
      <c r="T408" s="16">
        <v>42613.865405092598</v>
      </c>
    </row>
    <row r="409" spans="1:20" ht="6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1" t="s">
        <v>8316</v>
      </c>
      <c r="S409" s="16">
        <v>42503.740868055553</v>
      </c>
      <c r="T409" s="16">
        <v>42517.740868055553</v>
      </c>
    </row>
    <row r="410" spans="1:20" ht="7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1" t="s">
        <v>8316</v>
      </c>
      <c r="S410" s="16">
        <v>41927.848900462966</v>
      </c>
      <c r="T410" s="16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1" t="s">
        <v>8316</v>
      </c>
      <c r="S411" s="16">
        <v>42375.114988425921</v>
      </c>
      <c r="T411" s="16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1" t="s">
        <v>8316</v>
      </c>
      <c r="S412" s="16">
        <v>42553.926527777774</v>
      </c>
      <c r="T412" s="16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1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17" priority="2" operator="equal">
      <formula>"successful"</formula>
    </cfRule>
    <cfRule type="cellIs" dxfId="16" priority="3" operator="equal">
      <formula>"successful"</formula>
    </cfRule>
    <cfRule type="cellIs" dxfId="15" priority="4" operator="equal">
      <formula>"sucessful"</formula>
    </cfRule>
    <cfRule type="cellIs" dxfId="14" priority="5" operator="equal">
      <formula>"live"</formula>
    </cfRule>
    <cfRule type="cellIs" dxfId="13" priority="6" operator="equal">
      <formula>"failed"</formula>
    </cfRule>
    <cfRule type="cellIs" dxfId="12" priority="7" operator="equal">
      <formula>"canceled"</formula>
    </cfRule>
    <cfRule type="cellIs" dxfId="11" priority="8" operator="equal">
      <formula>"cancelled"</formula>
    </cfRule>
    <cfRule type="cellIs" dxfId="10" priority="9" operator="equal">
      <formula>"live"</formula>
    </cfRule>
    <cfRule type="cellIs" dxfId="9" priority="10" operator="equal">
      <formula>"canceled"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F7582-A4D6-418F-9274-3F8A87A6D76F}">
  <dimension ref="A1:T251"/>
  <sheetViews>
    <sheetView workbookViewId="0">
      <selection activeCell="D2" sqref="D2"/>
    </sheetView>
  </sheetViews>
  <sheetFormatPr defaultRowHeight="15" x14ac:dyDescent="0.25"/>
  <cols>
    <col min="1" max="1" width="5" bestFit="1" customWidth="1"/>
    <col min="2" max="2" width="31" customWidth="1"/>
    <col min="3" max="3" width="36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855468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85546875" bestFit="1" customWidth="1"/>
    <col min="20" max="20" width="22.42578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s="11" t="s">
        <v>8316</v>
      </c>
      <c r="S2" s="16">
        <v>42492.737847222219</v>
      </c>
      <c r="T2" s="16">
        <v>42534.166666666672</v>
      </c>
    </row>
    <row r="3" spans="1:20" ht="60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s="11" t="s">
        <v>8316</v>
      </c>
      <c r="S3" s="16">
        <v>42103.016585648147</v>
      </c>
      <c r="T3" s="16">
        <v>42163.016585648147</v>
      </c>
    </row>
    <row r="4" spans="1:20" ht="7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s="11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s="11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s="11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s="11" t="s">
        <v>8316</v>
      </c>
      <c r="S7" s="16">
        <v>41858.007071759261</v>
      </c>
      <c r="T7" s="16">
        <v>41888.007071759261</v>
      </c>
    </row>
    <row r="8" spans="1:20" ht="6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s="11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s="11" t="s">
        <v>8316</v>
      </c>
      <c r="S9" s="16">
        <v>42370.007766203707</v>
      </c>
      <c r="T9" s="16">
        <v>42398.981944444444</v>
      </c>
    </row>
    <row r="10" spans="1:20" ht="60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s="11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s="11" t="s">
        <v>8316</v>
      </c>
      <c r="S11" s="16">
        <v>42480.800648148142</v>
      </c>
      <c r="T11" s="16">
        <v>42540.800648148142</v>
      </c>
    </row>
    <row r="12" spans="1:20" ht="6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s="11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s="11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s="11" t="s">
        <v>8316</v>
      </c>
      <c r="S14" s="16">
        <v>41950.114108796297</v>
      </c>
      <c r="T14" s="16">
        <v>42010.114108796297</v>
      </c>
    </row>
    <row r="15" spans="1:20" ht="6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s="11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s="11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s="11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s="11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s="11" t="s">
        <v>8316</v>
      </c>
      <c r="S19" s="16">
        <v>41746.189409722225</v>
      </c>
      <c r="T19" s="16">
        <v>41776.189409722225</v>
      </c>
    </row>
    <row r="20" spans="1:20" ht="6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s="11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s="1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s="11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s="11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s="11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s="11" t="s">
        <v>8316</v>
      </c>
      <c r="S25" s="16">
        <v>42171.743969907402</v>
      </c>
      <c r="T25" s="16">
        <v>42201.743969907402</v>
      </c>
    </row>
    <row r="26" spans="1:20" ht="7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s="11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s="11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s="11" t="s">
        <v>8316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s="11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s="11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s="11" t="s">
        <v>8316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s="11" t="s">
        <v>8316</v>
      </c>
      <c r="S32" s="16">
        <v>41948.727256944447</v>
      </c>
      <c r="T32" s="16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s="11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s="11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s="11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s="11" t="s">
        <v>8316</v>
      </c>
      <c r="S36" s="16">
        <v>41922.535185185188</v>
      </c>
      <c r="T36" s="16">
        <v>41930.207638888889</v>
      </c>
    </row>
    <row r="37" spans="1:20" ht="6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s="11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s="11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s="11" t="s">
        <v>8316</v>
      </c>
      <c r="S39" s="16">
        <v>42415.883425925931</v>
      </c>
      <c r="T39" s="16">
        <v>42475.84175925926</v>
      </c>
    </row>
    <row r="40" spans="1:20" ht="60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s="11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s="1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s="11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s="11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s="11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s="11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s="11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s="11" t="s">
        <v>8316</v>
      </c>
      <c r="S47" s="16">
        <v>42515.078217592592</v>
      </c>
      <c r="T47" s="16">
        <v>42575.078217592592</v>
      </c>
    </row>
    <row r="48" spans="1:20" ht="7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s="11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s="11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s="11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s="11" t="s">
        <v>8316</v>
      </c>
      <c r="S51" s="16">
        <v>42196.166874999995</v>
      </c>
      <c r="T51" s="16">
        <v>42256.166874999995</v>
      </c>
    </row>
    <row r="52" spans="1:20" ht="60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s="11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s="11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s="11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s="11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s="11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s="11" t="s">
        <v>8316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s="11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s="11" t="s">
        <v>8316</v>
      </c>
      <c r="S59" s="16">
        <v>41828.922905092593</v>
      </c>
      <c r="T59" s="16">
        <v>41888.922905092593</v>
      </c>
    </row>
    <row r="60" spans="1:20" ht="6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s="11" t="s">
        <v>8316</v>
      </c>
      <c r="S60" s="16">
        <v>42245.234340277777</v>
      </c>
      <c r="T60" s="16">
        <v>42263.234340277777</v>
      </c>
    </row>
    <row r="61" spans="1:20" ht="6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s="11" t="s">
        <v>8316</v>
      </c>
      <c r="S61" s="16">
        <v>42278.629710648151</v>
      </c>
      <c r="T61" s="16">
        <v>42306.629710648151</v>
      </c>
    </row>
    <row r="62" spans="1:20" ht="60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s="11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s="11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s="11" t="s">
        <v>8316</v>
      </c>
      <c r="S64" s="16">
        <v>42041.205000000002</v>
      </c>
      <c r="T64" s="16">
        <v>42086.16333333333</v>
      </c>
    </row>
    <row r="65" spans="1:20" ht="6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s="11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s="11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s="11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s="11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s="11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s="11" t="s">
        <v>8316</v>
      </c>
      <c r="S70" s="16">
        <v>41833.089756944442</v>
      </c>
      <c r="T70" s="16">
        <v>41863.079143518517</v>
      </c>
    </row>
    <row r="71" spans="1:20" ht="6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s="1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s="11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s="11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s="11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s="11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s="11" t="s">
        <v>8316</v>
      </c>
      <c r="S76" s="16">
        <v>42621.389340277776</v>
      </c>
      <c r="T76" s="16">
        <v>42651.389340277776</v>
      </c>
    </row>
    <row r="77" spans="1:20" ht="7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s="11" t="s">
        <v>8316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s="11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s="11" t="s">
        <v>8316</v>
      </c>
      <c r="S79" s="16">
        <v>41766.617291666669</v>
      </c>
      <c r="T79" s="16">
        <v>41793.290972222225</v>
      </c>
    </row>
    <row r="80" spans="1:20" ht="7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s="11" t="s">
        <v>8316</v>
      </c>
      <c r="S80" s="16">
        <v>42248.627013888887</v>
      </c>
      <c r="T80" s="16">
        <v>42278.627013888887</v>
      </c>
    </row>
    <row r="81" spans="1:20" ht="60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s="11" t="s">
        <v>8316</v>
      </c>
      <c r="S81" s="16">
        <v>41885.221550925926</v>
      </c>
      <c r="T81" s="16">
        <v>41916.290972222225</v>
      </c>
    </row>
    <row r="82" spans="1:20" ht="60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s="11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s="11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s="11" t="s">
        <v>8316</v>
      </c>
      <c r="S84" s="16">
        <v>41975.124340277776</v>
      </c>
      <c r="T84" s="16">
        <v>42005.124340277776</v>
      </c>
    </row>
    <row r="85" spans="1:20" ht="6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s="11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s="11" t="s">
        <v>8316</v>
      </c>
      <c r="S86" s="16">
        <v>41848.84002314815</v>
      </c>
      <c r="T86" s="16">
        <v>41883.84002314815</v>
      </c>
    </row>
    <row r="87" spans="1:20" ht="4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s="11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s="11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s="11" t="s">
        <v>8316</v>
      </c>
      <c r="S89" s="16">
        <v>42041.743090277778</v>
      </c>
      <c r="T89" s="16">
        <v>42071.701423611114</v>
      </c>
    </row>
    <row r="90" spans="1:20" ht="7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s="11" t="s">
        <v>8316</v>
      </c>
      <c r="S90" s="16">
        <v>41829.73715277778</v>
      </c>
      <c r="T90" s="16">
        <v>41852.716666666667</v>
      </c>
    </row>
    <row r="91" spans="1:20" ht="6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s="1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s="11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s="11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s="11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s="11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s="11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s="11" t="s">
        <v>8316</v>
      </c>
      <c r="S97" s="16">
        <v>42402.947002314817</v>
      </c>
      <c r="T97" s="16">
        <v>42452.145138888889</v>
      </c>
    </row>
    <row r="98" spans="1:20" ht="60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s="11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s="11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s="11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s="1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s="11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s="11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s="11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s="11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s="11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s="11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s="11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s="11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s="11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s="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s="11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s="11" t="s">
        <v>8316</v>
      </c>
      <c r="S113" s="16">
        <v>41834.135370370372</v>
      </c>
      <c r="T113" s="16">
        <v>41849.135370370372</v>
      </c>
    </row>
    <row r="114" spans="1:20" ht="6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s="11" t="s">
        <v>8316</v>
      </c>
      <c r="S114" s="16">
        <v>41863.359282407408</v>
      </c>
      <c r="T114" s="16">
        <v>41893.359282407408</v>
      </c>
    </row>
    <row r="115" spans="1:20" ht="6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s="11" t="s">
        <v>8316</v>
      </c>
      <c r="S115" s="16">
        <v>42224.756909722222</v>
      </c>
      <c r="T115" s="16">
        <v>42254.756909722222</v>
      </c>
    </row>
    <row r="116" spans="1:20" ht="6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s="11" t="s">
        <v>8316</v>
      </c>
      <c r="S116" s="16">
        <v>41939.8122337963</v>
      </c>
      <c r="T116" s="16">
        <v>41969.853900462964</v>
      </c>
    </row>
    <row r="117" spans="1:20" ht="6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s="11" t="s">
        <v>8316</v>
      </c>
      <c r="S117" s="16">
        <v>42059.270023148143</v>
      </c>
      <c r="T117" s="16">
        <v>42119.190972222219</v>
      </c>
    </row>
    <row r="118" spans="1:20" ht="60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s="11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s="11" t="s">
        <v>8316</v>
      </c>
      <c r="S119" s="16">
        <v>42020.768634259264</v>
      </c>
      <c r="T119" s="16">
        <v>42065.958333333328</v>
      </c>
    </row>
    <row r="120" spans="1:20" ht="6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s="11" t="s">
        <v>8316</v>
      </c>
      <c r="S120" s="16">
        <v>41786.959745370368</v>
      </c>
      <c r="T120" s="16">
        <v>41816.959745370368</v>
      </c>
    </row>
    <row r="121" spans="1:20" ht="7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s="1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s="11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s="11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s="11" t="s">
        <v>8316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s="11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s="11" t="s">
        <v>8316</v>
      </c>
      <c r="S126" s="16">
        <v>42538.968310185184</v>
      </c>
      <c r="T126" s="16">
        <v>42568.029861111107</v>
      </c>
    </row>
    <row r="127" spans="1:20" ht="6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s="11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s="11" t="s">
        <v>8316</v>
      </c>
      <c r="S128" s="16">
        <v>42675.262962962966</v>
      </c>
      <c r="T128" s="16">
        <v>42705.304629629631</v>
      </c>
    </row>
    <row r="129" spans="1:20" ht="6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s="11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s="11" t="s">
        <v>8316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s="1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s="11" t="s">
        <v>8316</v>
      </c>
      <c r="S132" s="16">
        <v>41940.587233796294</v>
      </c>
      <c r="T132" s="16">
        <v>41968.041666666672</v>
      </c>
    </row>
    <row r="133" spans="1:20" ht="60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s="11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s="11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s="11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s="11" t="s">
        <v>8316</v>
      </c>
      <c r="S136" s="16">
        <v>42109.801712962959</v>
      </c>
      <c r="T136" s="16">
        <v>42139.801712962959</v>
      </c>
    </row>
    <row r="137" spans="1:20" ht="4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s="11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s="11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s="11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s="11" t="s">
        <v>8316</v>
      </c>
      <c r="S140" s="16">
        <v>42243.790393518517</v>
      </c>
      <c r="T140" s="16">
        <v>42303.790393518517</v>
      </c>
    </row>
    <row r="141" spans="1:20" ht="6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s="11" t="s">
        <v>8316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s="11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s="11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s="11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s="11" t="s">
        <v>8316</v>
      </c>
      <c r="S145" s="16">
        <v>41816.950370370374</v>
      </c>
      <c r="T145" s="16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s="11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s="11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s="11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s="11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s="11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s="1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s="11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s="11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s="11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s="11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s="11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s="11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s="11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s="11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s="11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s="1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s="11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s="11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s="11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s="11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s="11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s="11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s="11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s="11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s="11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s="11" t="s">
        <v>8316</v>
      </c>
      <c r="S171" s="16">
        <v>41809.389930555553</v>
      </c>
      <c r="T171" s="16">
        <v>41839.389930555553</v>
      </c>
    </row>
    <row r="172" spans="1:20" ht="6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s="11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s="11" t="s">
        <v>8316</v>
      </c>
      <c r="S173" s="16">
        <v>42061.963263888887</v>
      </c>
      <c r="T173" s="16">
        <v>42091.921597222223</v>
      </c>
    </row>
    <row r="174" spans="1:20" ht="6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s="11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s="11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s="11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s="11" t="s">
        <v>8316</v>
      </c>
      <c r="S177" s="16">
        <v>42020.587349537032</v>
      </c>
      <c r="T177" s="16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s="11" t="s">
        <v>8316</v>
      </c>
      <c r="S178" s="16">
        <v>41890.16269675926</v>
      </c>
      <c r="T178" s="16">
        <v>41920.16269675926</v>
      </c>
    </row>
    <row r="179" spans="1:20" ht="60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s="11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s="11" t="s">
        <v>8316</v>
      </c>
      <c r="S180" s="16">
        <v>42391.772997685184</v>
      </c>
      <c r="T180" s="16">
        <v>42416.772997685184</v>
      </c>
    </row>
    <row r="181" spans="1:20" ht="6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s="1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s="11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s="11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s="11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s="11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s="11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s="11" t="s">
        <v>8316</v>
      </c>
      <c r="S187" s="16">
        <v>42417.675879629634</v>
      </c>
      <c r="T187" s="16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s="11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s="11" t="s">
        <v>8316</v>
      </c>
      <c r="S189" s="16">
        <v>41878.911550925928</v>
      </c>
      <c r="T189" s="16">
        <v>41938.911550925928</v>
      </c>
    </row>
    <row r="190" spans="1:20" ht="4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s="11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s="1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s="11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s="11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s="11" t="s">
        <v>8316</v>
      </c>
      <c r="S194" s="16">
        <v>42768.97084490741</v>
      </c>
      <c r="T194" s="16">
        <v>42789.041666666672</v>
      </c>
    </row>
    <row r="195" spans="1:20" ht="6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s="11" t="s">
        <v>8316</v>
      </c>
      <c r="S195" s="16">
        <v>41765.938657407409</v>
      </c>
      <c r="T195" s="16">
        <v>41795.938657407409</v>
      </c>
    </row>
    <row r="196" spans="1:20" ht="60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s="11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s="11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s="11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s="11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s="11" t="s">
        <v>8316</v>
      </c>
      <c r="S200" s="16">
        <v>42067.947337962964</v>
      </c>
      <c r="T200" s="16">
        <v>42097.905671296292</v>
      </c>
    </row>
    <row r="201" spans="1:20" ht="4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s="11" t="s">
        <v>8316</v>
      </c>
      <c r="S201" s="16">
        <v>41903.882951388885</v>
      </c>
      <c r="T201" s="16">
        <v>41933.882951388885</v>
      </c>
    </row>
    <row r="202" spans="1:20" ht="60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s="11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s="11" t="s">
        <v>8316</v>
      </c>
      <c r="S203" s="16">
        <v>42497.070775462969</v>
      </c>
      <c r="T203" s="16">
        <v>42514.600694444445</v>
      </c>
    </row>
    <row r="204" spans="1:20" ht="60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s="11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s="11" t="s">
        <v>8316</v>
      </c>
      <c r="S205" s="16">
        <v>42305.670914351853</v>
      </c>
      <c r="T205" s="16">
        <v>42339.249305555553</v>
      </c>
    </row>
    <row r="206" spans="1:20" ht="6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s="11" t="s">
        <v>8316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s="11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s="11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s="11" t="s">
        <v>8316</v>
      </c>
      <c r="S209" s="16">
        <v>41904.650578703702</v>
      </c>
      <c r="T209" s="16">
        <v>41934.650578703702</v>
      </c>
    </row>
    <row r="210" spans="1:20" ht="60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s="11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s="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s="11" t="s">
        <v>8316</v>
      </c>
      <c r="S212" s="16">
        <v>41905.636469907404</v>
      </c>
      <c r="T212" s="16">
        <v>41935.636469907404</v>
      </c>
    </row>
    <row r="213" spans="1:20" ht="60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s="11" t="s">
        <v>8316</v>
      </c>
      <c r="S213" s="16">
        <v>41761.810150462967</v>
      </c>
      <c r="T213" s="16">
        <v>41768.286805555559</v>
      </c>
    </row>
    <row r="214" spans="1:20" ht="7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s="11" t="s">
        <v>8316</v>
      </c>
      <c r="S214" s="16">
        <v>41865.878657407404</v>
      </c>
      <c r="T214" s="16">
        <v>41925.878657407404</v>
      </c>
    </row>
    <row r="215" spans="1:20" ht="6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s="11" t="s">
        <v>8316</v>
      </c>
      <c r="S215" s="16">
        <v>42613.841261574074</v>
      </c>
      <c r="T215" s="16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s="11" t="s">
        <v>8316</v>
      </c>
      <c r="S216" s="16">
        <v>42534.933321759265</v>
      </c>
      <c r="T216" s="16">
        <v>42554.832638888889</v>
      </c>
    </row>
    <row r="217" spans="1:20" ht="6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s="11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s="11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s="11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s="11" t="s">
        <v>8316</v>
      </c>
      <c r="S220" s="16">
        <v>41833.951516203706</v>
      </c>
      <c r="T220" s="16">
        <v>41863.951516203706</v>
      </c>
    </row>
    <row r="221" spans="1:20" ht="7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s="1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s="11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s="11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s="11" t="s">
        <v>8316</v>
      </c>
      <c r="S224" s="16">
        <v>42031.666898148149</v>
      </c>
      <c r="T224" s="16">
        <v>42064.125</v>
      </c>
    </row>
    <row r="225" spans="1:20" ht="6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s="11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s="11" t="s">
        <v>8316</v>
      </c>
      <c r="S226" s="16">
        <v>41905.795706018522</v>
      </c>
      <c r="T226" s="16">
        <v>41933.82708333333</v>
      </c>
    </row>
    <row r="227" spans="1:20" ht="7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s="11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s="11" t="s">
        <v>8316</v>
      </c>
      <c r="S228" s="16">
        <v>42510.938900462963</v>
      </c>
      <c r="T228" s="16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s="11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s="11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s="1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s="11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s="11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s="11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s="11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s="11" t="s">
        <v>8316</v>
      </c>
      <c r="S236" s="16">
        <v>42122.732499999998</v>
      </c>
      <c r="T236" s="16">
        <v>42155.732638888891</v>
      </c>
    </row>
    <row r="237" spans="1:20" ht="60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s="11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s="11" t="s">
        <v>8316</v>
      </c>
      <c r="S238" s="16">
        <v>41990.506377314814</v>
      </c>
      <c r="T238" s="16">
        <v>42020.506377314814</v>
      </c>
    </row>
    <row r="239" spans="1:20" ht="60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s="11" t="s">
        <v>8316</v>
      </c>
      <c r="S239" s="16">
        <v>42039.194988425923</v>
      </c>
      <c r="T239" s="16">
        <v>42099.153321759266</v>
      </c>
    </row>
    <row r="240" spans="1:20" ht="60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s="11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s="1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s="11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s="11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s="11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s="11" t="s">
        <v>8316</v>
      </c>
      <c r="S245" s="16">
        <v>42475.848067129627</v>
      </c>
      <c r="T245" s="16">
        <v>42505.848067129627</v>
      </c>
    </row>
    <row r="246" spans="1:20" ht="6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s="11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s="11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s="11" t="s">
        <v>8316</v>
      </c>
      <c r="S248" s="16">
        <v>41883.916678240741</v>
      </c>
      <c r="T248" s="16">
        <v>41906.916678240741</v>
      </c>
    </row>
    <row r="249" spans="1:20" ht="6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s="11" t="s">
        <v>8316</v>
      </c>
      <c r="S249" s="16">
        <v>42767.031678240746</v>
      </c>
      <c r="T249" s="16">
        <v>42797.208333333328</v>
      </c>
    </row>
    <row r="250" spans="1:20" ht="6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s="11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s="1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8" priority="2" operator="equal">
      <formula>"successful"</formula>
    </cfRule>
    <cfRule type="cellIs" dxfId="7" priority="3" operator="equal">
      <formula>"successful"</formula>
    </cfRule>
    <cfRule type="cellIs" dxfId="6" priority="4" operator="equal">
      <formula>"sucessful"</formula>
    </cfRule>
    <cfRule type="cellIs" dxfId="5" priority="5" operator="equal">
      <formula>"live"</formula>
    </cfRule>
    <cfRule type="cellIs" dxfId="4" priority="6" operator="equal">
      <formula>"failed"</formula>
    </cfRule>
    <cfRule type="cellIs" dxfId="3" priority="7" operator="equal">
      <formula>"canceled"</formula>
    </cfRule>
    <cfRule type="cellIs" dxfId="2" priority="8" operator="equal">
      <formula>"cancelled"</formula>
    </cfRule>
    <cfRule type="cellIs" dxfId="1" priority="9" operator="equal">
      <formula>"live"</formula>
    </cfRule>
    <cfRule type="cellIs" dxfId="0" priority="10" operator="equal">
      <formula>"canceled"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0663A-1D7F-4443-BDA3-BC793AE08645}">
  <dimension ref="A1:C11"/>
  <sheetViews>
    <sheetView workbookViewId="0">
      <selection activeCell="B3" sqref="B3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A1" s="19" t="s">
        <v>8390</v>
      </c>
      <c r="B1" s="19"/>
      <c r="C1" s="19"/>
    </row>
    <row r="2" spans="1:3" x14ac:dyDescent="0.25">
      <c r="B2" t="s">
        <v>8388</v>
      </c>
      <c r="C2" t="s">
        <v>8389</v>
      </c>
    </row>
    <row r="3" spans="1:3" x14ac:dyDescent="0.25">
      <c r="A3" t="s">
        <v>8384</v>
      </c>
      <c r="B3" s="18">
        <f>AVERAGE('Successful US Kickstarters'!D:D)</f>
        <v>5048.8786407766993</v>
      </c>
      <c r="C3" s="18">
        <f>AVERAGE('Failed US Kickstarters'!D:D)</f>
        <v>10554.212</v>
      </c>
    </row>
    <row r="4" spans="1:3" x14ac:dyDescent="0.25">
      <c r="A4" t="s">
        <v>8385</v>
      </c>
      <c r="B4" s="18">
        <f>MEDIAN('Successful US Kickstarters'!D:D)</f>
        <v>3000</v>
      </c>
      <c r="C4" s="18">
        <f>MEDIAN('Failed US Kickstarters'!D:D)</f>
        <v>5000</v>
      </c>
    </row>
    <row r="5" spans="1:3" x14ac:dyDescent="0.25">
      <c r="B5" s="18"/>
      <c r="C5" s="18"/>
    </row>
    <row r="6" spans="1:3" x14ac:dyDescent="0.25">
      <c r="A6" t="s">
        <v>8386</v>
      </c>
      <c r="B6" s="18">
        <f>AVERAGE('Successful US Kickstarters'!E:E)</f>
        <v>5601.5458009708727</v>
      </c>
      <c r="C6" s="18">
        <f>AVERAGE('Failed US Kickstarters'!E:E)</f>
        <v>558.65484000000004</v>
      </c>
    </row>
    <row r="7" spans="1:3" x14ac:dyDescent="0.25">
      <c r="A7" t="s">
        <v>8387</v>
      </c>
      <c r="B7" s="18">
        <f>MEDIAN('Successful US Kickstarters'!E:E)</f>
        <v>3167.5</v>
      </c>
      <c r="C7" s="18">
        <f>MEDIAN('Failed US Kickstarters'!E:E)</f>
        <v>103</v>
      </c>
    </row>
    <row r="8" spans="1:3" x14ac:dyDescent="0.25">
      <c r="A8" t="s">
        <v>8391</v>
      </c>
      <c r="B8" s="18">
        <f>_xlfn.STDEV.P('Successful US Kickstarters'!E:E)</f>
        <v>8334.5731699164608</v>
      </c>
      <c r="C8" s="18">
        <f>_xlfn.STDEV.P('Failed US Kickstarters'!E:E)</f>
        <v>1330.5230280400915</v>
      </c>
    </row>
    <row r="9" spans="1:3" x14ac:dyDescent="0.25">
      <c r="A9" t="s">
        <v>8392</v>
      </c>
      <c r="B9" s="18">
        <f>_xlfn.QUARTILE.EXC('Successful US Kickstarters'!E:E,3)</f>
        <v>5699</v>
      </c>
      <c r="C9" s="18">
        <f>_xlfn.QUARTILE.EXC('Failed US Kickstarters'!E:E,3)</f>
        <v>501</v>
      </c>
    </row>
    <row r="10" spans="1:3" x14ac:dyDescent="0.25">
      <c r="A10" t="s">
        <v>8393</v>
      </c>
      <c r="B10" s="18">
        <f>_xlfn.QUARTILE.EXC('Successful US Kickstarters'!E:E,1)</f>
        <v>1716.5074999999999</v>
      </c>
      <c r="C10" s="18">
        <f>_xlfn.QUARTILE.EXC('Failed US Kickstarters'!E:E,1)</f>
        <v>9.25</v>
      </c>
    </row>
    <row r="11" spans="1:3" x14ac:dyDescent="0.25">
      <c r="A11" t="s">
        <v>8394</v>
      </c>
      <c r="B11" s="18">
        <f>B9-B10</f>
        <v>3982.4925000000003</v>
      </c>
      <c r="C11" s="18">
        <f>C9-C10</f>
        <v>491.75</v>
      </c>
    </row>
  </sheetData>
  <mergeCells count="1">
    <mergeCell ref="A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2D0DD-F963-4B42-9107-257EAEDEC896}">
  <dimension ref="A1:F6"/>
  <sheetViews>
    <sheetView workbookViewId="0">
      <selection activeCell="E14" sqref="E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5" bestFit="1" customWidth="1"/>
    <col min="8" max="8" width="2" bestFit="1" customWidth="1"/>
    <col min="9" max="9" width="5" bestFit="1" customWidth="1"/>
    <col min="10" max="10" width="2" bestFit="1" customWidth="1"/>
    <col min="11" max="11" width="4" bestFit="1" customWidth="1"/>
    <col min="12" max="12" width="5" bestFit="1" customWidth="1"/>
    <col min="13" max="13" width="4" bestFit="1" customWidth="1"/>
    <col min="14" max="14" width="5" bestFit="1" customWidth="1"/>
    <col min="15" max="15" width="2" bestFit="1" customWidth="1"/>
    <col min="16" max="16" width="5" bestFit="1" customWidth="1"/>
    <col min="17" max="17" width="2" bestFit="1" customWidth="1"/>
    <col min="18" max="20" width="4" bestFit="1" customWidth="1"/>
    <col min="21" max="21" width="5" bestFit="1" customWidth="1"/>
    <col min="22" max="22" width="3" bestFit="1" customWidth="1"/>
    <col min="23" max="26" width="6" bestFit="1" customWidth="1"/>
    <col min="27" max="27" width="5" bestFit="1" customWidth="1"/>
    <col min="28" max="28" width="3" bestFit="1" customWidth="1"/>
    <col min="29" max="32" width="6" bestFit="1" customWidth="1"/>
    <col min="33" max="33" width="3" bestFit="1" customWidth="1"/>
    <col min="34" max="35" width="6" bestFit="1" customWidth="1"/>
    <col min="36" max="36" width="5" bestFit="1" customWidth="1"/>
    <col min="37" max="37" width="6" bestFit="1" customWidth="1"/>
    <col min="38" max="38" width="5" bestFit="1" customWidth="1"/>
    <col min="39" max="39" width="6" bestFit="1" customWidth="1"/>
    <col min="40" max="40" width="5" bestFit="1" customWidth="1"/>
    <col min="41" max="41" width="3" bestFit="1" customWidth="1"/>
    <col min="42" max="43" width="6" bestFit="1" customWidth="1"/>
    <col min="44" max="44" width="5" bestFit="1" customWidth="1"/>
    <col min="45" max="53" width="6" bestFit="1" customWidth="1"/>
    <col min="54" max="54" width="3" bestFit="1" customWidth="1"/>
    <col min="55" max="55" width="6" bestFit="1" customWidth="1"/>
    <col min="56" max="56" width="5" bestFit="1" customWidth="1"/>
    <col min="57" max="60" width="6" bestFit="1" customWidth="1"/>
    <col min="61" max="61" width="3" bestFit="1" customWidth="1"/>
    <col min="62" max="64" width="6" bestFit="1" customWidth="1"/>
    <col min="65" max="65" width="3" bestFit="1" customWidth="1"/>
    <col min="66" max="66" width="6" bestFit="1" customWidth="1"/>
    <col min="67" max="68" width="5" bestFit="1" customWidth="1"/>
    <col min="69" max="69" width="6" bestFit="1" customWidth="1"/>
    <col min="70" max="70" width="3" bestFit="1" customWidth="1"/>
    <col min="71" max="75" width="6" bestFit="1" customWidth="1"/>
    <col min="76" max="76" width="3" bestFit="1" customWidth="1"/>
    <col min="77" max="83" width="6" bestFit="1" customWidth="1"/>
    <col min="84" max="84" width="5" bestFit="1" customWidth="1"/>
    <col min="85" max="96" width="6" bestFit="1" customWidth="1"/>
    <col min="97" max="97" width="3" bestFit="1" customWidth="1"/>
    <col min="98" max="98" width="5" bestFit="1" customWidth="1"/>
    <col min="99" max="99" width="6" bestFit="1" customWidth="1"/>
    <col min="100" max="100" width="5" bestFit="1" customWidth="1"/>
    <col min="101" max="101" width="6" bestFit="1" customWidth="1"/>
    <col min="102" max="102" width="5" bestFit="1" customWidth="1"/>
    <col min="103" max="105" width="6" bestFit="1" customWidth="1"/>
    <col min="106" max="106" width="5" bestFit="1" customWidth="1"/>
    <col min="107" max="114" width="6" bestFit="1" customWidth="1"/>
    <col min="115" max="115" width="5" bestFit="1" customWidth="1"/>
    <col min="116" max="124" width="6" bestFit="1" customWidth="1"/>
    <col min="125" max="125" width="5" bestFit="1" customWidth="1"/>
    <col min="126" max="126" width="3" bestFit="1" customWidth="1"/>
    <col min="127" max="127" width="5" bestFit="1" customWidth="1"/>
    <col min="128" max="128" width="6" bestFit="1" customWidth="1"/>
    <col min="129" max="129" width="3" bestFit="1" customWidth="1"/>
    <col min="130" max="137" width="6" bestFit="1" customWidth="1"/>
    <col min="138" max="138" width="3" bestFit="1" customWidth="1"/>
    <col min="139" max="144" width="6" bestFit="1" customWidth="1"/>
    <col min="145" max="145" width="5" bestFit="1" customWidth="1"/>
    <col min="146" max="148" width="6" bestFit="1" customWidth="1"/>
    <col min="149" max="149" width="3" bestFit="1" customWidth="1"/>
    <col min="150" max="151" width="5" bestFit="1" customWidth="1"/>
    <col min="152" max="152" width="3" bestFit="1" customWidth="1"/>
    <col min="153" max="153" width="5" bestFit="1" customWidth="1"/>
    <col min="154" max="174" width="6" bestFit="1" customWidth="1"/>
    <col min="175" max="175" width="3" bestFit="1" customWidth="1"/>
    <col min="176" max="190" width="6" bestFit="1" customWidth="1"/>
    <col min="191" max="191" width="5" bestFit="1" customWidth="1"/>
    <col min="192" max="197" width="6" bestFit="1" customWidth="1"/>
    <col min="198" max="198" width="3" bestFit="1" customWidth="1"/>
    <col min="199" max="201" width="6" bestFit="1" customWidth="1"/>
    <col min="202" max="203" width="5" bestFit="1" customWidth="1"/>
    <col min="204" max="204" width="6" bestFit="1" customWidth="1"/>
    <col min="205" max="205" width="5" bestFit="1" customWidth="1"/>
    <col min="206" max="212" width="6" bestFit="1" customWidth="1"/>
    <col min="213" max="213" width="5" bestFit="1" customWidth="1"/>
    <col min="214" max="214" width="6" bestFit="1" customWidth="1"/>
    <col min="215" max="215" width="3" bestFit="1" customWidth="1"/>
    <col min="216" max="219" width="6" bestFit="1" customWidth="1"/>
    <col min="220" max="220" width="3" bestFit="1" customWidth="1"/>
    <col min="221" max="223" width="6" bestFit="1" customWidth="1"/>
    <col min="224" max="224" width="5" bestFit="1" customWidth="1"/>
    <col min="225" max="225" width="6" bestFit="1" customWidth="1"/>
    <col min="226" max="226" width="5" bestFit="1" customWidth="1"/>
    <col min="227" max="235" width="6" bestFit="1" customWidth="1"/>
    <col min="236" max="236" width="3" bestFit="1" customWidth="1"/>
    <col min="237" max="237" width="5" bestFit="1" customWidth="1"/>
    <col min="238" max="238" width="6" bestFit="1" customWidth="1"/>
    <col min="239" max="239" width="3" bestFit="1" customWidth="1"/>
    <col min="240" max="243" width="6" bestFit="1" customWidth="1"/>
    <col min="244" max="244" width="5" bestFit="1" customWidth="1"/>
    <col min="245" max="245" width="6" bestFit="1" customWidth="1"/>
    <col min="246" max="246" width="5" bestFit="1" customWidth="1"/>
    <col min="247" max="251" width="6" bestFit="1" customWidth="1"/>
    <col min="252" max="252" width="5" bestFit="1" customWidth="1"/>
    <col min="253" max="256" width="6" bestFit="1" customWidth="1"/>
    <col min="257" max="257" width="3" bestFit="1" customWidth="1"/>
    <col min="258" max="258" width="5" bestFit="1" customWidth="1"/>
    <col min="259" max="260" width="6" bestFit="1" customWidth="1"/>
    <col min="261" max="261" width="5" bestFit="1" customWidth="1"/>
    <col min="262" max="266" width="6" bestFit="1" customWidth="1"/>
    <col min="267" max="267" width="3" bestFit="1" customWidth="1"/>
    <col min="268" max="268" width="6" bestFit="1" customWidth="1"/>
    <col min="269" max="269" width="5" bestFit="1" customWidth="1"/>
    <col min="270" max="276" width="6" bestFit="1" customWidth="1"/>
    <col min="277" max="277" width="5" bestFit="1" customWidth="1"/>
    <col min="278" max="278" width="6" bestFit="1" customWidth="1"/>
    <col min="279" max="279" width="3" bestFit="1" customWidth="1"/>
    <col min="280" max="284" width="6" bestFit="1" customWidth="1"/>
    <col min="285" max="285" width="5" bestFit="1" customWidth="1"/>
    <col min="286" max="286" width="6" bestFit="1" customWidth="1"/>
    <col min="287" max="287" width="3" bestFit="1" customWidth="1"/>
    <col min="288" max="291" width="6" bestFit="1" customWidth="1"/>
    <col min="292" max="292" width="5" bestFit="1" customWidth="1"/>
    <col min="293" max="296" width="6" bestFit="1" customWidth="1"/>
    <col min="297" max="297" width="5" bestFit="1" customWidth="1"/>
    <col min="298" max="298" width="6" bestFit="1" customWidth="1"/>
    <col min="299" max="299" width="3" bestFit="1" customWidth="1"/>
    <col min="300" max="301" width="6" bestFit="1" customWidth="1"/>
    <col min="302" max="302" width="5" bestFit="1" customWidth="1"/>
    <col min="303" max="308" width="6" bestFit="1" customWidth="1"/>
    <col min="309" max="309" width="3" bestFit="1" customWidth="1"/>
    <col min="310" max="312" width="6" bestFit="1" customWidth="1"/>
    <col min="313" max="313" width="5" bestFit="1" customWidth="1"/>
    <col min="314" max="319" width="6" bestFit="1" customWidth="1"/>
    <col min="320" max="320" width="3" bestFit="1" customWidth="1"/>
    <col min="321" max="335" width="6" bestFit="1" customWidth="1"/>
    <col min="336" max="336" width="5" bestFit="1" customWidth="1"/>
    <col min="337" max="338" width="6" bestFit="1" customWidth="1"/>
    <col min="339" max="339" width="3" bestFit="1" customWidth="1"/>
    <col min="340" max="345" width="6" bestFit="1" customWidth="1"/>
    <col min="346" max="346" width="5" bestFit="1" customWidth="1"/>
    <col min="347" max="355" width="6" bestFit="1" customWidth="1"/>
    <col min="356" max="356" width="5" bestFit="1" customWidth="1"/>
    <col min="357" max="361" width="6" bestFit="1" customWidth="1"/>
    <col min="362" max="362" width="5" bestFit="1" customWidth="1"/>
    <col min="363" max="386" width="6" bestFit="1" customWidth="1"/>
    <col min="387" max="387" width="5" bestFit="1" customWidth="1"/>
    <col min="388" max="393" width="6" bestFit="1" customWidth="1"/>
    <col min="394" max="394" width="5" bestFit="1" customWidth="1"/>
    <col min="395" max="401" width="6" bestFit="1" customWidth="1"/>
    <col min="402" max="402" width="3" bestFit="1" customWidth="1"/>
    <col min="403" max="405" width="6" bestFit="1" customWidth="1"/>
    <col min="406" max="406" width="5" bestFit="1" customWidth="1"/>
    <col min="407" max="409" width="6" bestFit="1" customWidth="1"/>
    <col min="410" max="410" width="3" bestFit="1" customWidth="1"/>
    <col min="411" max="420" width="6" bestFit="1" customWidth="1"/>
    <col min="421" max="421" width="5" bestFit="1" customWidth="1"/>
    <col min="422" max="422" width="6" bestFit="1" customWidth="1"/>
    <col min="423" max="423" width="5" bestFit="1" customWidth="1"/>
    <col min="424" max="429" width="6" bestFit="1" customWidth="1"/>
    <col min="430" max="430" width="5" bestFit="1" customWidth="1"/>
    <col min="431" max="464" width="6" bestFit="1" customWidth="1"/>
    <col min="465" max="466" width="5" bestFit="1" customWidth="1"/>
    <col min="467" max="476" width="6" bestFit="1" customWidth="1"/>
    <col min="477" max="477" width="5" bestFit="1" customWidth="1"/>
    <col min="478" max="480" width="6" bestFit="1" customWidth="1"/>
    <col min="481" max="481" width="5" bestFit="1" customWidth="1"/>
    <col min="482" max="486" width="6" bestFit="1" customWidth="1"/>
    <col min="487" max="487" width="5" bestFit="1" customWidth="1"/>
    <col min="488" max="493" width="6" bestFit="1" customWidth="1"/>
    <col min="494" max="494" width="5" bestFit="1" customWidth="1"/>
    <col min="495" max="495" width="3" bestFit="1" customWidth="1"/>
    <col min="496" max="505" width="6" bestFit="1" customWidth="1"/>
    <col min="506" max="506" width="5" bestFit="1" customWidth="1"/>
    <col min="507" max="509" width="6" bestFit="1" customWidth="1"/>
    <col min="510" max="510" width="5" bestFit="1" customWidth="1"/>
    <col min="511" max="513" width="6" bestFit="1" customWidth="1"/>
    <col min="514" max="514" width="3" bestFit="1" customWidth="1"/>
    <col min="515" max="516" width="6" bestFit="1" customWidth="1"/>
    <col min="517" max="517" width="5" bestFit="1" customWidth="1"/>
    <col min="518" max="518" width="6" bestFit="1" customWidth="1"/>
    <col min="519" max="519" width="3" bestFit="1" customWidth="1"/>
    <col min="520" max="520" width="6" bestFit="1" customWidth="1"/>
    <col min="521" max="521" width="5" bestFit="1" customWidth="1"/>
    <col min="522" max="524" width="6" bestFit="1" customWidth="1"/>
    <col min="525" max="525" width="4" bestFit="1" customWidth="1"/>
    <col min="526" max="527" width="7" bestFit="1" customWidth="1"/>
    <col min="528" max="529" width="6" bestFit="1" customWidth="1"/>
    <col min="530" max="536" width="7" bestFit="1" customWidth="1"/>
    <col min="537" max="537" width="4" bestFit="1" customWidth="1"/>
    <col min="538" max="541" width="7" bestFit="1" customWidth="1"/>
    <col min="542" max="543" width="6" bestFit="1" customWidth="1"/>
    <col min="544" max="546" width="7" bestFit="1" customWidth="1"/>
    <col min="547" max="547" width="4" bestFit="1" customWidth="1"/>
    <col min="548" max="549" width="7" bestFit="1" customWidth="1"/>
    <col min="550" max="550" width="4" bestFit="1" customWidth="1"/>
    <col min="551" max="581" width="7" bestFit="1" customWidth="1"/>
    <col min="582" max="582" width="6" bestFit="1" customWidth="1"/>
    <col min="583" max="584" width="7" bestFit="1" customWidth="1"/>
    <col min="585" max="585" width="4" bestFit="1" customWidth="1"/>
    <col min="586" max="591" width="7" bestFit="1" customWidth="1"/>
    <col min="592" max="592" width="6" bestFit="1" customWidth="1"/>
    <col min="593" max="594" width="7" bestFit="1" customWidth="1"/>
    <col min="595" max="595" width="6" bestFit="1" customWidth="1"/>
    <col min="596" max="608" width="7" bestFit="1" customWidth="1"/>
    <col min="609" max="609" width="4" bestFit="1" customWidth="1"/>
    <col min="610" max="617" width="7" bestFit="1" customWidth="1"/>
    <col min="618" max="618" width="4" bestFit="1" customWidth="1"/>
    <col min="619" max="625" width="7" bestFit="1" customWidth="1"/>
    <col min="626" max="626" width="4" bestFit="1" customWidth="1"/>
    <col min="627" max="631" width="7" bestFit="1" customWidth="1"/>
    <col min="632" max="632" width="6" bestFit="1" customWidth="1"/>
    <col min="633" max="635" width="7" bestFit="1" customWidth="1"/>
    <col min="636" max="636" width="4" bestFit="1" customWidth="1"/>
    <col min="637" max="640" width="7" bestFit="1" customWidth="1"/>
    <col min="641" max="641" width="4" bestFit="1" customWidth="1"/>
    <col min="642" max="645" width="7" bestFit="1" customWidth="1"/>
    <col min="646" max="646" width="6" bestFit="1" customWidth="1"/>
    <col min="647" max="652" width="7" bestFit="1" customWidth="1"/>
    <col min="653" max="653" width="6" bestFit="1" customWidth="1"/>
    <col min="654" max="654" width="7" bestFit="1" customWidth="1"/>
    <col min="655" max="656" width="4" bestFit="1" customWidth="1"/>
    <col min="657" max="669" width="7" bestFit="1" customWidth="1"/>
    <col min="670" max="670" width="6" bestFit="1" customWidth="1"/>
    <col min="671" max="678" width="7" bestFit="1" customWidth="1"/>
    <col min="679" max="679" width="4" bestFit="1" customWidth="1"/>
    <col min="680" max="680" width="6" bestFit="1" customWidth="1"/>
    <col min="681" max="683" width="7" bestFit="1" customWidth="1"/>
    <col min="684" max="684" width="4" bestFit="1" customWidth="1"/>
    <col min="685" max="687" width="7" bestFit="1" customWidth="1"/>
    <col min="688" max="689" width="6" bestFit="1" customWidth="1"/>
    <col min="690" max="691" width="7" bestFit="1" customWidth="1"/>
    <col min="692" max="692" width="6" bestFit="1" customWidth="1"/>
    <col min="693" max="695" width="7" bestFit="1" customWidth="1"/>
    <col min="696" max="697" width="6" bestFit="1" customWidth="1"/>
    <col min="698" max="710" width="7" bestFit="1" customWidth="1"/>
    <col min="711" max="711" width="4" bestFit="1" customWidth="1"/>
    <col min="712" max="712" width="7" bestFit="1" customWidth="1"/>
    <col min="713" max="714" width="6" bestFit="1" customWidth="1"/>
    <col min="715" max="716" width="7" bestFit="1" customWidth="1"/>
    <col min="717" max="717" width="6" bestFit="1" customWidth="1"/>
    <col min="718" max="718" width="7" bestFit="1" customWidth="1"/>
    <col min="719" max="719" width="6" bestFit="1" customWidth="1"/>
    <col min="720" max="721" width="7" bestFit="1" customWidth="1"/>
    <col min="722" max="722" width="4" bestFit="1" customWidth="1"/>
    <col min="723" max="725" width="7" bestFit="1" customWidth="1"/>
    <col min="726" max="727" width="5" bestFit="1" customWidth="1"/>
    <col min="728" max="728" width="8" bestFit="1" customWidth="1"/>
    <col min="729" max="729" width="11.28515625" bestFit="1" customWidth="1"/>
    <col min="730" max="736" width="7" bestFit="1" customWidth="1"/>
    <col min="737" max="737" width="6" bestFit="1" customWidth="1"/>
    <col min="738" max="752" width="7" bestFit="1" customWidth="1"/>
    <col min="753" max="753" width="6" bestFit="1" customWidth="1"/>
    <col min="754" max="759" width="7" bestFit="1" customWidth="1"/>
    <col min="760" max="760" width="5" bestFit="1" customWidth="1"/>
    <col min="761" max="761" width="15" bestFit="1" customWidth="1"/>
    <col min="762" max="762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D13BC-73A4-4EA3-BF29-79450F50C4D5}">
  <dimension ref="A1:E7"/>
  <sheetViews>
    <sheetView workbookViewId="0">
      <selection activeCell="T8" sqref="T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8358</v>
      </c>
      <c r="B1" t="s">
        <v>8364</v>
      </c>
    </row>
    <row r="2" spans="1:5" x14ac:dyDescent="0.25">
      <c r="A2" s="12" t="s">
        <v>8222</v>
      </c>
      <c r="B2" t="s">
        <v>8223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7F8D0-EF8C-41D6-AFE6-B19482EDD745}">
  <dimension ref="A1:F1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7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7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7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7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7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7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7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7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7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8104C-98C2-4058-BAFA-25F9EC2E2650}">
  <dimension ref="A1:F6"/>
  <sheetViews>
    <sheetView workbookViewId="0">
      <selection activeCell="H4" sqref="H4"/>
    </sheetView>
  </sheetViews>
  <sheetFormatPr defaultRowHeight="15" x14ac:dyDescent="0.25"/>
  <cols>
    <col min="1" max="1" width="34.140625" bestFit="1" customWidth="1"/>
    <col min="2" max="2" width="44.28515625" customWidth="1"/>
    <col min="5" max="5" width="17" bestFit="1" customWidth="1"/>
    <col min="6" max="6" width="18.42578125" bestFit="1" customWidth="1"/>
  </cols>
  <sheetData>
    <row r="1" spans="1:6" ht="15.75" customHeight="1" x14ac:dyDescent="0.25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ht="74.25" customHeight="1" x14ac:dyDescent="0.25">
      <c r="A2" t="s">
        <v>3473</v>
      </c>
      <c r="B2" t="str">
        <f>VLOOKUP(A2, Kickstarter!B:C,2,)</f>
        <v>Help us get actor-writer Ian Bonar's debut play - a hilarious, heartbreaking story of grief and loss - to the 2016 Edinburgh Fringe.</v>
      </c>
      <c r="C2">
        <f>VLOOKUP(A2, Kickstarter!B:E,3,)</f>
        <v>2000</v>
      </c>
      <c r="D2">
        <f>VLOOKUP(A2, Kickstarter!B:E,4,)</f>
        <v>2020</v>
      </c>
      <c r="E2">
        <f>VLOOKUP(A2, Kickstarter!B:P,15,)</f>
        <v>51.79</v>
      </c>
      <c r="F2">
        <f>VLOOKUP(A2, Kickstarter!B:P,11,)</f>
        <v>39</v>
      </c>
    </row>
    <row r="3" spans="1:6" ht="60" customHeight="1" x14ac:dyDescent="0.25">
      <c r="A3" t="s">
        <v>3616</v>
      </c>
      <c r="B3" t="str">
        <f>VLOOKUP(A3, Kickstarter!B:C,2,)</f>
        <v>The play yet to be described as "A surefire Edinburgh Fringe Festival Cult Hit". Coming to the Underbelly, Edinburgh, 5th-30th August.</v>
      </c>
      <c r="C3">
        <f>VLOOKUP(A3, Kickstarter!B:E,3,)</f>
        <v>2000</v>
      </c>
      <c r="D3">
        <f>VLOOKUP(A3, Kickstarter!B:E,4,)</f>
        <v>2020</v>
      </c>
      <c r="E3">
        <f>VLOOKUP(A3, Kickstarter!B:P,15,)</f>
        <v>36.07</v>
      </c>
      <c r="F3">
        <f>VLOOKUP(A3, Kickstarter!B:P,11,)</f>
        <v>56</v>
      </c>
    </row>
    <row r="4" spans="1:6" ht="75.75" customHeight="1" x14ac:dyDescent="0.25">
      <c r="A4" t="s">
        <v>3178</v>
      </c>
      <c r="B4" t="str">
        <f>VLOOKUP(A4, Kickstarter!B:C,2,)</f>
        <v>Cutting Off Kate Bush is a one-woman show written &amp; performed by Lucy Benson-Brown, premiering at the Edinburgh Fringe Festival 2014</v>
      </c>
      <c r="C4">
        <f>VLOOKUP(A4, Kickstarter!B:E,3,)</f>
        <v>1500</v>
      </c>
      <c r="D4">
        <f>VLOOKUP(A4, Kickstarter!B:E,4,)</f>
        <v>2576</v>
      </c>
      <c r="E4">
        <f>VLOOKUP(A4, Kickstarter!B:P,15,)</f>
        <v>33.03</v>
      </c>
      <c r="F4">
        <f>VLOOKUP(A4, Kickstarter!B:P,11,)</f>
        <v>78</v>
      </c>
    </row>
    <row r="5" spans="1:6" x14ac:dyDescent="0.25">
      <c r="A5" t="s">
        <v>3329</v>
      </c>
      <c r="B5" t="str">
        <f>VLOOKUP(A5, Kickstarter!B:C,2,)</f>
        <v>Jestia and Raedon is a brand new romantic comedy play going to the Edinburgh Fringe Festival this summer.</v>
      </c>
      <c r="C5">
        <f>VLOOKUP(A5, Kickstarter!B:E,3,)</f>
        <v>1000</v>
      </c>
      <c r="D5">
        <f>VLOOKUP(A5, Kickstarter!B:E,4,)</f>
        <v>1168</v>
      </c>
      <c r="E5">
        <f>VLOOKUP(A5, Kickstarter!B:P,15,)</f>
        <v>44.92</v>
      </c>
      <c r="F5">
        <f>VLOOKUP(A5, Kickstarter!B:P,11,)</f>
        <v>26</v>
      </c>
    </row>
    <row r="6" spans="1:6" x14ac:dyDescent="0.25">
      <c r="A6" t="s">
        <v>3221</v>
      </c>
      <c r="B6" t="str">
        <f>VLOOKUP(A6, Kickstarter!B:C,2,)</f>
        <v>A one-man show about love, loss, and motorways, written &amp; performed by Ben Norris. Help us get to the 2015 Edinburgh Fringe and beyond!</v>
      </c>
      <c r="C6">
        <f>VLOOKUP(A6, Kickstarter!B:E,3,)</f>
        <v>4000</v>
      </c>
      <c r="D6">
        <f>VLOOKUP(A6, Kickstarter!B:E,4,)</f>
        <v>4137</v>
      </c>
      <c r="E6">
        <f>VLOOKUP(A6, Kickstarter!B:P,15,)</f>
        <v>36.61</v>
      </c>
      <c r="F6">
        <f>VLOOKUP(A6, Kickstarter!B:P,11,)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Goal and Pledge Box&amp;Wisker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Esther</cp:lastModifiedBy>
  <dcterms:created xsi:type="dcterms:W3CDTF">2017-04-20T15:17:24Z</dcterms:created>
  <dcterms:modified xsi:type="dcterms:W3CDTF">2021-02-11T16:07:52Z</dcterms:modified>
</cp:coreProperties>
</file>