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esktop\Python_Code\py_SOC\SOC_fractional\Other_scenario\"/>
    </mc:Choice>
  </mc:AlternateContent>
  <xr:revisionPtr revIDLastSave="0" documentId="13_ncr:1_{2B685528-D0DF-46FA-9671-74601573051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oglio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" i="1" l="1"/>
  <c r="C7" i="1" l="1"/>
  <c r="C15" i="1" s="1"/>
  <c r="C13" i="1" l="1"/>
  <c r="C16" i="1" l="1"/>
  <c r="G25" i="1"/>
  <c r="G24" i="1"/>
  <c r="G23" i="1"/>
  <c r="F13" i="1"/>
  <c r="F15" i="1" s="1"/>
  <c r="C3" i="1"/>
  <c r="C2" i="1"/>
  <c r="C1" i="1"/>
  <c r="C17" i="1" l="1"/>
  <c r="C18" i="1"/>
  <c r="C23" i="1" s="1"/>
  <c r="F17" i="1" s="1"/>
  <c r="H29" i="1" s="1"/>
  <c r="H30" i="1"/>
  <c r="H21" i="1" l="1"/>
  <c r="H22" i="1"/>
  <c r="H28" i="1"/>
  <c r="H31" i="1"/>
  <c r="H25" i="1"/>
  <c r="H24" i="1"/>
  <c r="H20" i="1"/>
  <c r="H23" i="1"/>
  <c r="H26" i="1"/>
  <c r="H27" i="1"/>
</calcChain>
</file>

<file path=xl/sharedStrings.xml><?xml version="1.0" encoding="utf-8"?>
<sst xmlns="http://schemas.openxmlformats.org/spreadsheetml/2006/main" count="51" uniqueCount="43">
  <si>
    <t>Global parameters</t>
  </si>
  <si>
    <t>monthly decomposition rate vector (k)</t>
  </si>
  <si>
    <t>DPM</t>
  </si>
  <si>
    <t>RPM</t>
  </si>
  <si>
    <t>year</t>
  </si>
  <si>
    <t>SOC</t>
  </si>
  <si>
    <t>BIO</t>
  </si>
  <si>
    <t>HUM</t>
  </si>
  <si>
    <t>DPM/RPM ratio</t>
  </si>
  <si>
    <t>(agriculutral crops and improved grassland)</t>
  </si>
  <si>
    <t>eta</t>
  </si>
  <si>
    <t>clay content</t>
  </si>
  <si>
    <t>%</t>
  </si>
  <si>
    <t>depth</t>
  </si>
  <si>
    <t>cm</t>
  </si>
  <si>
    <t>mean temperature</t>
  </si>
  <si>
    <t>° media delle temperature medie  degli anni 2001-2004</t>
  </si>
  <si>
    <t>Initial SOC content</t>
  </si>
  <si>
    <t>t C / ha</t>
  </si>
  <si>
    <t>RMP</t>
  </si>
  <si>
    <t>xi(r)</t>
  </si>
  <si>
    <t>N_b</t>
  </si>
  <si>
    <t>IOM</t>
  </si>
  <si>
    <t>k_c(r)</t>
  </si>
  <si>
    <t>x</t>
  </si>
  <si>
    <t>biohumfac</t>
  </si>
  <si>
    <t>P(t_0)</t>
  </si>
  <si>
    <t>beta</t>
  </si>
  <si>
    <t>from hoosfield1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</si>
  <si>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</si>
  <si>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</si>
  <si>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</si>
  <si>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</si>
  <si>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</si>
  <si>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</si>
  <si>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</si>
  <si>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</si>
  <si>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</si>
  <si>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</si>
  <si>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</si>
  <si>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</si>
  <si>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alpha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</si>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</sst>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00"/>
    <numFmt numFmtId="166" formatCode="0.0000000"/>
    <numFmt numFmtId="167" formatCode="0.000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164" fontId="0" fillId="0" borderId="3" xfId="0" applyNumberFormat="1" applyBorder="1"/>
    <xf numFmtId="0" fontId="0" fillId="0" borderId="0" xfId="0" applyAlignment="1">
      <alignment horizontal="left"/>
    </xf>
    <xf numFmtId="164" fontId="0" fillId="0" borderId="4" xfId="0" applyNumberFormat="1" applyBorder="1"/>
    <xf numFmtId="164" fontId="0" fillId="0" borderId="0" xfId="0" applyNumberFormat="1"/>
    <xf numFmtId="0" fontId="0" fillId="0" borderId="5" xfId="0" applyBorder="1"/>
    <xf numFmtId="0" fontId="0" fillId="0" borderId="0" xfId="0" applyAlignment="1">
      <alignment horizontal="left" vertical="center"/>
    </xf>
    <xf numFmtId="0" fontId="2" fillId="0" borderId="0" xfId="1" applyNumberFormat="1" applyBorder="1" applyAlignment="1" applyProtection="1">
      <alignment horizontal="left"/>
    </xf>
    <xf numFmtId="0" fontId="0" fillId="0" borderId="6" xfId="0" applyBorder="1"/>
    <xf numFmtId="164" fontId="0" fillId="0" borderId="7" xfId="0" applyNumberFormat="1" applyBorder="1"/>
    <xf numFmtId="0" fontId="0" fillId="0" borderId="9" xfId="0" applyBorder="1"/>
    <xf numFmtId="164" fontId="0" fillId="0" borderId="2" xfId="0" applyNumberFormat="1" applyBorder="1"/>
    <xf numFmtId="164" fontId="0" fillId="0" borderId="5" xfId="0" applyNumberFormat="1" applyBorder="1"/>
    <xf numFmtId="0" fontId="0" fillId="0" borderId="10" xfId="0" applyBorder="1"/>
    <xf numFmtId="164" fontId="0" fillId="0" borderId="6" xfId="0" applyNumberFormat="1" applyBorder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1" fillId="0" borderId="0" xfId="0" applyFont="1" applyAlignment="1">
      <alignment horizontal="left"/>
    </xf>
    <xf numFmtId="164" fontId="0" fillId="2" borderId="4" xfId="0" applyNumberFormat="1" applyFill="1" applyBorder="1"/>
    <xf numFmtId="0" fontId="3" fillId="2" borderId="0" xfId="0" applyFont="1" applyFill="1"/>
    <xf numFmtId="164" fontId="0" fillId="2" borderId="5" xfId="0" applyNumberFormat="1" applyFill="1" applyBorder="1"/>
    <xf numFmtId="166" fontId="0" fillId="0" borderId="0" xfId="0" applyNumberFormat="1"/>
    <xf numFmtId="166" fontId="3" fillId="0" borderId="0" xfId="0" applyNumberFormat="1" applyFont="1"/>
    <xf numFmtId="167" fontId="0" fillId="0" borderId="0" xfId="0" applyNumberFormat="1"/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="110" zoomScaleNormal="110" workbookViewId="0">
      <selection activeCell="C9" sqref="C9"/>
    </sheetView>
  </sheetViews>
  <sheetFormatPr defaultColWidth="8.5703125" defaultRowHeight="15" customHeight="1" x14ac:dyDescent="0.25"/>
  <cols>
    <col min="1" max="1" width="31.28515625" customWidth="1"/>
    <col min="2" max="2" width="55.140625" customWidth="1"/>
    <col min="3" max="3" width="9.7109375" bestFit="1" customWidth="1"/>
    <col min="4" max="4" width="38.28515625" customWidth="1"/>
    <col min="8" max="8" width="16" customWidth="1"/>
    <col min="1013" max="1014" width="11.5703125" customWidth="1"/>
  </cols>
  <sheetData>
    <row r="1" spans="1:12" ht="15" customHeight="1" x14ac:dyDescent="0.25">
      <c r="A1" s="27" t="s">
        <v>0</v>
      </c>
      <c r="B1" s="28" t="s">
        <v>1</v>
      </c>
      <c r="C1" s="2">
        <f>10/12</f>
        <v>0.83333333333333337</v>
      </c>
      <c r="D1" s="3" t="s">
        <v>2</v>
      </c>
    </row>
    <row r="2" spans="1:12" ht="15" customHeight="1" x14ac:dyDescent="0.25">
      <c r="A2" s="27"/>
      <c r="B2" s="28"/>
      <c r="C2" s="4">
        <f>0.3/12</f>
        <v>2.4999999999999998E-2</v>
      </c>
      <c r="D2" s="3" t="s">
        <v>3</v>
      </c>
      <c r="K2" t="s">
        <v>4</v>
      </c>
      <c r="L2" t="s">
        <v>5</v>
      </c>
    </row>
    <row r="3" spans="1:12" ht="15" customHeight="1" x14ac:dyDescent="0.25">
      <c r="A3" s="27"/>
      <c r="B3" s="28"/>
      <c r="C3" s="4">
        <f>0.66/12</f>
        <v>5.5E-2</v>
      </c>
      <c r="D3" s="3" t="s">
        <v>6</v>
      </c>
      <c r="F3" s="5"/>
      <c r="L3" s="19"/>
    </row>
    <row r="4" spans="1:12" ht="15" customHeight="1" x14ac:dyDescent="0.25">
      <c r="A4" s="27"/>
      <c r="B4" s="28"/>
      <c r="C4" s="4">
        <v>1.6999999999999999E-3</v>
      </c>
      <c r="D4" s="3" t="s">
        <v>7</v>
      </c>
      <c r="K4">
        <v>2000</v>
      </c>
      <c r="L4">
        <v>87.36</v>
      </c>
    </row>
    <row r="5" spans="1:12" ht="15" customHeight="1" x14ac:dyDescent="0.25">
      <c r="A5" s="27"/>
      <c r="B5" s="6" t="s">
        <v>8</v>
      </c>
      <c r="C5" s="4">
        <v>1.44</v>
      </c>
      <c r="D5" s="7" t="s">
        <v>9</v>
      </c>
      <c r="K5">
        <v>2005</v>
      </c>
      <c r="L5">
        <v>79.680000000000007</v>
      </c>
    </row>
    <row r="6" spans="1:12" ht="15" customHeight="1" x14ac:dyDescent="0.25">
      <c r="A6" s="27"/>
      <c r="B6" s="6" t="s">
        <v>10</v>
      </c>
      <c r="C6" s="4">
        <v>0.49</v>
      </c>
      <c r="D6" s="7"/>
      <c r="K6">
        <v>2010</v>
      </c>
      <c r="L6">
        <v>72.959999999999994</v>
      </c>
    </row>
    <row r="7" spans="1:12" ht="15" customHeight="1" x14ac:dyDescent="0.25">
      <c r="A7" s="27"/>
      <c r="B7" s="6" t="s">
        <v>11</v>
      </c>
      <c r="C7" s="21">
        <f>C20</f>
        <v>17</v>
      </c>
      <c r="D7" s="8" t="s">
        <v>12</v>
      </c>
      <c r="K7">
        <v>2015</v>
      </c>
      <c r="L7">
        <v>67.2</v>
      </c>
    </row>
    <row r="8" spans="1:12" ht="15" customHeight="1" x14ac:dyDescent="0.25">
      <c r="A8" s="27"/>
      <c r="B8" s="6" t="s">
        <v>13</v>
      </c>
      <c r="C8" s="21">
        <f>10</f>
        <v>10</v>
      </c>
      <c r="D8" t="s">
        <v>14</v>
      </c>
      <c r="K8">
        <v>2020</v>
      </c>
      <c r="L8">
        <v>48.96</v>
      </c>
    </row>
    <row r="9" spans="1:12" ht="15" customHeight="1" x14ac:dyDescent="0.25">
      <c r="A9" s="27"/>
      <c r="B9" s="9" t="s">
        <v>15</v>
      </c>
      <c r="C9" s="10">
        <v>8.4600000000000009</v>
      </c>
      <c r="D9" t="s">
        <v>16</v>
      </c>
    </row>
    <row r="10" spans="1:12" ht="15" customHeight="1" x14ac:dyDescent="0.25">
      <c r="A10" s="29" t="s">
        <v>17</v>
      </c>
      <c r="B10" s="11" t="s">
        <v>2</v>
      </c>
      <c r="C10" s="12">
        <v>0</v>
      </c>
      <c r="D10" s="7" t="s">
        <v>18</v>
      </c>
    </row>
    <row r="11" spans="1:12" ht="15" customHeight="1" x14ac:dyDescent="0.25">
      <c r="A11" s="29"/>
      <c r="B11" t="s">
        <v>19</v>
      </c>
      <c r="C11" s="13">
        <v>0</v>
      </c>
      <c r="D11" s="7" t="s">
        <v>18</v>
      </c>
    </row>
    <row r="12" spans="1:12" ht="15" customHeight="1" x14ac:dyDescent="0.25">
      <c r="A12" s="29"/>
      <c r="B12" t="s">
        <v>6</v>
      </c>
      <c r="C12" s="13">
        <v>0</v>
      </c>
      <c r="D12" s="7" t="s">
        <v>18</v>
      </c>
      <c r="F12" t="s">
        <v>20</v>
      </c>
      <c r="G12" t="s">
        <v>21</v>
      </c>
      <c r="H12">
        <v>3</v>
      </c>
    </row>
    <row r="13" spans="1:12" ht="15" customHeight="1" x14ac:dyDescent="0.25">
      <c r="A13" s="29"/>
      <c r="B13" t="s">
        <v>7</v>
      </c>
      <c r="C13" s="23">
        <f>L4</f>
        <v>87.36</v>
      </c>
      <c r="D13" s="7" t="s">
        <v>18</v>
      </c>
      <c r="F13">
        <f>30*(C5-1)/C5</f>
        <v>9.1666666666666661</v>
      </c>
    </row>
    <row r="14" spans="1:12" ht="15" customHeight="1" x14ac:dyDescent="0.25">
      <c r="A14" s="29"/>
      <c r="B14" s="14" t="s">
        <v>22</v>
      </c>
      <c r="C14" s="15">
        <v>0</v>
      </c>
      <c r="D14" s="7" t="s">
        <v>18</v>
      </c>
      <c r="F14" t="s">
        <v>23</v>
      </c>
    </row>
    <row r="15" spans="1:12" ht="15" customHeight="1" x14ac:dyDescent="0.25">
      <c r="A15" s="30"/>
      <c r="B15" t="s">
        <v>24</v>
      </c>
      <c r="C15" s="26">
        <f>1.67*(1.85+1.6*EXP(-0.0786*C7))</f>
        <v>3.7918153605165021</v>
      </c>
      <c r="F15">
        <f>0.6+(H12/30)*EXP(F13)/(1+EXP(F13))</f>
        <v>0.69998955467677859</v>
      </c>
    </row>
    <row r="16" spans="1:12" ht="15" customHeight="1" x14ac:dyDescent="0.25">
      <c r="A16" s="30"/>
      <c r="B16" t="s">
        <v>25</v>
      </c>
      <c r="C16" s="5">
        <f>1/(C15+1)</f>
        <v>0.20868917618149035</v>
      </c>
      <c r="F16" t="s">
        <v>26</v>
      </c>
    </row>
    <row r="17" spans="1:9" ht="15" customHeight="1" x14ac:dyDescent="0.25">
      <c r="A17" s="1"/>
      <c r="B17" t="s">
        <v>27</v>
      </c>
      <c r="C17" s="5">
        <f>0.54*C16</f>
        <v>0.1126921551380048</v>
      </c>
      <c r="F17">
        <f>(12*F15*C23*C4*C13)</f>
        <v>0.98714615545578799</v>
      </c>
    </row>
    <row r="18" spans="1:9" ht="15" customHeight="1" x14ac:dyDescent="0.25">
      <c r="B18" t="s">
        <v>41</v>
      </c>
      <c r="C18" s="24">
        <f>0.46*C16</f>
        <v>9.5997021043485564E-2</v>
      </c>
    </row>
    <row r="19" spans="1:9" ht="15" customHeight="1" x14ac:dyDescent="0.25">
      <c r="B19" t="s">
        <v>11</v>
      </c>
      <c r="C19" s="19"/>
      <c r="D19" s="3"/>
      <c r="G19" t="s">
        <v>28</v>
      </c>
    </row>
    <row r="20" spans="1:9" ht="15" customHeight="1" x14ac:dyDescent="0.25">
      <c r="C20" s="19">
        <v>17</v>
      </c>
      <c r="D20" s="3">
        <v>2000</v>
      </c>
      <c r="F20" t="s">
        <v>29</v>
      </c>
      <c r="G20" s="16">
        <v>0</v>
      </c>
      <c r="H20" s="5">
        <f>$F$17*G20/SUM($G$20:$G$31)</f>
        <v>0</v>
      </c>
      <c r="I20" s="16"/>
    </row>
    <row r="21" spans="1:9" ht="15" customHeight="1" x14ac:dyDescent="0.25">
      <c r="C21" s="22">
        <v>12</v>
      </c>
      <c r="D21" s="20">
        <v>2005</v>
      </c>
      <c r="F21" t="s">
        <v>30</v>
      </c>
      <c r="G21" s="16">
        <v>0</v>
      </c>
      <c r="H21" s="5">
        <f>$F$17*G21/SUM($G$20:$G$31)</f>
        <v>0</v>
      </c>
      <c r="I21" s="16"/>
    </row>
    <row r="22" spans="1:9" ht="15" customHeight="1" x14ac:dyDescent="0.25">
      <c r="C22" s="19"/>
      <c r="D22" s="3"/>
      <c r="F22" t="s">
        <v>31</v>
      </c>
      <c r="G22" s="16">
        <v>0</v>
      </c>
      <c r="H22" s="5">
        <f>$F$17*G22/SUM($G$20:$G$31)</f>
        <v>0</v>
      </c>
      <c r="I22" s="16"/>
    </row>
    <row r="23" spans="1:9" ht="15" customHeight="1" x14ac:dyDescent="0.25">
      <c r="B23" t="s">
        <v>42</v>
      </c>
      <c r="C23" s="25">
        <f>1-C18-C17</f>
        <v>0.7913108238185097</v>
      </c>
      <c r="D23" s="3"/>
      <c r="F23" t="s">
        <v>32</v>
      </c>
      <c r="G23" s="16">
        <f>1/6</f>
        <v>0.16666666666666666</v>
      </c>
      <c r="H23" s="18">
        <f>$F$17*G23/SUM($G$20:$G$31)</f>
        <v>0.16452435924263131</v>
      </c>
      <c r="I23" s="16"/>
    </row>
    <row r="24" spans="1:9" ht="15" customHeight="1" x14ac:dyDescent="0.25">
      <c r="C24" s="19"/>
      <c r="D24" s="3"/>
      <c r="F24" t="s">
        <v>33</v>
      </c>
      <c r="G24" s="16">
        <f>1/6</f>
        <v>0.16666666666666666</v>
      </c>
      <c r="H24" s="18">
        <f t="shared" ref="H24:H25" si="0">$F$17*G24/SUM($G$20:$G$31)</f>
        <v>0.16452435924263131</v>
      </c>
      <c r="I24" s="16"/>
    </row>
    <row r="25" spans="1:9" ht="15" customHeight="1" x14ac:dyDescent="0.25">
      <c r="C25" s="17"/>
      <c r="F25" t="s">
        <v>34</v>
      </c>
      <c r="G25" s="16">
        <f>1/6</f>
        <v>0.16666666666666666</v>
      </c>
      <c r="H25" s="18">
        <f t="shared" si="0"/>
        <v>0.16452435924263131</v>
      </c>
      <c r="I25" s="16"/>
    </row>
    <row r="26" spans="1:9" ht="15" customHeight="1" x14ac:dyDescent="0.25">
      <c r="F26" t="s">
        <v>35</v>
      </c>
      <c r="G26" s="16">
        <v>0.5</v>
      </c>
      <c r="H26" s="18">
        <f t="shared" ref="H26:H31" si="1">$F$17*G26/SUM($G$20:$G$31)</f>
        <v>0.49357307772789399</v>
      </c>
      <c r="I26" s="16"/>
    </row>
    <row r="27" spans="1:9" ht="15" customHeight="1" x14ac:dyDescent="0.25">
      <c r="F27" t="s">
        <v>36</v>
      </c>
      <c r="G27" s="16">
        <v>0</v>
      </c>
      <c r="H27" s="5">
        <f t="shared" si="1"/>
        <v>0</v>
      </c>
      <c r="I27" s="16"/>
    </row>
    <row r="28" spans="1:9" ht="15" customHeight="1" x14ac:dyDescent="0.25">
      <c r="F28" t="s">
        <v>37</v>
      </c>
      <c r="G28" s="16">
        <v>0</v>
      </c>
      <c r="H28" s="5">
        <f t="shared" si="1"/>
        <v>0</v>
      </c>
      <c r="I28" s="16"/>
    </row>
    <row r="29" spans="1:9" ht="15" customHeight="1" x14ac:dyDescent="0.25">
      <c r="F29" t="s">
        <v>38</v>
      </c>
      <c r="G29" s="16">
        <v>0</v>
      </c>
      <c r="H29" s="5">
        <f t="shared" si="1"/>
        <v>0</v>
      </c>
      <c r="I29" s="16"/>
    </row>
    <row r="30" spans="1:9" ht="15" customHeight="1" x14ac:dyDescent="0.25">
      <c r="F30" t="s">
        <v>39</v>
      </c>
      <c r="G30" s="16">
        <v>0</v>
      </c>
      <c r="H30" s="5">
        <f t="shared" si="1"/>
        <v>0</v>
      </c>
      <c r="I30" s="16"/>
    </row>
    <row r="31" spans="1:9" ht="15" customHeight="1" x14ac:dyDescent="0.25">
      <c r="F31" t="s">
        <v>40</v>
      </c>
      <c r="G31" s="16">
        <v>0</v>
      </c>
      <c r="H31" s="5">
        <f t="shared" si="1"/>
        <v>0</v>
      </c>
      <c r="I31" s="16"/>
    </row>
  </sheetData>
  <mergeCells count="4">
    <mergeCell ref="A1:A9"/>
    <mergeCell ref="B1:B4"/>
    <mergeCell ref="A10:A14"/>
    <mergeCell ref="A15:A16"/>
  </mergeCells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8DA4E6B2EA409563847C58722697" ma:contentTypeVersion="12" ma:contentTypeDescription="Creare un nuovo documento." ma:contentTypeScope="" ma:versionID="719160228cb351b2a30c57c295e2b093">
  <xsd:schema xmlns:xsd="http://www.w3.org/2001/XMLSchema" xmlns:xs="http://www.w3.org/2001/XMLSchema" xmlns:p="http://schemas.microsoft.com/office/2006/metadata/properties" xmlns:ns2="163fdc70-da4c-48c7-8c9d-956c6e8f38be" xmlns:ns3="bf844bc9-5f97-4b83-a2b8-f93054c1b008" targetNamespace="http://schemas.microsoft.com/office/2006/metadata/properties" ma:root="true" ma:fieldsID="26d45e01323805ac15cc21daddee352e" ns2:_="" ns3:_="">
    <xsd:import namespace="163fdc70-da4c-48c7-8c9d-956c6e8f38be"/>
    <xsd:import namespace="bf844bc9-5f97-4b83-a2b8-f93054c1b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44bc9-5f97-4b83-a2b8-f93054c1b0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cf74cf-d23f-47be-b03a-e7e599e6fa31}" ma:internalName="TaxCatchAll" ma:showField="CatchAllData" ma:web="bf844bc9-5f97-4b83-a2b8-f93054c1b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844bc9-5f97-4b83-a2b8-f93054c1b008" xsi:nil="true"/>
    <lcf76f155ced4ddcb4097134ff3c332f xmlns="163fdc70-da4c-48c7-8c9d-956c6e8f38b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F3FE8F-D697-42C7-94B0-01CC252826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3fdc70-da4c-48c7-8c9d-956c6e8f38be"/>
    <ds:schemaRef ds:uri="bf844bc9-5f97-4b83-a2b8-f93054c1b0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AB35A3-0BAA-4F2B-81CD-3237E68732EE}">
  <ds:schemaRefs>
    <ds:schemaRef ds:uri="http://schemas.microsoft.com/office/2006/metadata/properties"/>
    <ds:schemaRef ds:uri="http://schemas.microsoft.com/office/infopath/2007/PartnerControls"/>
    <ds:schemaRef ds:uri="bf844bc9-5f97-4b83-a2b8-f93054c1b008"/>
    <ds:schemaRef ds:uri="163fdc70-da4c-48c7-8c9d-956c6e8f38be"/>
  </ds:schemaRefs>
</ds:datastoreItem>
</file>

<file path=customXml/itemProps3.xml><?xml version="1.0" encoding="utf-8"?>
<ds:datastoreItem xmlns:ds="http://schemas.openxmlformats.org/officeDocument/2006/customXml" ds:itemID="{0C0BEC31-00E2-47EB-B137-EAF093B0A2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iac barieco</dc:creator>
  <cp:keywords/>
  <dc:description/>
  <cp:lastModifiedBy>Cristiano</cp:lastModifiedBy>
  <cp:revision>27</cp:revision>
  <dcterms:created xsi:type="dcterms:W3CDTF">2022-10-04T16:08:57Z</dcterms:created>
  <dcterms:modified xsi:type="dcterms:W3CDTF">2023-01-30T17:54:17Z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  <property fmtid="{D5CDD505-2E9C-101B-9397-08002B2CF9AE}" pid="3" name="MediaServiceImageTags">
    <vt:lpwstr/>
  </property>
</Properties>
</file>