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firstSheet="1" activeTab="5"/>
  </bookViews>
  <sheets>
    <sheet name="Summary - Constraints" sheetId="6" r:id="rId1"/>
    <sheet name="Summary - Models" sheetId="2" r:id="rId2"/>
    <sheet name="40 - Models" sheetId="1" r:id="rId3"/>
    <sheet name="80 - Models" sheetId="3" r:id="rId4"/>
    <sheet name="160 - Models" sheetId="4" r:id="rId5"/>
    <sheet name="320 - Models" sheetId="7" r:id="rId6"/>
    <sheet name="640 - Model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2" l="1"/>
  <c r="F73" i="2"/>
  <c r="F72" i="2"/>
  <c r="F71" i="2"/>
  <c r="F70" i="2"/>
  <c r="F65" i="2"/>
  <c r="L15" i="6" s="1"/>
  <c r="F64" i="2"/>
  <c r="L14" i="6" s="1"/>
  <c r="F63" i="2"/>
  <c r="L13" i="6" s="1"/>
  <c r="F62" i="2"/>
  <c r="L11" i="6" s="1"/>
  <c r="F61" i="2"/>
  <c r="E74" i="2"/>
  <c r="E73" i="2"/>
  <c r="E72" i="2"/>
  <c r="E71" i="2"/>
  <c r="E70" i="2"/>
  <c r="E65" i="2"/>
  <c r="K15" i="6" s="1"/>
  <c r="E64" i="2"/>
  <c r="E63" i="2"/>
  <c r="K13" i="6" s="1"/>
  <c r="E62" i="2"/>
  <c r="E61" i="2"/>
  <c r="L18" i="6"/>
  <c r="J18" i="6"/>
  <c r="K18" i="6"/>
  <c r="K17" i="6"/>
  <c r="L17" i="6"/>
  <c r="K16" i="6"/>
  <c r="L16" i="6"/>
  <c r="B84" i="2"/>
  <c r="B83" i="2"/>
  <c r="B82" i="2"/>
  <c r="B81" i="2"/>
  <c r="B80" i="2"/>
  <c r="D84" i="2"/>
  <c r="D83" i="2"/>
  <c r="J17" i="6" s="1"/>
  <c r="D82" i="2"/>
  <c r="J16" i="6" s="1"/>
  <c r="D81" i="2"/>
  <c r="D80" i="2"/>
  <c r="C84" i="2"/>
  <c r="I18" i="6" s="1"/>
  <c r="C83" i="2"/>
  <c r="I17" i="6" s="1"/>
  <c r="C82" i="2"/>
  <c r="I16" i="6" s="1"/>
  <c r="C81" i="2"/>
  <c r="C80" i="2"/>
  <c r="B93" i="2"/>
  <c r="B92" i="2"/>
  <c r="B91" i="2"/>
  <c r="B90" i="2"/>
  <c r="B89" i="2"/>
  <c r="C26" i="6"/>
  <c r="C25" i="6"/>
  <c r="C24" i="6"/>
  <c r="C23" i="6"/>
  <c r="C22" i="6"/>
  <c r="B26" i="6"/>
  <c r="B25" i="6"/>
  <c r="B24" i="6"/>
  <c r="B23" i="6"/>
  <c r="B22" i="6"/>
  <c r="D74" i="2"/>
  <c r="D73" i="2"/>
  <c r="D72" i="2"/>
  <c r="D71" i="2"/>
  <c r="D70" i="2"/>
  <c r="D65" i="2"/>
  <c r="J15" i="6" s="1"/>
  <c r="D64" i="2"/>
  <c r="D63" i="2"/>
  <c r="J13" i="6" s="1"/>
  <c r="D62" i="2"/>
  <c r="J11" i="6" s="1"/>
  <c r="D61" i="2"/>
  <c r="J14" i="6" l="1"/>
  <c r="K14" i="6"/>
  <c r="K11" i="6"/>
  <c r="A22" i="6"/>
  <c r="C74" i="2"/>
  <c r="I37" i="6" s="1"/>
  <c r="C71" i="2"/>
  <c r="I33" i="6" s="1"/>
  <c r="J37" i="6"/>
  <c r="K37" i="6"/>
  <c r="L37" i="6"/>
  <c r="J36" i="6"/>
  <c r="K36" i="6"/>
  <c r="L36" i="6"/>
  <c r="J35" i="6"/>
  <c r="K35" i="6"/>
  <c r="L35" i="6"/>
  <c r="B74" i="2"/>
  <c r="B65" i="2"/>
  <c r="B73" i="2"/>
  <c r="B64" i="2"/>
  <c r="B72" i="2"/>
  <c r="B63" i="2"/>
  <c r="B71" i="2"/>
  <c r="B62" i="2"/>
  <c r="B70" i="2"/>
  <c r="B61" i="2"/>
  <c r="J33" i="6"/>
  <c r="K33" i="6"/>
  <c r="L33" i="6"/>
  <c r="J34" i="6"/>
  <c r="K34" i="6"/>
  <c r="L34" i="6"/>
  <c r="I34" i="6"/>
  <c r="J32" i="6"/>
  <c r="K32" i="6"/>
  <c r="L32" i="6"/>
  <c r="I32" i="6"/>
  <c r="J30" i="6"/>
  <c r="K30" i="6"/>
  <c r="L30" i="6"/>
  <c r="J8" i="6"/>
  <c r="K8" i="6"/>
  <c r="L8" i="6"/>
  <c r="C73" i="2"/>
  <c r="I36" i="6" s="1"/>
  <c r="C72" i="2"/>
  <c r="I35" i="6" s="1"/>
  <c r="C70" i="2"/>
  <c r="I30" i="6" s="1"/>
  <c r="C65" i="2"/>
  <c r="I15" i="6" s="1"/>
  <c r="C64" i="2"/>
  <c r="I14" i="6" s="1"/>
  <c r="C63" i="2"/>
  <c r="I13" i="6" s="1"/>
  <c r="C62" i="2"/>
  <c r="I11" i="6" s="1"/>
  <c r="C61" i="2"/>
  <c r="I8" i="6" s="1"/>
  <c r="F55" i="2"/>
  <c r="F54" i="2"/>
  <c r="F53" i="2"/>
  <c r="F52" i="2"/>
  <c r="F51" i="2"/>
  <c r="F46" i="2"/>
  <c r="L12" i="6" s="1"/>
  <c r="F45" i="2"/>
  <c r="F44" i="2"/>
  <c r="L10" i="6" s="1"/>
  <c r="F43" i="2"/>
  <c r="F42" i="2"/>
  <c r="J31" i="6"/>
  <c r="K31" i="6"/>
  <c r="L31" i="6"/>
  <c r="I31" i="6"/>
  <c r="J29" i="6"/>
  <c r="K29" i="6"/>
  <c r="L29" i="6"/>
  <c r="I29" i="6"/>
  <c r="J10" i="6"/>
  <c r="K10" i="6"/>
  <c r="J9" i="6"/>
  <c r="K9" i="6"/>
  <c r="L9" i="6"/>
  <c r="I9" i="6"/>
  <c r="J7" i="6"/>
  <c r="K7" i="6"/>
  <c r="L7" i="6"/>
  <c r="I7" i="6"/>
  <c r="C12" i="6"/>
  <c r="B12" i="6"/>
  <c r="B42" i="2"/>
  <c r="E55" i="2"/>
  <c r="E54" i="2"/>
  <c r="E53" i="2"/>
  <c r="E52" i="2"/>
  <c r="E51" i="2"/>
  <c r="E46" i="2"/>
  <c r="K12" i="6" s="1"/>
  <c r="E45" i="2"/>
  <c r="E44" i="2"/>
  <c r="E43" i="2"/>
  <c r="E42" i="2"/>
  <c r="D55" i="2"/>
  <c r="D54" i="2"/>
  <c r="D53" i="2"/>
  <c r="D52" i="2"/>
  <c r="D51" i="2"/>
  <c r="D46" i="2"/>
  <c r="J12" i="6" s="1"/>
  <c r="D45" i="2"/>
  <c r="D44" i="2"/>
  <c r="D43" i="2"/>
  <c r="D42" i="2"/>
  <c r="A23" i="6"/>
  <c r="C21" i="6"/>
  <c r="C20" i="6"/>
  <c r="C19" i="6"/>
  <c r="C18" i="6"/>
  <c r="C17" i="6"/>
  <c r="B21" i="6"/>
  <c r="B20" i="6"/>
  <c r="B19" i="6"/>
  <c r="B18" i="6"/>
  <c r="B17" i="6"/>
  <c r="C16" i="6"/>
  <c r="C15" i="6"/>
  <c r="C14" i="6"/>
  <c r="C13" i="6"/>
  <c r="B16" i="6"/>
  <c r="B15" i="6"/>
  <c r="B14" i="6"/>
  <c r="B13" i="6"/>
  <c r="C11" i="6"/>
  <c r="C10" i="6"/>
  <c r="C9" i="6"/>
  <c r="C8" i="6"/>
  <c r="C7" i="6"/>
  <c r="B11" i="6"/>
  <c r="B10" i="6"/>
  <c r="B9" i="6"/>
  <c r="B8" i="6"/>
  <c r="B7" i="6"/>
  <c r="C6" i="6"/>
  <c r="C5" i="6"/>
  <c r="C4" i="6"/>
  <c r="C3" i="6"/>
  <c r="C2" i="6"/>
  <c r="B6" i="6"/>
  <c r="B5" i="6"/>
  <c r="B4" i="6"/>
  <c r="B3" i="6"/>
  <c r="B2" i="6"/>
  <c r="C55" i="2"/>
  <c r="C54" i="2"/>
  <c r="C53" i="2"/>
  <c r="C52" i="2"/>
  <c r="C51" i="2"/>
  <c r="C46" i="2"/>
  <c r="I12" i="6" s="1"/>
  <c r="C45" i="2"/>
  <c r="C44" i="2"/>
  <c r="I10" i="6" s="1"/>
  <c r="C43" i="2"/>
  <c r="C42" i="2"/>
  <c r="A26" i="6" l="1"/>
  <c r="A17" i="6"/>
  <c r="A25" i="6"/>
  <c r="A15" i="6"/>
  <c r="A16" i="6"/>
  <c r="A24" i="6"/>
  <c r="A21" i="6"/>
  <c r="A20" i="6"/>
  <c r="A19" i="6"/>
  <c r="A18" i="6"/>
  <c r="A14" i="6"/>
  <c r="A13" i="6"/>
  <c r="A3" i="6"/>
  <c r="A2" i="6"/>
  <c r="A6" i="6"/>
  <c r="A12" i="6"/>
  <c r="A4" i="6"/>
  <c r="A5" i="6"/>
  <c r="A11" i="6"/>
  <c r="A10" i="6"/>
  <c r="A9" i="6"/>
  <c r="A8" i="6"/>
  <c r="A7" i="6"/>
  <c r="B52" i="2"/>
  <c r="B53" i="2"/>
  <c r="B54" i="2"/>
  <c r="B55" i="2"/>
  <c r="B51" i="2"/>
  <c r="B43" i="2"/>
  <c r="B44" i="2"/>
  <c r="B45" i="2"/>
  <c r="B46" i="2"/>
  <c r="B32" i="2"/>
  <c r="F36" i="2"/>
  <c r="F35" i="2"/>
  <c r="F34" i="2"/>
  <c r="F33" i="2"/>
  <c r="F32" i="2"/>
  <c r="F27" i="2"/>
  <c r="F26" i="2"/>
  <c r="F25" i="2"/>
  <c r="F24" i="2"/>
  <c r="F23" i="2"/>
  <c r="E36" i="2"/>
  <c r="E35" i="2"/>
  <c r="E34" i="2"/>
  <c r="E33" i="2"/>
  <c r="E32" i="2"/>
  <c r="E27" i="2"/>
  <c r="E26" i="2"/>
  <c r="E25" i="2"/>
  <c r="E24" i="2"/>
  <c r="E23" i="2"/>
  <c r="D36" i="2"/>
  <c r="D35" i="2"/>
  <c r="D34" i="2"/>
  <c r="D27" i="2"/>
  <c r="D26" i="2"/>
  <c r="D25" i="2"/>
  <c r="D33" i="2"/>
  <c r="D32" i="2"/>
  <c r="D24" i="2"/>
  <c r="D23" i="2"/>
  <c r="C36" i="2" l="1"/>
  <c r="C35" i="2"/>
  <c r="C34" i="2"/>
  <c r="C33" i="2"/>
  <c r="C32" i="2"/>
  <c r="B36" i="2"/>
  <c r="B35" i="2"/>
  <c r="B34" i="2"/>
  <c r="B33" i="2"/>
  <c r="C27" i="2"/>
  <c r="C26" i="2"/>
  <c r="C25" i="2"/>
  <c r="C24" i="2"/>
  <c r="C23" i="2"/>
  <c r="B24" i="2"/>
  <c r="B25" i="2"/>
  <c r="B26" i="2"/>
  <c r="B27" i="2"/>
  <c r="B23" i="2"/>
  <c r="G17" i="2"/>
  <c r="G16" i="2"/>
  <c r="G15" i="2"/>
  <c r="G14" i="2"/>
  <c r="G13" i="2"/>
  <c r="G8" i="2"/>
  <c r="G7" i="2"/>
  <c r="G6" i="2"/>
  <c r="G5" i="2"/>
  <c r="G4" i="2"/>
  <c r="B14" i="2"/>
  <c r="B15" i="2"/>
  <c r="B16" i="2"/>
  <c r="B17" i="2"/>
  <c r="B13" i="2"/>
  <c r="B4" i="2"/>
  <c r="B5" i="2"/>
  <c r="B6" i="2"/>
  <c r="B7" i="2"/>
  <c r="B8" i="2"/>
  <c r="F16" i="2"/>
  <c r="L27" i="6" s="1"/>
  <c r="F17" i="2"/>
  <c r="L28" i="6" s="1"/>
  <c r="F15" i="2"/>
  <c r="L26" i="6" s="1"/>
  <c r="F14" i="2"/>
  <c r="L25" i="6" s="1"/>
  <c r="F13" i="2"/>
  <c r="L24" i="6" s="1"/>
  <c r="F8" i="2"/>
  <c r="L6" i="6" s="1"/>
  <c r="F7" i="2"/>
  <c r="L5" i="6" s="1"/>
  <c r="F6" i="2"/>
  <c r="L4" i="6" s="1"/>
  <c r="F5" i="2"/>
  <c r="L3" i="6" s="1"/>
  <c r="F4" i="2"/>
  <c r="L2" i="6" s="1"/>
  <c r="E17" i="2"/>
  <c r="K28" i="6" s="1"/>
  <c r="E16" i="2"/>
  <c r="K27" i="6" s="1"/>
  <c r="E15" i="2"/>
  <c r="K26" i="6" s="1"/>
  <c r="E14" i="2"/>
  <c r="K25" i="6" s="1"/>
  <c r="E13" i="2"/>
  <c r="K24" i="6" s="1"/>
  <c r="E8" i="2"/>
  <c r="K6" i="6" s="1"/>
  <c r="E7" i="2"/>
  <c r="K5" i="6" s="1"/>
  <c r="E6" i="2"/>
  <c r="K4" i="6" s="1"/>
  <c r="E5" i="2"/>
  <c r="K3" i="6" s="1"/>
  <c r="E4" i="2"/>
  <c r="K2" i="6" s="1"/>
  <c r="D17" i="2"/>
  <c r="J28" i="6" s="1"/>
  <c r="D16" i="2"/>
  <c r="J27" i="6" s="1"/>
  <c r="D15" i="2"/>
  <c r="J26" i="6" s="1"/>
  <c r="D14" i="2"/>
  <c r="J25" i="6" s="1"/>
  <c r="D13" i="2"/>
  <c r="J24" i="6" s="1"/>
  <c r="C17" i="2"/>
  <c r="I28" i="6" s="1"/>
  <c r="C16" i="2"/>
  <c r="I27" i="6" s="1"/>
  <c r="C15" i="2"/>
  <c r="I26" i="6" s="1"/>
  <c r="C14" i="2"/>
  <c r="I25" i="6" s="1"/>
  <c r="C13" i="2"/>
  <c r="I24" i="6" s="1"/>
  <c r="D8" i="2"/>
  <c r="J6" i="6" s="1"/>
  <c r="D7" i="2"/>
  <c r="J5" i="6" s="1"/>
  <c r="D6" i="2"/>
  <c r="J4" i="6" s="1"/>
  <c r="D5" i="2"/>
  <c r="J3" i="6" s="1"/>
  <c r="D4" i="2"/>
  <c r="J2" i="6" s="1"/>
  <c r="C8" i="2"/>
  <c r="I6" i="6" s="1"/>
  <c r="C7" i="2"/>
  <c r="I5" i="6" s="1"/>
  <c r="C6" i="2"/>
  <c r="I4" i="6" s="1"/>
  <c r="C5" i="2"/>
  <c r="I3" i="6" s="1"/>
  <c r="C4" i="2"/>
  <c r="I2" i="6" s="1"/>
</calcChain>
</file>

<file path=xl/sharedStrings.xml><?xml version="1.0" encoding="utf-8"?>
<sst xmlns="http://schemas.openxmlformats.org/spreadsheetml/2006/main" count="1258" uniqueCount="113">
  <si>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</si>
  <si>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</si>
  <si>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</si>
  <si>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</si>
  <si>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</si>
  <si>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</si>
  <si>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</si>
  <si>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</si>
  <si>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</si>
  <si>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</si>
  <si>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</si>
  <si>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</si>
  <si>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</si>
  <si>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</si>
  <si>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</si>
  <si>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</si>
  <si>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</si>
  <si>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</si>
  <si>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</si>
  <si>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</si>
  <si>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</si>
  <si>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</si>
  <si>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</si>
  <si>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</si>
  <si>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</si>
  <si>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</si>
  <si>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</si>
  <si>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</si>
  <si>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</si>
  <si>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</si>
  <si>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</si>
  <si>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</si>
  <si>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</si>
  <si>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</si>
  <si>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</si>
  <si>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</si>
  <si>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</si>
  <si>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</si>
  <si>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</si>
  <si>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</si>
  <si>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</si>
  <si>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</si>
  <si>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</si>
  <si>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</si>
  <si>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</si>
  <si>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</si>
  <si>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</si>
  <si>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</si>
  <si>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</si>
  <si>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</si>
  <si>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</si>
  <si>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</si>
  <si>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</si>
  <si>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</si>
  <si>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</si>
  <si>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</si>
  <si>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</si>
  <si>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</si>
  <si>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</si>
  <si>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</si>
  <si>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</si>
  <si>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</si>
  <si>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</si>
  <si>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</si>
  <si>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</si>
  <si>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</si>
  <si>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</si>
  <si>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</si>
  <si>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</si>
  <si>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</si>
  <si>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</si>
  <si>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</si>
  <si>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</si>
  <si>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</si>
  <si>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</si>
  <si>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</si>
  <si>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</si>
  <si>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</si>
  <si>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</si>
  <si>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</si>
  <si>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</si>
  <si>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</si>
  <si>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</si>
  <si>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</si>
  <si>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</si>
  <si>
    <t>Solutions:</t>
  </si>
  <si>
    <t>Features:</t>
  </si>
  <si>
    <t>Features: 160, Heuristic: default</t>
  </si>
  <si>
    <t>Features: 160, Heuristic 1: Default + MorePercInstVars</t>
  </si>
  <si>
    <t>Features: 160, Heuristic 2: Default + BiVarArithmetic</t>
  </si>
  <si>
    <t>Features: 160, Heuristic 3: Default + BiVarArithmetic + OrAttr0 + OrAttr1</t>
  </si>
  <si>
    <t>7, 13, 24</t>
  </si>
  <si>
    <t>2, 6, 8, 24</t>
  </si>
  <si>
    <t>4, 5, 13, 26</t>
  </si>
  <si>
    <t>CTC</t>
  </si>
  <si>
    <t>CMC</t>
  </si>
  <si>
    <t>1, 7, 12, 22, 26</t>
  </si>
  <si>
    <t>Marcar los límites</t>
  </si>
  <si>
    <t>7, 22</t>
  </si>
  <si>
    <t>5, 21, 26</t>
  </si>
  <si>
    <t>6, 15, 23</t>
  </si>
  <si>
    <t>20, 21, 22, 25</t>
  </si>
  <si>
    <t>5, 11, 15, 18</t>
  </si>
  <si>
    <t>1, 2, 11, 12</t>
  </si>
  <si>
    <t>14, 20, 24, 25, 27</t>
  </si>
  <si>
    <t>Features: 320, Heuristic: default</t>
  </si>
  <si>
    <t>Features: 320, Heuristic 3: Default + BiVarArithmetic + OrAttr0 + OrAttr1</t>
  </si>
  <si>
    <t>Features: 320, Heuristic 2: Default + BiVarArithmetic</t>
  </si>
  <si>
    <t>Features: 320, Heuristic 1: Default + MorePercInstVars</t>
  </si>
  <si>
    <t>Features: 640, Heuristic: default</t>
  </si>
  <si>
    <t>Features: 640, Heuristic 1: Default + MorePercInstVars</t>
  </si>
  <si>
    <t>Features: 640, Heuristic 2: Default + BiVarArithmetic</t>
  </si>
  <si>
    <t>Features: 640, Heuristic 3: Default + BiVarArithmetic + OrAttr0 + OrAttr1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</si>
</sst>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6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5" fillId="4" borderId="0" xfId="3"/>
    <xf numFmtId="0" fontId="4" fillId="3" borderId="0" xfId="2"/>
    <xf numFmtId="164" fontId="5" fillId="4" borderId="0" xfId="3" applyNumberFormat="1"/>
    <xf numFmtId="0" fontId="3" fillId="2" borderId="0" xfId="1"/>
    <xf numFmtId="0" fontId="2" fillId="2" borderId="0" xfId="1" applyFont="1" applyAlignment="1">
      <alignment horizontal="center"/>
    </xf>
    <xf numFmtId="0" fontId="6" fillId="6" borderId="0" xfId="4"/>
    <xf numFmtId="0" fontId="6" fillId="6" borderId="0" xfId="4" applyAlignment="1">
      <alignment horizontal="right"/>
    </xf>
  </cellXfs>
  <cellStyles count="5">
    <cellStyle name="60% - Accent1" xfId="1" builtinId="32"/>
    <cellStyle name="Bad" xfId="3" builtinId="27"/>
    <cellStyle name="Good" xfId="2" builtinId="26"/>
    <cellStyle name="Neutral" xfId="4" builtinId="28"/>
    <cellStyle name="Normal" xfId="0" builtinId="0"/>
  </cellStyles>
  <dxfs count="70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Constraints'!$I$2:$I$18</c:f>
              <c:numCache>
                <c:formatCode>0.000</c:formatCode>
                <c:ptCount val="17"/>
                <c:pt idx="0">
                  <c:v>9.1187269729718287E-2</c:v>
                </c:pt>
                <c:pt idx="1">
                  <c:v>0.11813897880583678</c:v>
                </c:pt>
                <c:pt idx="2">
                  <c:v>0.17014395193802512</c:v>
                </c:pt>
                <c:pt idx="3">
                  <c:v>0.20322580946383451</c:v>
                </c:pt>
                <c:pt idx="4">
                  <c:v>0.23112729160001227</c:v>
                </c:pt>
                <c:pt idx="5">
                  <c:v>0.37773472606510916</c:v>
                </c:pt>
                <c:pt idx="6">
                  <c:v>0.48910153993208716</c:v>
                </c:pt>
                <c:pt idx="7">
                  <c:v>0.68858636014817731</c:v>
                </c:pt>
                <c:pt idx="8">
                  <c:v>0.9326603567024776</c:v>
                </c:pt>
                <c:pt idx="9">
                  <c:v>1.2940560032436186</c:v>
                </c:pt>
                <c:pt idx="10">
                  <c:v>1.5081057095703692</c:v>
                </c:pt>
                <c:pt idx="11">
                  <c:v>2.0120466639545902</c:v>
                </c:pt>
                <c:pt idx="12">
                  <c:v>3.272362805525451</c:v>
                </c:pt>
                <c:pt idx="13">
                  <c:v>4.6094104317624396</c:v>
                </c:pt>
                <c:pt idx="14">
                  <c:v>7.0828951581140691</c:v>
                </c:pt>
                <c:pt idx="15">
                  <c:v>11.710979414281567</c:v>
                </c:pt>
                <c:pt idx="16">
                  <c:v>17.687582639594122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Constraints'!$J$2:$J$18</c:f>
              <c:numCache>
                <c:formatCode>0.000</c:formatCode>
                <c:ptCount val="17"/>
                <c:pt idx="0">
                  <c:v>6.5905807503954361E-2</c:v>
                </c:pt>
                <c:pt idx="1">
                  <c:v>9.7958669093294704E-2</c:v>
                </c:pt>
                <c:pt idx="2">
                  <c:v>0.10691845154486945</c:v>
                </c:pt>
                <c:pt idx="3">
                  <c:v>0.15879289425183235</c:v>
                </c:pt>
                <c:pt idx="4">
                  <c:v>0.22708745996596125</c:v>
                </c:pt>
                <c:pt idx="5">
                  <c:v>0.24908093144028493</c:v>
                </c:pt>
                <c:pt idx="6">
                  <c:v>0.22541229573589316</c:v>
                </c:pt>
                <c:pt idx="7">
                  <c:v>0.30074901114503988</c:v>
                </c:pt>
                <c:pt idx="8">
                  <c:v>0.28366371982754124</c:v>
                </c:pt>
                <c:pt idx="9">
                  <c:v>0.42452775740238541</c:v>
                </c:pt>
                <c:pt idx="10">
                  <c:v>0.9812948177069396</c:v>
                </c:pt>
                <c:pt idx="11">
                  <c:v>0.51892222755818718</c:v>
                </c:pt>
                <c:pt idx="12">
                  <c:v>0.82702536615706057</c:v>
                </c:pt>
                <c:pt idx="13">
                  <c:v>1.3345209522589796</c:v>
                </c:pt>
                <c:pt idx="14">
                  <c:v>1.8337759507267497</c:v>
                </c:pt>
                <c:pt idx="15">
                  <c:v>2.4223248584906143</c:v>
                </c:pt>
                <c:pt idx="16">
                  <c:v>3.8667976517129667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Constraints'!$K$2:$K$18</c:f>
              <c:numCache>
                <c:formatCode>0.000</c:formatCode>
                <c:ptCount val="17"/>
                <c:pt idx="0">
                  <c:v>7.837459345418106E-2</c:v>
                </c:pt>
                <c:pt idx="1">
                  <c:v>8.2001009294525404E-2</c:v>
                </c:pt>
                <c:pt idx="2">
                  <c:v>0.11130381037109011</c:v>
                </c:pt>
                <c:pt idx="3">
                  <c:v>0.13776490140155909</c:v>
                </c:pt>
                <c:pt idx="4">
                  <c:v>0.14112515449175733</c:v>
                </c:pt>
                <c:pt idx="5">
                  <c:v>0.16365266899139061</c:v>
                </c:pt>
                <c:pt idx="6">
                  <c:v>0.24749691001900373</c:v>
                </c:pt>
                <c:pt idx="7">
                  <c:v>0.23397925761994948</c:v>
                </c:pt>
                <c:pt idx="8">
                  <c:v>0.28407873426735769</c:v>
                </c:pt>
                <c:pt idx="9">
                  <c:v>0.40399752937129396</c:v>
                </c:pt>
                <c:pt idx="10">
                  <c:v>0.3939455246647362</c:v>
                </c:pt>
                <c:pt idx="11">
                  <c:v>0.65901897449037727</c:v>
                </c:pt>
                <c:pt idx="12">
                  <c:v>0.83749301127131703</c:v>
                </c:pt>
                <c:pt idx="13">
                  <c:v>1.1133730464231242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Constraints'!$L$2:$L$18</c:f>
              <c:numCache>
                <c:formatCode>0.000</c:formatCode>
                <c:ptCount val="17"/>
                <c:pt idx="0">
                  <c:v>6.5412518447039589E-2</c:v>
                </c:pt>
                <c:pt idx="1">
                  <c:v>7.8983911371815957E-2</c:v>
                </c:pt>
                <c:pt idx="2">
                  <c:v>0.10156336722046637</c:v>
                </c:pt>
                <c:pt idx="3">
                  <c:v>0.15115110713730162</c:v>
                </c:pt>
                <c:pt idx="4">
                  <c:v>0.15417903466059946</c:v>
                </c:pt>
                <c:pt idx="5">
                  <c:v>0.16262414002527026</c:v>
                </c:pt>
                <c:pt idx="6">
                  <c:v>0.22255938769876107</c:v>
                </c:pt>
                <c:pt idx="7">
                  <c:v>0.24044982172616361</c:v>
                </c:pt>
                <c:pt idx="8">
                  <c:v>0.31945853588623524</c:v>
                </c:pt>
                <c:pt idx="9">
                  <c:v>0.45970177535306034</c:v>
                </c:pt>
                <c:pt idx="10">
                  <c:v>0.57024115125874641</c:v>
                </c:pt>
                <c:pt idx="11">
                  <c:v>0.76723745596803183</c:v>
                </c:pt>
                <c:pt idx="12">
                  <c:v>1.4859315035309266</c:v>
                </c:pt>
                <c:pt idx="13">
                  <c:v>2.700571017438687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01424"/>
        <c:axId val="210701816"/>
      </c:lineChart>
      <c:catAx>
        <c:axId val="2107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1816"/>
        <c:crosses val="autoZero"/>
        <c:auto val="1"/>
        <c:lblAlgn val="ctr"/>
        <c:lblOffset val="100"/>
        <c:noMultiLvlLbl val="0"/>
      </c:catAx>
      <c:valAx>
        <c:axId val="2107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</a:t>
            </a:r>
            <a:r>
              <a:rPr lang="es-CO" baseline="0"/>
              <a:t> Solutions - 320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Models'!$C$60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Models'!$C$61:$C$65</c:f>
              <c:numCache>
                <c:formatCode>0.000</c:formatCode>
                <c:ptCount val="5"/>
                <c:pt idx="0">
                  <c:v>0.43174274475961733</c:v>
                </c:pt>
                <c:pt idx="1">
                  <c:v>1.0915092018917707</c:v>
                </c:pt>
                <c:pt idx="2">
                  <c:v>2.0120466639545902</c:v>
                </c:pt>
                <c:pt idx="3">
                  <c:v>2.6627435649713718</c:v>
                </c:pt>
                <c:pt idx="4">
                  <c:v>4.6094104317624396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Models'!$D$60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Models'!$D$61:$D$65</c:f>
              <c:numCache>
                <c:formatCode>0.000</c:formatCode>
                <c:ptCount val="5"/>
                <c:pt idx="0">
                  <c:v>0.20319475405936657</c:v>
                </c:pt>
                <c:pt idx="1">
                  <c:v>0.32095217850196328</c:v>
                </c:pt>
                <c:pt idx="2">
                  <c:v>0.51892222755818718</c:v>
                </c:pt>
                <c:pt idx="3">
                  <c:v>0.67183260292712577</c:v>
                </c:pt>
                <c:pt idx="4">
                  <c:v>1.3345209522589796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Models'!$E$60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Models'!$E$61:$E$65</c:f>
              <c:numCache>
                <c:formatCode>0.000</c:formatCode>
                <c:ptCount val="5"/>
                <c:pt idx="0">
                  <c:v>0.29744225950106512</c:v>
                </c:pt>
                <c:pt idx="1">
                  <c:v>0.50270843408094934</c:v>
                </c:pt>
                <c:pt idx="2">
                  <c:v>0.65901897449037727</c:v>
                </c:pt>
                <c:pt idx="3">
                  <c:v>0.83749301127131703</c:v>
                </c:pt>
                <c:pt idx="4">
                  <c:v>1.1133730464231242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Models'!$F$60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Models'!$F$61:$F$65</c:f>
              <c:numCache>
                <c:formatCode>0.000</c:formatCode>
                <c:ptCount val="5"/>
                <c:pt idx="0">
                  <c:v>0.22115129410790241</c:v>
                </c:pt>
                <c:pt idx="1">
                  <c:v>0.50186650879657968</c:v>
                </c:pt>
                <c:pt idx="2">
                  <c:v>0.76723745596803183</c:v>
                </c:pt>
                <c:pt idx="3">
                  <c:v>1.4859315035309266</c:v>
                </c:pt>
                <c:pt idx="4">
                  <c:v>2.700571017438687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1416"/>
        <c:axId val="212091808"/>
      </c:lineChart>
      <c:catAx>
        <c:axId val="21209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1808"/>
        <c:crosses val="autoZero"/>
        <c:auto val="1"/>
        <c:lblAlgn val="ctr"/>
        <c:lblOffset val="100"/>
        <c:noMultiLvlLbl val="0"/>
      </c:catAx>
      <c:valAx>
        <c:axId val="2120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- 320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Models'!$C$69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Models'!$C$70:$C$74</c:f>
              <c:numCache>
                <c:formatCode>0.000</c:formatCode>
                <c:ptCount val="5"/>
                <c:pt idx="0">
                  <c:v>35.996873134312047</c:v>
                </c:pt>
                <c:pt idx="1">
                  <c:v>1.9373636185122038</c:v>
                </c:pt>
                <c:pt idx="2">
                  <c:v>1.4779602794576345</c:v>
                </c:pt>
                <c:pt idx="3">
                  <c:v>95.743559841822844</c:v>
                </c:pt>
                <c:pt idx="4">
                  <c:v>51.622867169541173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Models'!$D$69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Models'!$D$70:$D$74</c:f>
              <c:numCache>
                <c:formatCode>0.000</c:formatCode>
                <c:ptCount val="5"/>
                <c:pt idx="0">
                  <c:v>22.52674311727759</c:v>
                </c:pt>
                <c:pt idx="1">
                  <c:v>1.8367755403464145</c:v>
                </c:pt>
                <c:pt idx="2">
                  <c:v>1.1948460744957132</c:v>
                </c:pt>
                <c:pt idx="3">
                  <c:v>62.351108034151132</c:v>
                </c:pt>
                <c:pt idx="4">
                  <c:v>174.010772751921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Models'!$E$69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Models'!$E$70:$E$74</c:f>
              <c:numCache>
                <c:formatCode>0.000</c:formatCode>
                <c:ptCount val="5"/>
                <c:pt idx="0">
                  <c:v>12.828286748278609</c:v>
                </c:pt>
                <c:pt idx="1">
                  <c:v>2.7736975291433805</c:v>
                </c:pt>
                <c:pt idx="2">
                  <c:v>1.5454066765065118</c:v>
                </c:pt>
                <c:pt idx="3">
                  <c:v>99.64301748412403</c:v>
                </c:pt>
                <c:pt idx="4">
                  <c:v>108.95954346979502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Models'!$F$69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Models'!$F$70:$F$74</c:f>
              <c:numCache>
                <c:formatCode>0.000</c:formatCode>
                <c:ptCount val="5"/>
                <c:pt idx="0">
                  <c:v>8.1317849187337501</c:v>
                </c:pt>
                <c:pt idx="1">
                  <c:v>1.8150142416754516</c:v>
                </c:pt>
                <c:pt idx="2">
                  <c:v>0.99159329469556445</c:v>
                </c:pt>
                <c:pt idx="3">
                  <c:v>86.402003269101328</c:v>
                </c:pt>
                <c:pt idx="4">
                  <c:v>115.4750862191798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3768"/>
        <c:axId val="212092592"/>
      </c:lineChart>
      <c:catAx>
        <c:axId val="21209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2592"/>
        <c:crosses val="autoZero"/>
        <c:auto val="1"/>
        <c:lblAlgn val="ctr"/>
        <c:lblOffset val="100"/>
        <c:noMultiLvlLbl val="0"/>
      </c:catAx>
      <c:valAx>
        <c:axId val="2120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</a:t>
            </a:r>
            <a:r>
              <a:rPr lang="es-CO" baseline="0"/>
              <a:t> Solutions - 640 Features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Models'!$C$79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Models'!$C$80:$C$84</c:f>
              <c:numCache>
                <c:formatCode>0.000</c:formatCode>
                <c:ptCount val="5"/>
                <c:pt idx="0">
                  <c:v>1.5404848002368132</c:v>
                </c:pt>
                <c:pt idx="1">
                  <c:v>4.2440016413217307</c:v>
                </c:pt>
                <c:pt idx="2">
                  <c:v>7.0828951581140691</c:v>
                </c:pt>
                <c:pt idx="3">
                  <c:v>11.710979414281567</c:v>
                </c:pt>
                <c:pt idx="4">
                  <c:v>17.687582639594122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Models'!$D$79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Models'!$D$80:$D$84</c:f>
              <c:numCache>
                <c:formatCode>0.000</c:formatCode>
                <c:ptCount val="5"/>
                <c:pt idx="0">
                  <c:v>0.52505552914804177</c:v>
                </c:pt>
                <c:pt idx="1">
                  <c:v>1.0754544302230247</c:v>
                </c:pt>
                <c:pt idx="2">
                  <c:v>1.8337759507267497</c:v>
                </c:pt>
                <c:pt idx="3">
                  <c:v>2.4223248584906143</c:v>
                </c:pt>
                <c:pt idx="4">
                  <c:v>3.8667976517129667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Models'!$E$79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Models'!$E$80:$E$84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Models'!$F$79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Models'!$F$80:$F$84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43792"/>
        <c:axId val="420944184"/>
      </c:lineChart>
      <c:catAx>
        <c:axId val="4209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4184"/>
        <c:crosses val="autoZero"/>
        <c:auto val="1"/>
        <c:lblAlgn val="ctr"/>
        <c:lblOffset val="100"/>
        <c:noMultiLvlLbl val="0"/>
      </c:catAx>
      <c:valAx>
        <c:axId val="4209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Constraints'!$I$23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Constraints'!$I$24:$I$40</c:f>
              <c:numCache>
                <c:formatCode>0.000</c:formatCode>
                <c:ptCount val="17"/>
                <c:pt idx="0">
                  <c:v>0.30144674955333528</c:v>
                </c:pt>
                <c:pt idx="1">
                  <c:v>0.52670223026525131</c:v>
                </c:pt>
                <c:pt idx="2">
                  <c:v>7.1782102891205311</c:v>
                </c:pt>
                <c:pt idx="3">
                  <c:v>14.014524622039671</c:v>
                </c:pt>
                <c:pt idx="4">
                  <c:v>9.3311456376174444</c:v>
                </c:pt>
                <c:pt idx="5">
                  <c:v>25.844199160281665</c:v>
                </c:pt>
                <c:pt idx="6">
                  <c:v>27.987427729412278</c:v>
                </c:pt>
                <c:pt idx="7">
                  <c:v>42.83365578908839</c:v>
                </c:pt>
                <c:pt idx="8">
                  <c:v>30.083124143729631</c:v>
                </c:pt>
                <c:pt idx="9">
                  <c:v>3.6533827145893865</c:v>
                </c:pt>
                <c:pt idx="10">
                  <c:v>131.20788481112584</c:v>
                </c:pt>
                <c:pt idx="11">
                  <c:v>1.4779602794576345</c:v>
                </c:pt>
                <c:pt idx="12">
                  <c:v>95.743559841822844</c:v>
                </c:pt>
                <c:pt idx="13">
                  <c:v>51.622867169541173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Constraints'!$J$23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Constraints'!$J$24:$J$40</c:f>
              <c:numCache>
                <c:formatCode>0.000</c:formatCode>
                <c:ptCount val="17"/>
                <c:pt idx="0">
                  <c:v>0.26271717043663456</c:v>
                </c:pt>
                <c:pt idx="1">
                  <c:v>0.71888943125240323</c:v>
                </c:pt>
                <c:pt idx="2">
                  <c:v>7.3579809941861845</c:v>
                </c:pt>
                <c:pt idx="3">
                  <c:v>24.690071337062054</c:v>
                </c:pt>
                <c:pt idx="4">
                  <c:v>13.845771604971324</c:v>
                </c:pt>
                <c:pt idx="5">
                  <c:v>37.410604615631556</c:v>
                </c:pt>
                <c:pt idx="6">
                  <c:v>15.011138681574364</c:v>
                </c:pt>
                <c:pt idx="7">
                  <c:v>8.5724833041754245</c:v>
                </c:pt>
                <c:pt idx="8">
                  <c:v>17.332615378285439</c:v>
                </c:pt>
                <c:pt idx="9">
                  <c:v>3.4233600465693801</c:v>
                </c:pt>
                <c:pt idx="10">
                  <c:v>17.695150497408196</c:v>
                </c:pt>
                <c:pt idx="11">
                  <c:v>1.1948460744957132</c:v>
                </c:pt>
                <c:pt idx="12">
                  <c:v>62.351108034151132</c:v>
                </c:pt>
                <c:pt idx="13">
                  <c:v>174.010772751921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Constraints'!$K$23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Constraints'!$K$24:$K$40</c:f>
              <c:numCache>
                <c:formatCode>0.000</c:formatCode>
                <c:ptCount val="17"/>
                <c:pt idx="0">
                  <c:v>0.3103117867143107</c:v>
                </c:pt>
                <c:pt idx="1">
                  <c:v>0.43395791731254568</c:v>
                </c:pt>
                <c:pt idx="2">
                  <c:v>5.7141563995510145</c:v>
                </c:pt>
                <c:pt idx="3">
                  <c:v>21.108566407841614</c:v>
                </c:pt>
                <c:pt idx="4">
                  <c:v>30.470053843172394</c:v>
                </c:pt>
                <c:pt idx="5">
                  <c:v>14.235223571130939</c:v>
                </c:pt>
                <c:pt idx="6">
                  <c:v>14.643295237100938</c:v>
                </c:pt>
                <c:pt idx="7">
                  <c:v>16.756228717733677</c:v>
                </c:pt>
                <c:pt idx="8">
                  <c:v>15.573600803808091</c:v>
                </c:pt>
                <c:pt idx="9">
                  <c:v>5.3902131510451987</c:v>
                </c:pt>
                <c:pt idx="10">
                  <c:v>28.374654062644559</c:v>
                </c:pt>
                <c:pt idx="11">
                  <c:v>1.5454066765065118</c:v>
                </c:pt>
                <c:pt idx="12">
                  <c:v>99.64301748412403</c:v>
                </c:pt>
                <c:pt idx="13">
                  <c:v>108.95954346979502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Constraints'!$L$23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Constraints'!$L$24:$L$40</c:f>
              <c:numCache>
                <c:formatCode>0.000</c:formatCode>
                <c:ptCount val="17"/>
                <c:pt idx="0">
                  <c:v>0.28661775870741463</c:v>
                </c:pt>
                <c:pt idx="1">
                  <c:v>0.48053330668291011</c:v>
                </c:pt>
                <c:pt idx="2">
                  <c:v>4.9914634565127107</c:v>
                </c:pt>
                <c:pt idx="3">
                  <c:v>20.436446512710656</c:v>
                </c:pt>
                <c:pt idx="4">
                  <c:v>33.888986502272239</c:v>
                </c:pt>
                <c:pt idx="5">
                  <c:v>14.441589155109996</c:v>
                </c:pt>
                <c:pt idx="6">
                  <c:v>11.393207076435523</c:v>
                </c:pt>
                <c:pt idx="7">
                  <c:v>16.79035970925041</c:v>
                </c:pt>
                <c:pt idx="8">
                  <c:v>14.210225981036634</c:v>
                </c:pt>
                <c:pt idx="9">
                  <c:v>3.5562896892818689</c:v>
                </c:pt>
                <c:pt idx="10">
                  <c:v>27.685382650143971</c:v>
                </c:pt>
                <c:pt idx="11">
                  <c:v>0.99159329469556445</c:v>
                </c:pt>
                <c:pt idx="12">
                  <c:v>86.402003269101328</c:v>
                </c:pt>
                <c:pt idx="13">
                  <c:v>115.4750862191798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6720"/>
        <c:axId val="210702208"/>
      </c:lineChart>
      <c:catAx>
        <c:axId val="2106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2208"/>
        <c:crosses val="autoZero"/>
        <c:auto val="1"/>
        <c:lblAlgn val="ctr"/>
        <c:lblOffset val="100"/>
        <c:noMultiLvlLbl val="0"/>
      </c:catAx>
      <c:valAx>
        <c:axId val="2107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Logarihtmic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Constraints'!$I$2:$I$18</c:f>
              <c:numCache>
                <c:formatCode>0.000</c:formatCode>
                <c:ptCount val="17"/>
                <c:pt idx="0">
                  <c:v>9.1187269729718287E-2</c:v>
                </c:pt>
                <c:pt idx="1">
                  <c:v>0.11813897880583678</c:v>
                </c:pt>
                <c:pt idx="2">
                  <c:v>0.17014395193802512</c:v>
                </c:pt>
                <c:pt idx="3">
                  <c:v>0.20322580946383451</c:v>
                </c:pt>
                <c:pt idx="4">
                  <c:v>0.23112729160001227</c:v>
                </c:pt>
                <c:pt idx="5">
                  <c:v>0.37773472606510916</c:v>
                </c:pt>
                <c:pt idx="6">
                  <c:v>0.48910153993208716</c:v>
                </c:pt>
                <c:pt idx="7">
                  <c:v>0.68858636014817731</c:v>
                </c:pt>
                <c:pt idx="8">
                  <c:v>0.9326603567024776</c:v>
                </c:pt>
                <c:pt idx="9">
                  <c:v>1.2940560032436186</c:v>
                </c:pt>
                <c:pt idx="10">
                  <c:v>1.5081057095703692</c:v>
                </c:pt>
                <c:pt idx="11">
                  <c:v>2.0120466639545902</c:v>
                </c:pt>
                <c:pt idx="12">
                  <c:v>3.272362805525451</c:v>
                </c:pt>
                <c:pt idx="13">
                  <c:v>4.6094104317624396</c:v>
                </c:pt>
                <c:pt idx="14">
                  <c:v>7.0828951581140691</c:v>
                </c:pt>
                <c:pt idx="15">
                  <c:v>11.710979414281567</c:v>
                </c:pt>
                <c:pt idx="16">
                  <c:v>17.687582639594122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Constraints'!$J$2:$J$18</c:f>
              <c:numCache>
                <c:formatCode>0.000</c:formatCode>
                <c:ptCount val="17"/>
                <c:pt idx="0">
                  <c:v>6.5905807503954361E-2</c:v>
                </c:pt>
                <c:pt idx="1">
                  <c:v>9.7958669093294704E-2</c:v>
                </c:pt>
                <c:pt idx="2">
                  <c:v>0.10691845154486945</c:v>
                </c:pt>
                <c:pt idx="3">
                  <c:v>0.15879289425183235</c:v>
                </c:pt>
                <c:pt idx="4">
                  <c:v>0.22708745996596125</c:v>
                </c:pt>
                <c:pt idx="5">
                  <c:v>0.24908093144028493</c:v>
                </c:pt>
                <c:pt idx="6">
                  <c:v>0.22541229573589316</c:v>
                </c:pt>
                <c:pt idx="7">
                  <c:v>0.30074901114503988</c:v>
                </c:pt>
                <c:pt idx="8">
                  <c:v>0.28366371982754124</c:v>
                </c:pt>
                <c:pt idx="9">
                  <c:v>0.42452775740238541</c:v>
                </c:pt>
                <c:pt idx="10">
                  <c:v>0.9812948177069396</c:v>
                </c:pt>
                <c:pt idx="11">
                  <c:v>0.51892222755818718</c:v>
                </c:pt>
                <c:pt idx="12">
                  <c:v>0.82702536615706057</c:v>
                </c:pt>
                <c:pt idx="13">
                  <c:v>1.3345209522589796</c:v>
                </c:pt>
                <c:pt idx="14">
                  <c:v>1.8337759507267497</c:v>
                </c:pt>
                <c:pt idx="15">
                  <c:v>2.4223248584906143</c:v>
                </c:pt>
                <c:pt idx="16">
                  <c:v>3.8667976517129667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Constraints'!$K$2:$K$18</c:f>
              <c:numCache>
                <c:formatCode>0.000</c:formatCode>
                <c:ptCount val="17"/>
                <c:pt idx="0">
                  <c:v>7.837459345418106E-2</c:v>
                </c:pt>
                <c:pt idx="1">
                  <c:v>8.2001009294525404E-2</c:v>
                </c:pt>
                <c:pt idx="2">
                  <c:v>0.11130381037109011</c:v>
                </c:pt>
                <c:pt idx="3">
                  <c:v>0.13776490140155909</c:v>
                </c:pt>
                <c:pt idx="4">
                  <c:v>0.14112515449175733</c:v>
                </c:pt>
                <c:pt idx="5">
                  <c:v>0.16365266899139061</c:v>
                </c:pt>
                <c:pt idx="6">
                  <c:v>0.24749691001900373</c:v>
                </c:pt>
                <c:pt idx="7">
                  <c:v>0.23397925761994948</c:v>
                </c:pt>
                <c:pt idx="8">
                  <c:v>0.28407873426735769</c:v>
                </c:pt>
                <c:pt idx="9">
                  <c:v>0.40399752937129396</c:v>
                </c:pt>
                <c:pt idx="10">
                  <c:v>0.3939455246647362</c:v>
                </c:pt>
                <c:pt idx="11">
                  <c:v>0.65901897449037727</c:v>
                </c:pt>
                <c:pt idx="12">
                  <c:v>0.83749301127131703</c:v>
                </c:pt>
                <c:pt idx="13">
                  <c:v>1.1133730464231242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Constraints'!$L$2:$L$18</c:f>
              <c:numCache>
                <c:formatCode>0.000</c:formatCode>
                <c:ptCount val="17"/>
                <c:pt idx="0">
                  <c:v>6.5412518447039589E-2</c:v>
                </c:pt>
                <c:pt idx="1">
                  <c:v>7.8983911371815957E-2</c:v>
                </c:pt>
                <c:pt idx="2">
                  <c:v>0.10156336722046637</c:v>
                </c:pt>
                <c:pt idx="3">
                  <c:v>0.15115110713730162</c:v>
                </c:pt>
                <c:pt idx="4">
                  <c:v>0.15417903466059946</c:v>
                </c:pt>
                <c:pt idx="5">
                  <c:v>0.16262414002527026</c:v>
                </c:pt>
                <c:pt idx="6">
                  <c:v>0.22255938769876107</c:v>
                </c:pt>
                <c:pt idx="7">
                  <c:v>0.24044982172616361</c:v>
                </c:pt>
                <c:pt idx="8">
                  <c:v>0.31945853588623524</c:v>
                </c:pt>
                <c:pt idx="9">
                  <c:v>0.45970177535306034</c:v>
                </c:pt>
                <c:pt idx="10">
                  <c:v>0.57024115125874641</c:v>
                </c:pt>
                <c:pt idx="11">
                  <c:v>0.76723745596803183</c:v>
                </c:pt>
                <c:pt idx="12">
                  <c:v>1.4859315035309266</c:v>
                </c:pt>
                <c:pt idx="13">
                  <c:v>2.700571017438687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47320"/>
        <c:axId val="420947712"/>
      </c:lineChart>
      <c:catAx>
        <c:axId val="42094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7712"/>
        <c:crosses val="autoZero"/>
        <c:auto val="1"/>
        <c:lblAlgn val="ctr"/>
        <c:lblOffset val="100"/>
        <c:noMultiLvlLbl val="0"/>
      </c:catAx>
      <c:valAx>
        <c:axId val="42094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Models'!$C$4:$C$8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Models'!$D$4:$D$8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Models'!$E$4:$E$8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Models'!$F$4:$F$8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Models'!$G$3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Models'!$G$4:$G$8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5936"/>
        <c:axId val="210697112"/>
      </c:lineChart>
      <c:catAx>
        <c:axId val="2106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7112"/>
        <c:crosses val="autoZero"/>
        <c:auto val="1"/>
        <c:lblAlgn val="ctr"/>
        <c:lblOffset val="100"/>
        <c:noMultiLvlLbl val="0"/>
      </c:catAx>
      <c:valAx>
        <c:axId val="2106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Models'!$C$12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Models'!$C$13:$C$17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Models'!$D$12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Models'!$D$13:$D$17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Models'!$E$12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Models'!$E$13:$E$17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Models'!$F$12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Models'!$F$13:$F$17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Models'!$G$12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Models'!$G$13:$G$17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6328"/>
        <c:axId val="210697504"/>
      </c:lineChart>
      <c:catAx>
        <c:axId val="21069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7504"/>
        <c:crosses val="autoZero"/>
        <c:auto val="1"/>
        <c:lblAlgn val="ctr"/>
        <c:lblOffset val="100"/>
        <c:noMultiLvlLbl val="0"/>
      </c:catAx>
      <c:valAx>
        <c:axId val="2106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Models'!$C$22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Models'!$C$23:$C$27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Models'!$D$22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Models'!$D$23:$D$27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Models'!$E$22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Models'!$E$23:$E$27</c:f>
              <c:numCache>
                <c:formatCode>0.000</c:formatCode>
                <c:ptCount val="5"/>
                <c:pt idx="0">
                  <c:v>8.4403439720453305E-2</c:v>
                </c:pt>
                <c:pt idx="1">
                  <c:v>0.12747786209302864</c:v>
                </c:pt>
                <c:pt idx="2">
                  <c:v>0.16365266899139061</c:v>
                </c:pt>
                <c:pt idx="3">
                  <c:v>0.20252825777913985</c:v>
                </c:pt>
                <c:pt idx="4">
                  <c:v>0.23397925761994948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Models'!$F$22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Models'!$F$23:$F$27</c:f>
              <c:numCache>
                <c:formatCode>0.000</c:formatCode>
                <c:ptCount val="5"/>
                <c:pt idx="0">
                  <c:v>8.3752656488276206E-2</c:v>
                </c:pt>
                <c:pt idx="1">
                  <c:v>0.13285316265553723</c:v>
                </c:pt>
                <c:pt idx="2">
                  <c:v>0.16262414002527026</c:v>
                </c:pt>
                <c:pt idx="3">
                  <c:v>0.22716082133096244</c:v>
                </c:pt>
                <c:pt idx="4">
                  <c:v>0.24044982172616361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9856"/>
        <c:axId val="210701032"/>
      </c:lineChart>
      <c:catAx>
        <c:axId val="2106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1032"/>
        <c:crosses val="autoZero"/>
        <c:auto val="1"/>
        <c:lblAlgn val="ctr"/>
        <c:lblOffset val="100"/>
        <c:noMultiLvlLbl val="0"/>
      </c:catAx>
      <c:valAx>
        <c:axId val="2107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Models'!$C$32:$C$36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Models'!$D$32:$D$36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Models'!$E$32:$E$36</c:f>
              <c:numCache>
                <c:formatCode>0.000</c:formatCode>
                <c:ptCount val="5"/>
                <c:pt idx="0">
                  <c:v>0.30892749190503238</c:v>
                </c:pt>
                <c:pt idx="1">
                  <c:v>14.89973204291565</c:v>
                </c:pt>
                <c:pt idx="2">
                  <c:v>14.235223571130939</c:v>
                </c:pt>
                <c:pt idx="3">
                  <c:v>9.8942436050518818</c:v>
                </c:pt>
                <c:pt idx="4">
                  <c:v>16.756228717733677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Models'!$F$32:$F$36</c:f>
              <c:numCache>
                <c:formatCode>0.000</c:formatCode>
                <c:ptCount val="5"/>
                <c:pt idx="0">
                  <c:v>0.36655533021610098</c:v>
                </c:pt>
                <c:pt idx="1">
                  <c:v>15.063730824790003</c:v>
                </c:pt>
                <c:pt idx="2">
                  <c:v>14.441589155109996</c:v>
                </c:pt>
                <c:pt idx="3">
                  <c:v>9.6598031875659505</c:v>
                </c:pt>
                <c:pt idx="4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8288"/>
        <c:axId val="210699072"/>
      </c:lineChart>
      <c:catAx>
        <c:axId val="2106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9072"/>
        <c:crosses val="autoZero"/>
        <c:auto val="1"/>
        <c:lblAlgn val="ctr"/>
        <c:lblOffset val="100"/>
        <c:noMultiLvlLbl val="0"/>
      </c:catAx>
      <c:valAx>
        <c:axId val="210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Models'!$C$41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Models'!$C$42:$C$46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0.48255409989671955</c:v>
                </c:pt>
                <c:pt idx="2">
                  <c:v>0.9326603567024776</c:v>
                </c:pt>
                <c:pt idx="3">
                  <c:v>1.32805075686389</c:v>
                </c:pt>
                <c:pt idx="4">
                  <c:v>1.5081057095703692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Models'!$D$41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Models'!$D$42:$D$46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0.21353666647650751</c:v>
                </c:pt>
                <c:pt idx="2">
                  <c:v>0.28366371982754124</c:v>
                </c:pt>
                <c:pt idx="3">
                  <c:v>0.48866628896033271</c:v>
                </c:pt>
                <c:pt idx="4">
                  <c:v>0.9812948177069396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Models'!$E$41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Models'!$E$42:$E$46</c:f>
              <c:numCache>
                <c:formatCode>0.000</c:formatCode>
                <c:ptCount val="5"/>
                <c:pt idx="0">
                  <c:v>0.16627748000652248</c:v>
                </c:pt>
                <c:pt idx="1">
                  <c:v>0.26165791948762801</c:v>
                </c:pt>
                <c:pt idx="2">
                  <c:v>0.28407873426735769</c:v>
                </c:pt>
                <c:pt idx="3">
                  <c:v>0.33768944938022039</c:v>
                </c:pt>
                <c:pt idx="4">
                  <c:v>0.3939455246647362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Models'!$F$41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Models'!$F$42:$F$46</c:f>
              <c:numCache>
                <c:formatCode>0.000</c:formatCode>
                <c:ptCount val="5"/>
                <c:pt idx="0">
                  <c:v>0.23774923623549168</c:v>
                </c:pt>
                <c:pt idx="1">
                  <c:v>0.21951056668767799</c:v>
                </c:pt>
                <c:pt idx="2">
                  <c:v>0.31945853588623524</c:v>
                </c:pt>
                <c:pt idx="3">
                  <c:v>0.42407293399927654</c:v>
                </c:pt>
                <c:pt idx="4">
                  <c:v>0.57024115125874641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00640"/>
        <c:axId val="210702992"/>
      </c:lineChart>
      <c:catAx>
        <c:axId val="2107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2992"/>
        <c:crosses val="autoZero"/>
        <c:auto val="1"/>
        <c:lblAlgn val="ctr"/>
        <c:lblOffset val="100"/>
        <c:noMultiLvlLbl val="0"/>
      </c:catAx>
      <c:valAx>
        <c:axId val="2107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Models'!$C$50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Models'!$C$51:$C$55</c:f>
              <c:numCache>
                <c:formatCode>0.000</c:formatCode>
                <c:ptCount val="5"/>
                <c:pt idx="0">
                  <c:v>7.6469880237127192</c:v>
                </c:pt>
                <c:pt idx="1">
                  <c:v>33.63532095104884</c:v>
                </c:pt>
                <c:pt idx="2">
                  <c:v>30.083124143729631</c:v>
                </c:pt>
                <c:pt idx="3">
                  <c:v>31.976986274077074</c:v>
                </c:pt>
                <c:pt idx="4">
                  <c:v>131.20788481112584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Models'!$D$50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Models'!$D$51:$D$55</c:f>
              <c:numCache>
                <c:formatCode>0.000</c:formatCode>
                <c:ptCount val="5"/>
                <c:pt idx="0">
                  <c:v>5.2052998606581884</c:v>
                </c:pt>
                <c:pt idx="1">
                  <c:v>11.994521587515987</c:v>
                </c:pt>
                <c:pt idx="2">
                  <c:v>17.332615378285439</c:v>
                </c:pt>
                <c:pt idx="3">
                  <c:v>25.132571282451323</c:v>
                </c:pt>
                <c:pt idx="4">
                  <c:v>17.695150497408196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Models'!$E$50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Models'!$E$51:$E$55</c:f>
              <c:numCache>
                <c:formatCode>0.000</c:formatCode>
                <c:ptCount val="5"/>
                <c:pt idx="0">
                  <c:v>25.732582179426373</c:v>
                </c:pt>
                <c:pt idx="1">
                  <c:v>38.684241711696046</c:v>
                </c:pt>
                <c:pt idx="2">
                  <c:v>15.573600803808091</c:v>
                </c:pt>
                <c:pt idx="3">
                  <c:v>95.117950666124415</c:v>
                </c:pt>
                <c:pt idx="4">
                  <c:v>28.374654062644559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Models'!$F$50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Models'!$F$51:$F$55</c:f>
              <c:numCache>
                <c:formatCode>0.000</c:formatCode>
                <c:ptCount val="5"/>
                <c:pt idx="0">
                  <c:v>32.019550040108641</c:v>
                </c:pt>
                <c:pt idx="1">
                  <c:v>27.16004739392222</c:v>
                </c:pt>
                <c:pt idx="2">
                  <c:v>14.210225981036634</c:v>
                </c:pt>
                <c:pt idx="3">
                  <c:v>87.534879232324485</c:v>
                </c:pt>
                <c:pt idx="4">
                  <c:v>27.685382650143971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1024"/>
        <c:axId val="212098472"/>
      </c:lineChart>
      <c:catAx>
        <c:axId val="2120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8472"/>
        <c:crosses val="autoZero"/>
        <c:auto val="1"/>
        <c:lblAlgn val="ctr"/>
        <c:lblOffset val="100"/>
        <c:noMultiLvlLbl val="0"/>
      </c:catAx>
      <c:valAx>
        <c:axId val="2120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255270</xdr:colOff>
      <xdr:row>0</xdr:row>
      <xdr:rowOff>163830</xdr:rowOff>
    </xdr:from>
    <xdr:to>
      <xdr:col>20</xdr:col>
      <xdr:colOff>560070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19</xdr:row>
      <xdr:rowOff>15240</xdr:rowOff>
    </xdr:from>
    <xdr:to>
      <xdr:col>20</xdr:col>
      <xdr:colOff>518160</xdr:colOff>
      <xdr:row>34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91440</xdr:colOff>
      <xdr:row>0</xdr:row>
      <xdr:rowOff>175260</xdr:rowOff>
    </xdr:from>
    <xdr:to>
      <xdr:col>28</xdr:col>
      <xdr:colOff>396240</xdr:colOff>
      <xdr:row>15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2</xdr:row>
      <xdr:rowOff>0</xdr:rowOff>
    </xdr:from>
    <xdr:to>
      <xdr:col>15</xdr:col>
      <xdr:colOff>296333</xdr:colOff>
      <xdr:row>16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2</xdr:row>
      <xdr:rowOff>25401</xdr:rowOff>
    </xdr:from>
    <xdr:to>
      <xdr:col>23</xdr:col>
      <xdr:colOff>135466</xdr:colOff>
      <xdr:row>16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21</xdr:row>
      <xdr:rowOff>16933</xdr:rowOff>
    </xdr:from>
    <xdr:to>
      <xdr:col>15</xdr:col>
      <xdr:colOff>296332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21</xdr:row>
      <xdr:rowOff>0</xdr:rowOff>
    </xdr:from>
    <xdr:to>
      <xdr:col>23</xdr:col>
      <xdr:colOff>143933</xdr:colOff>
      <xdr:row>35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8466</xdr:colOff>
      <xdr:row>40</xdr:row>
      <xdr:rowOff>8467</xdr:rowOff>
    </xdr:from>
    <xdr:to>
      <xdr:col>15</xdr:col>
      <xdr:colOff>313266</xdr:colOff>
      <xdr:row>54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359833</xdr:colOff>
      <xdr:row>39</xdr:row>
      <xdr:rowOff>182034</xdr:rowOff>
    </xdr:from>
    <xdr:to>
      <xdr:col>23</xdr:col>
      <xdr:colOff>55033</xdr:colOff>
      <xdr:row>54</xdr:row>
      <xdr:rowOff>131234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58</xdr:row>
      <xdr:rowOff>177800</xdr:rowOff>
    </xdr:from>
    <xdr:to>
      <xdr:col>15</xdr:col>
      <xdr:colOff>304799</xdr:colOff>
      <xdr:row>73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440266</xdr:colOff>
      <xdr:row>59</xdr:row>
      <xdr:rowOff>1</xdr:rowOff>
    </xdr:from>
    <xdr:to>
      <xdr:col>23</xdr:col>
      <xdr:colOff>135466</xdr:colOff>
      <xdr:row>73</xdr:row>
      <xdr:rowOff>135467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601134</xdr:colOff>
      <xdr:row>78</xdr:row>
      <xdr:rowOff>8467</xdr:rowOff>
    </xdr:from>
    <xdr:to>
      <xdr:col>15</xdr:col>
      <xdr:colOff>296334</xdr:colOff>
      <xdr:row>92</xdr:row>
      <xdr:rowOff>143934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4" name="Table24" displayName="Table24" ref="A1:C26">
  <autoFilter ref="A1:C26"/>
  <tableColumns count="3">
    <tableColumn id="1" name="Constraints">
      <calculatedColumnFormula>B2+C2</calculatedColumnFormula>
    </tableColumn>
    <tableColumn id="2" name="CTC"/>
    <tableColumn id="3" name="CM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4" name="Table4141335" displayName="Table4141335" ref="A60:F65" totalsRowShown="0">
  <autoFilter ref="A60:F65"/>
  <tableColumns count="6">
    <tableColumn id="1" name="Models"/>
    <tableColumn id="6" name="Constraints"/>
    <tableColumn id="2" name="Default" dataDxfId="44"/>
    <tableColumn id="3" name="Heuristic 1" dataDxfId="43"/>
    <tableColumn id="4" name="Heuristic 2" dataDxfId="42"/>
    <tableColumn id="5" name="Heuristic 3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5" name="Table414151636" displayName="Table414151636" ref="A69:F74" totalsRowShown="0">
  <autoFilter ref="A69:F74"/>
  <tableColumns count="6">
    <tableColumn id="1" name="Models"/>
    <tableColumn id="6" name="Constraints"/>
    <tableColumn id="2" name="Default" dataDxfId="40"/>
    <tableColumn id="3" name="Heuristic 1" dataDxfId="39"/>
    <tableColumn id="4" name="Heuristic 2" dataDxfId="38"/>
    <tableColumn id="5" name="Heuristic 3" dataDxfId="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414133526" displayName="Table414133526" ref="A79:F84" totalsRowShown="0">
  <autoFilter ref="A79:F84"/>
  <tableColumns count="6">
    <tableColumn id="1" name="Models"/>
    <tableColumn id="6" name="Constraints"/>
    <tableColumn id="2" name="Default" dataDxfId="7"/>
    <tableColumn id="3" name="Heuristic 1" dataDxfId="6"/>
    <tableColumn id="4" name="Heuristic 2" dataDxfId="5"/>
    <tableColumn id="5" name="Heuristic 3" dataDxfId="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6" name="Table41415163627" displayName="Table41415163627" ref="A88:F93" totalsRowShown="0">
  <autoFilter ref="A88:F93"/>
  <tableColumns count="6">
    <tableColumn id="1" name="Models"/>
    <tableColumn id="6" name="Constraints"/>
    <tableColumn id="2" name="Default" dataDxfId="3"/>
    <tableColumn id="3" name="Heuristic 1" dataDxfId="2"/>
    <tableColumn id="4" name="Heuristic 2" dataDxfId="1"/>
    <tableColumn id="5" name="Heuristic 3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2" name="Table32" displayName="Table32" ref="F1:L19" totalsRowShown="0">
  <autoFilter ref="F1:L19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3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35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4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6" name="Table1917" displayName="Table1917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7" name="Table141018" displayName="Table141018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33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8" name="Table1431119" displayName="Table1431119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32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9" name="Table14371220" displayName="Table14371220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19172129" displayName="Table1917212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9" name="Table1410182230" displayName="Table141018223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e14311192331" displayName="Table1431119233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3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3" name="Table3234" displayName="Table3234" ref="F23:L41" totalsRowShown="0">
  <autoFilter ref="F23:L41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1" name="Table143712202432" displayName="Table14371220243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29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0" name="Table191721" displayName="Table19172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DxfId="25" dataCellStyle="Normal"/>
    <tableColumn id="31" name="Variables2" dataDxfId="24" dataCellStyle="Normal"/>
    <tableColumn id="30" name="Constraints3" dataDxfId="23" dataCellStyle="Normal"/>
    <tableColumn id="35" name="Solutions4" dataDxfId="22" dataCellStyle="Normal"/>
    <tableColumn id="34" name="Nodes5" dataDxfId="21" dataCellStyle="Normal"/>
    <tableColumn id="33" name="Backtracks6" dataDxfId="20" dataCellStyle="Normal"/>
    <tableColumn id="32" name="Fails7" dataDxfId="19" dataCellStyle="Normal"/>
    <tableColumn id="29" name="Restarts8" dataDxfId="18" dataCellStyle="Normal"/>
    <tableColumn id="20" name="Building Time3" dataDxfId="17" dataCellStyle="Normal"/>
    <tableColumn id="21" name="Resolution Time2" dataDxfId="16" dataCellStyle="Normal"/>
    <tableColumn id="22" name="Execution Time2" dataDxfId="15" dataCellStyle="Normal"/>
    <tableColumn id="23" name="Building Time32" dataDxfId="14" dataCellStyle="Normal"/>
    <tableColumn id="24" name="Resolution Time23" dataDxfId="13" dataCellStyle="Normal"/>
    <tableColumn id="25" name="Execution Time24" dataDxfId="12" dataCellStyle="Normal"/>
    <tableColumn id="26" name="Building Time33" dataDxfId="11" dataCellStyle="Normal"/>
    <tableColumn id="27" name="Resolution Time24" dataDxfId="10" dataCellStyle="Normal"/>
    <tableColumn id="28" name="Execution Time25" dataDxfId="9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1" name="Table14101822" displayName="Table14101822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2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2" name="Table143111923" displayName="Table14311192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27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3" name="Table1437122024" displayName="Table1437122024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2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2:G17" totalsRowShown="0">
  <autoFilter ref="A12:G17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69"/>
    <tableColumn id="3" name="Heuristic 1" dataDxfId="68"/>
    <tableColumn id="4" name="Heuristic 2" dataDxfId="67"/>
    <tableColumn id="5" name="Heuristic 3" dataDxfId="66"/>
    <tableColumn id="7" name="Heuristic 4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G8" totalsRowShown="0">
  <autoFilter ref="A3:G8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64"/>
    <tableColumn id="3" name="Heuristic 1"/>
    <tableColumn id="4" name="Heuristic 2" dataDxfId="63"/>
    <tableColumn id="5" name="Heuristic 3" dataDxfId="62"/>
    <tableColumn id="7" name="Heuristic 4" dataDxfId="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414" displayName="Table414" ref="A22:F27" totalsRowShown="0">
  <autoFilter ref="A22:F27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60"/>
    <tableColumn id="3" name="Heuristic 1" dataDxfId="59"/>
    <tableColumn id="4" name="Heuristic 2" dataDxfId="58"/>
    <tableColumn id="5" name="Heuristic 3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41415" displayName="Table41415" ref="A31:F36" totalsRowShown="0">
  <autoFilter ref="A31:F36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56"/>
    <tableColumn id="3" name="Heuristic 1" dataDxfId="55"/>
    <tableColumn id="4" name="Heuristic 2" dataDxfId="54"/>
    <tableColumn id="5" name="Heuristic 3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41413" displayName="Table41413" ref="A41:F46" totalsRowShown="0">
  <autoFilter ref="A41:F46"/>
  <tableColumns count="6">
    <tableColumn id="1" name="Models"/>
    <tableColumn id="6" name="Constraints">
      <calculatedColumnFormula>'160 - Models'!$B$2*'160 - Models'!$B$6*Table41413[[#This Row],[Models]]+'160 - Models'!$B$2*'160 - Models'!$B$3*Table41413[[#This Row],[Models]]</calculatedColumnFormula>
    </tableColumn>
    <tableColumn id="2" name="Default" dataDxfId="52"/>
    <tableColumn id="3" name="Heuristic 1" dataDxfId="51"/>
    <tableColumn id="4" name="Heuristic 2" dataDxfId="50"/>
    <tableColumn id="5" name="Heuristic 3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4141516" displayName="Table4141516" ref="A50:F55" totalsRowShown="0">
  <autoFilter ref="A50:F55"/>
  <tableColumns count="6">
    <tableColumn id="1" name="Models"/>
    <tableColumn id="6" name="Constraints">
      <calculatedColumnFormula>'160 - Models'!$B$2*'160 - Models'!$B$6*Table4141516[[#This Row],[Models]]+'160 - Models'!$B$2*'160 - Models'!$B$3*Table4141516[[#This Row],[Models]]</calculatedColumnFormula>
    </tableColumn>
    <tableColumn id="2" name="Default" dataDxfId="48"/>
    <tableColumn id="3" name="Heuristic 1" dataDxfId="47"/>
    <tableColumn id="4" name="Heuristic 2" dataDxfId="46"/>
    <tableColumn id="5" name="Heuristic 3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L1" workbookViewId="0">
      <selection activeCell="AE8" sqref="AE8"/>
    </sheetView>
  </sheetViews>
  <sheetFormatPr defaultRowHeight="14.4" x14ac:dyDescent="0.3"/>
  <cols>
    <col min="1" max="1" width="12.6640625" bestFit="1" customWidth="1"/>
    <col min="2" max="2" width="6.44140625" bestFit="1" customWidth="1"/>
    <col min="3" max="3" width="7.21875" bestFit="1" customWidth="1"/>
    <col min="4" max="4" width="9.33203125" bestFit="1" customWidth="1"/>
    <col min="5" max="5" width="11.88671875" bestFit="1" customWidth="1"/>
    <col min="6" max="6" width="12.33203125" customWidth="1"/>
    <col min="7" max="7" width="6.44140625" bestFit="1" customWidth="1"/>
    <col min="8" max="8" width="7.21875" bestFit="1" customWidth="1"/>
    <col min="9" max="9" width="9.33203125" bestFit="1" customWidth="1"/>
    <col min="10" max="12" width="11.88671875" bestFit="1" customWidth="1"/>
  </cols>
  <sheetData>
    <row r="1" spans="1:12" x14ac:dyDescent="0.3">
      <c r="A1" t="s">
        <v>72</v>
      </c>
      <c r="B1" t="s">
        <v>94</v>
      </c>
      <c r="C1" t="s">
        <v>95</v>
      </c>
      <c r="F1" s="8" t="s">
        <v>72</v>
      </c>
      <c r="G1" s="9" t="s">
        <v>94</v>
      </c>
      <c r="H1" s="10" t="s">
        <v>95</v>
      </c>
      <c r="I1" t="s">
        <v>57</v>
      </c>
      <c r="J1" t="s">
        <v>59</v>
      </c>
      <c r="K1" t="s">
        <v>60</v>
      </c>
      <c r="L1" t="s">
        <v>61</v>
      </c>
    </row>
    <row r="2" spans="1:12" x14ac:dyDescent="0.3">
      <c r="A2" s="12">
        <f>B2+C2</f>
        <v>6</v>
      </c>
      <c r="B2" s="12">
        <f>'40 - Models'!B2*'40 - Models'!B3*'40 - Models'!B12</f>
        <v>4</v>
      </c>
      <c r="C2" s="12">
        <f>'40 - Models'!B2*'40 - Models'!B6</f>
        <v>2</v>
      </c>
      <c r="F2">
        <v>6</v>
      </c>
      <c r="G2">
        <v>4</v>
      </c>
      <c r="H2">
        <v>2</v>
      </c>
      <c r="I2" s="7">
        <f>'Summary - Models'!C4</f>
        <v>9.1187269729718287E-2</v>
      </c>
      <c r="J2" s="7">
        <f>'Summary - Models'!D4</f>
        <v>6.5905807503954361E-2</v>
      </c>
      <c r="K2" s="7">
        <f>'Summary - Models'!E4</f>
        <v>7.837459345418106E-2</v>
      </c>
      <c r="L2" s="7">
        <f>'Summary - Models'!F4</f>
        <v>6.5412518447039589E-2</v>
      </c>
    </row>
    <row r="3" spans="1:12" x14ac:dyDescent="0.3">
      <c r="A3" s="12">
        <f t="shared" ref="A3:A6" si="0">B3+C3</f>
        <v>12</v>
      </c>
      <c r="B3" s="12">
        <f>'40 - Models'!B2*'40 - Models'!B3*'40 - Models'!B15</f>
        <v>8</v>
      </c>
      <c r="C3" s="12">
        <f>'40 - Models'!B2*'40 - Models'!B6*'40 - Models'!B15</f>
        <v>4</v>
      </c>
      <c r="F3">
        <v>12</v>
      </c>
      <c r="G3">
        <v>8</v>
      </c>
      <c r="H3">
        <v>4</v>
      </c>
      <c r="I3" s="7">
        <f>HARMEAN('Summary - Models'!C5,'Summary - Models'!C23)</f>
        <v>0.11813897880583678</v>
      </c>
      <c r="J3" s="7">
        <f>HARMEAN('Summary - Models'!D5,'Summary - Models'!D23)</f>
        <v>9.7958669093294704E-2</v>
      </c>
      <c r="K3" s="7">
        <f>HARMEAN('Summary - Models'!E5,'Summary - Models'!E23)</f>
        <v>8.2001009294525404E-2</v>
      </c>
      <c r="L3" s="7">
        <f>HARMEAN('Summary - Models'!F5,'Summary - Models'!F23)</f>
        <v>7.8983911371815957E-2</v>
      </c>
    </row>
    <row r="4" spans="1:12" x14ac:dyDescent="0.3">
      <c r="A4" s="12">
        <f t="shared" si="0"/>
        <v>18</v>
      </c>
      <c r="B4" s="12">
        <f>'40 - Models'!B2*'40 - Models'!B3*'40 - Models'!B18</f>
        <v>12</v>
      </c>
      <c r="C4" s="12">
        <f>'40 - Models'!B2*'40 - Models'!B6*'40 - Models'!B18</f>
        <v>6</v>
      </c>
      <c r="F4">
        <v>18</v>
      </c>
      <c r="G4">
        <v>12</v>
      </c>
      <c r="H4">
        <v>6</v>
      </c>
      <c r="I4" s="7">
        <f>'Summary - Models'!C6</f>
        <v>0.17014395193802512</v>
      </c>
      <c r="J4" s="7">
        <f>'Summary - Models'!D6</f>
        <v>0.10691845154486945</v>
      </c>
      <c r="K4" s="7">
        <f>'Summary - Models'!E6</f>
        <v>0.11130381037109011</v>
      </c>
      <c r="L4" s="7">
        <f>'Summary - Models'!F6</f>
        <v>0.10156336722046637</v>
      </c>
    </row>
    <row r="5" spans="1:12" x14ac:dyDescent="0.3">
      <c r="A5" s="12">
        <f t="shared" si="0"/>
        <v>24</v>
      </c>
      <c r="B5" s="12">
        <f>'40 - Models'!B2*'40 - Models'!B3*'40 - Models'!B21</f>
        <v>16</v>
      </c>
      <c r="C5" s="12">
        <f>'40 - Models'!B2*'40 - Models'!B6*'40 - Models'!B21</f>
        <v>8</v>
      </c>
      <c r="F5">
        <v>24</v>
      </c>
      <c r="G5">
        <v>16</v>
      </c>
      <c r="H5">
        <v>8</v>
      </c>
      <c r="I5" s="7">
        <f>HARMEAN('Summary - Models'!C7,'Summary - Models'!C24,'Summary - Models'!C42)</f>
        <v>0.20322580946383451</v>
      </c>
      <c r="J5" s="7">
        <f>HARMEAN('Summary - Models'!D7,'Summary - Models'!D24,'Summary - Models'!D42)</f>
        <v>0.15879289425183235</v>
      </c>
      <c r="K5" s="7">
        <f>HARMEAN('Summary - Models'!E7,'Summary - Models'!E24,'Summary - Models'!E42)</f>
        <v>0.13776490140155909</v>
      </c>
      <c r="L5" s="7">
        <f>HARMEAN('Summary - Models'!F7,'Summary - Models'!F24,'Summary - Models'!F42)</f>
        <v>0.15115110713730162</v>
      </c>
    </row>
    <row r="6" spans="1:12" x14ac:dyDescent="0.3">
      <c r="A6" s="12">
        <f t="shared" si="0"/>
        <v>30</v>
      </c>
      <c r="B6" s="12">
        <f>'40 - Models'!B2*'40 - Models'!B3*'40 - Models'!B24</f>
        <v>20</v>
      </c>
      <c r="C6" s="12">
        <f>'40 - Models'!B2*'40 - Models'!B6*'40 - Models'!B24</f>
        <v>10</v>
      </c>
      <c r="F6">
        <v>30</v>
      </c>
      <c r="G6">
        <v>20</v>
      </c>
      <c r="H6">
        <v>10</v>
      </c>
      <c r="I6" s="7">
        <f>'Summary - Models'!C8</f>
        <v>0.23112729160001227</v>
      </c>
      <c r="J6" s="7">
        <f>'Summary - Models'!D8</f>
        <v>0.22708745996596125</v>
      </c>
      <c r="K6" s="7">
        <f>'Summary - Models'!E8</f>
        <v>0.14112515449175733</v>
      </c>
      <c r="L6" s="7">
        <f>'Summary - Models'!F8</f>
        <v>0.15417903466059946</v>
      </c>
    </row>
    <row r="7" spans="1:12" x14ac:dyDescent="0.3">
      <c r="A7">
        <f t="shared" ref="A7:A23" si="1">B7+C7</f>
        <v>12</v>
      </c>
      <c r="B7">
        <f>'80 - Models'!B2*'80 - Models'!B3*'80 - Models'!B12</f>
        <v>8</v>
      </c>
      <c r="C7">
        <f>'80 - Models'!B2*'80 - Models'!B6*'80 - Models'!B12</f>
        <v>4</v>
      </c>
      <c r="F7">
        <v>36</v>
      </c>
      <c r="G7">
        <v>24</v>
      </c>
      <c r="H7">
        <v>12</v>
      </c>
      <c r="I7" s="7">
        <f>'Summary - Models'!C25</f>
        <v>0.37773472606510916</v>
      </c>
      <c r="J7" s="7">
        <f>'Summary - Models'!D25</f>
        <v>0.24908093144028493</v>
      </c>
      <c r="K7" s="7">
        <f>'Summary - Models'!E25</f>
        <v>0.16365266899139061</v>
      </c>
      <c r="L7" s="7">
        <f>'Summary - Models'!F25</f>
        <v>0.16262414002527026</v>
      </c>
    </row>
    <row r="8" spans="1:12" x14ac:dyDescent="0.3">
      <c r="A8">
        <f t="shared" si="1"/>
        <v>24</v>
      </c>
      <c r="B8">
        <f>'80 - Models'!B2*'80 - Models'!B3*'80 - Models'!B15</f>
        <v>16</v>
      </c>
      <c r="C8">
        <f>'80 - Models'!B2*'80 - Models'!B6*'80 - Models'!B15</f>
        <v>8</v>
      </c>
      <c r="F8">
        <v>48</v>
      </c>
      <c r="G8">
        <v>32</v>
      </c>
      <c r="H8">
        <v>16</v>
      </c>
      <c r="I8" s="7">
        <f>HARMEAN('Summary - Models'!C26,'Summary - Models'!C43,'Summary - Models'!C61)</f>
        <v>0.48910153993208716</v>
      </c>
      <c r="J8" s="7">
        <f>HARMEAN('Summary - Models'!D26,'Summary - Models'!D43,'Summary - Models'!D61)</f>
        <v>0.22541229573589316</v>
      </c>
      <c r="K8" s="7">
        <f>HARMEAN('Summary - Models'!E26,'Summary - Models'!E43,'Summary - Models'!E61)</f>
        <v>0.24749691001900373</v>
      </c>
      <c r="L8" s="7">
        <f>HARMEAN('Summary - Models'!F26,'Summary - Models'!F43,'Summary - Models'!F61)</f>
        <v>0.22255938769876107</v>
      </c>
    </row>
    <row r="9" spans="1:12" x14ac:dyDescent="0.3">
      <c r="A9">
        <f t="shared" si="1"/>
        <v>36</v>
      </c>
      <c r="B9">
        <f>'80 - Models'!B2*'80 - Models'!B3*'80 - Models'!B18</f>
        <v>24</v>
      </c>
      <c r="C9">
        <f>'80 - Models'!B2*'80 - Models'!B6*'80 - Models'!B18</f>
        <v>12</v>
      </c>
      <c r="F9">
        <v>60</v>
      </c>
      <c r="G9">
        <v>40</v>
      </c>
      <c r="H9">
        <v>20</v>
      </c>
      <c r="I9" s="7">
        <f>'Summary - Models'!C27</f>
        <v>0.68858636014817731</v>
      </c>
      <c r="J9" s="7">
        <f>'Summary - Models'!D27</f>
        <v>0.30074901114503988</v>
      </c>
      <c r="K9" s="7">
        <f>'Summary - Models'!E27</f>
        <v>0.23397925761994948</v>
      </c>
      <c r="L9" s="7">
        <f>'Summary - Models'!F27</f>
        <v>0.24044982172616361</v>
      </c>
    </row>
    <row r="10" spans="1:12" x14ac:dyDescent="0.3">
      <c r="A10">
        <f t="shared" si="1"/>
        <v>48</v>
      </c>
      <c r="B10">
        <f>'80 - Models'!B2*'80 - Models'!B3*'80 - Models'!B21</f>
        <v>32</v>
      </c>
      <c r="C10">
        <f>'80 - Models'!B2*'80 - Models'!B6*'80 - Models'!B21</f>
        <v>16</v>
      </c>
      <c r="F10">
        <v>72</v>
      </c>
      <c r="G10">
        <v>48</v>
      </c>
      <c r="H10">
        <v>24</v>
      </c>
      <c r="I10" s="7">
        <f>'Summary - Models'!C44</f>
        <v>0.9326603567024776</v>
      </c>
      <c r="J10" s="7">
        <f>'Summary - Models'!D44</f>
        <v>0.28366371982754124</v>
      </c>
      <c r="K10" s="7">
        <f>'Summary - Models'!E44</f>
        <v>0.28407873426735769</v>
      </c>
      <c r="L10" s="7">
        <f>'Summary - Models'!F44</f>
        <v>0.31945853588623524</v>
      </c>
    </row>
    <row r="11" spans="1:12" x14ac:dyDescent="0.3">
      <c r="A11">
        <f t="shared" si="1"/>
        <v>60</v>
      </c>
      <c r="B11">
        <f>'80 - Models'!B2*'80 - Models'!B3*'80 - Models'!B24</f>
        <v>40</v>
      </c>
      <c r="C11">
        <f>'80 - Models'!B2*'80 - Models'!B6*'80 - Models'!B24</f>
        <v>20</v>
      </c>
      <c r="F11">
        <v>96</v>
      </c>
      <c r="G11">
        <v>64</v>
      </c>
      <c r="H11">
        <v>32</v>
      </c>
      <c r="I11" s="7">
        <f>HARMEAN('Summary - Models'!C45,'Summary - Models'!C62,'Summary - Models'!C80)</f>
        <v>1.2940560032436186</v>
      </c>
      <c r="J11" s="7">
        <f>HARMEAN('Summary - Models'!D45,'Summary - Models'!D62,'Summary - Models'!D80)</f>
        <v>0.42452775740238541</v>
      </c>
      <c r="K11" s="7">
        <f>HARMEAN('Summary - Models'!E45,'Summary - Models'!E62,'Summary - Models'!E80)</f>
        <v>0.40399752937129396</v>
      </c>
      <c r="L11" s="7">
        <f>HARMEAN('Summary - Models'!F45,'Summary - Models'!F62,'Summary - Models'!F80)</f>
        <v>0.45970177535306034</v>
      </c>
    </row>
    <row r="12" spans="1:12" x14ac:dyDescent="0.3">
      <c r="A12" s="12">
        <f t="shared" si="1"/>
        <v>24</v>
      </c>
      <c r="B12" s="12">
        <f>'160 - Models'!B2*'160 - Models'!B3*Table1917[[#This Row],['#Models]]</f>
        <v>16</v>
      </c>
      <c r="C12" s="12">
        <f>'160 - Models'!B2*'160 - Models'!B6*Table1917[[#This Row],['#Models]]</f>
        <v>8</v>
      </c>
      <c r="F12">
        <v>120</v>
      </c>
      <c r="G12">
        <v>80</v>
      </c>
      <c r="H12">
        <v>40</v>
      </c>
      <c r="I12" s="7">
        <f>'Summary - Models'!C46</f>
        <v>1.5081057095703692</v>
      </c>
      <c r="J12" s="7">
        <f>'Summary - Models'!D46</f>
        <v>0.9812948177069396</v>
      </c>
      <c r="K12" s="7">
        <f>'Summary - Models'!E46</f>
        <v>0.3939455246647362</v>
      </c>
      <c r="L12" s="7">
        <f>'Summary - Models'!F46</f>
        <v>0.57024115125874641</v>
      </c>
    </row>
    <row r="13" spans="1:12" x14ac:dyDescent="0.3">
      <c r="A13" s="12">
        <f t="shared" si="1"/>
        <v>48</v>
      </c>
      <c r="B13" s="12">
        <f>'160 - Models'!B2*'160 - Models'!B3*'160 - Models'!B15</f>
        <v>32</v>
      </c>
      <c r="C13" s="12">
        <f>'160 - Models'!B2*'160 - Models'!B6*'160 - Models'!B15</f>
        <v>16</v>
      </c>
      <c r="F13">
        <v>144</v>
      </c>
      <c r="G13">
        <v>96</v>
      </c>
      <c r="H13">
        <v>48</v>
      </c>
      <c r="I13" s="7">
        <f>'Summary - Models'!C63</f>
        <v>2.0120466639545902</v>
      </c>
      <c r="J13" s="7">
        <f>'Summary - Models'!D63</f>
        <v>0.51892222755818718</v>
      </c>
      <c r="K13" s="7">
        <f>'Summary - Models'!E63</f>
        <v>0.65901897449037727</v>
      </c>
      <c r="L13" s="7">
        <f>'Summary - Models'!F63</f>
        <v>0.76723745596803183</v>
      </c>
    </row>
    <row r="14" spans="1:12" x14ac:dyDescent="0.3">
      <c r="A14" s="12">
        <f t="shared" ref="A14:A16" si="2">B14+C14</f>
        <v>72</v>
      </c>
      <c r="B14" s="12">
        <f>'160 - Models'!B2*'160 - Models'!B3*'160 - Models'!B18</f>
        <v>48</v>
      </c>
      <c r="C14" s="12">
        <f>'160 - Models'!B2*'160 - Models'!B6*'160 - Models'!B18</f>
        <v>24</v>
      </c>
      <c r="F14">
        <v>192</v>
      </c>
      <c r="G14">
        <v>128</v>
      </c>
      <c r="H14">
        <v>64</v>
      </c>
      <c r="I14" s="7">
        <f>HARMEAN('Summary - Models'!C64,'Summary - Models'!C81)</f>
        <v>3.272362805525451</v>
      </c>
      <c r="J14" s="7">
        <f>HARMEAN('Summary - Models'!D64,'Summary - Models'!D81)</f>
        <v>0.82702536615706057</v>
      </c>
      <c r="K14" s="7">
        <f>HARMEAN('Summary - Models'!E64,'Summary - Models'!E81)</f>
        <v>0.83749301127131703</v>
      </c>
      <c r="L14" s="7">
        <f>HARMEAN('Summary - Models'!F64,'Summary - Models'!F81)</f>
        <v>1.4859315035309266</v>
      </c>
    </row>
    <row r="15" spans="1:12" x14ac:dyDescent="0.3">
      <c r="A15" s="12">
        <f t="shared" si="2"/>
        <v>96</v>
      </c>
      <c r="B15" s="12">
        <f>'160 - Models'!B2*'160 - Models'!B3*'160 - Models'!B21</f>
        <v>64</v>
      </c>
      <c r="C15" s="12">
        <f>'160 - Models'!B2*'160 - Models'!B6*'160 - Models'!B21</f>
        <v>32</v>
      </c>
      <c r="F15">
        <v>240</v>
      </c>
      <c r="G15">
        <v>160</v>
      </c>
      <c r="H15">
        <v>80</v>
      </c>
      <c r="I15" s="7">
        <f>'Summary - Models'!C65</f>
        <v>4.6094104317624396</v>
      </c>
      <c r="J15" s="7">
        <f>'Summary - Models'!D65</f>
        <v>1.3345209522589796</v>
      </c>
      <c r="K15" s="7">
        <f>'Summary - Models'!E65</f>
        <v>1.1133730464231242</v>
      </c>
      <c r="L15" s="7">
        <f>'Summary - Models'!F65</f>
        <v>2.700571017438687</v>
      </c>
    </row>
    <row r="16" spans="1:12" x14ac:dyDescent="0.3">
      <c r="A16" s="12">
        <f t="shared" si="2"/>
        <v>120</v>
      </c>
      <c r="B16" s="12">
        <f>'160 - Models'!B2*'160 - Models'!B3*'160 - Models'!B24</f>
        <v>80</v>
      </c>
      <c r="C16" s="12">
        <f>'160 - Models'!B2*'160 - Models'!B6*'160 - Models'!B24</f>
        <v>40</v>
      </c>
      <c r="F16">
        <v>288</v>
      </c>
      <c r="G16">
        <v>192</v>
      </c>
      <c r="H16">
        <v>96</v>
      </c>
      <c r="I16" s="7">
        <f>'Summary - Models'!C82</f>
        <v>7.0828951581140691</v>
      </c>
      <c r="J16" s="7">
        <f>'Summary - Models'!D82</f>
        <v>1.8337759507267497</v>
      </c>
      <c r="K16" s="7">
        <f>'Summary - Models'!E82</f>
        <v>0</v>
      </c>
      <c r="L16" s="7">
        <f>'Summary - Models'!F82</f>
        <v>0</v>
      </c>
    </row>
    <row r="17" spans="1:12" x14ac:dyDescent="0.3">
      <c r="A17">
        <f t="shared" si="1"/>
        <v>48</v>
      </c>
      <c r="B17">
        <f>'320 - Models'!B2*'320 - Models'!B3*'320 - Models'!B12</f>
        <v>32</v>
      </c>
      <c r="C17">
        <f>'320 - Models'!B2*'320 - Models'!B6*'320 - Models'!B12</f>
        <v>16</v>
      </c>
      <c r="F17">
        <v>384</v>
      </c>
      <c r="G17">
        <v>256</v>
      </c>
      <c r="H17">
        <v>128</v>
      </c>
      <c r="I17" s="7">
        <f>'Summary - Models'!C83</f>
        <v>11.710979414281567</v>
      </c>
      <c r="J17" s="7">
        <f>'Summary - Models'!D83</f>
        <v>2.4223248584906143</v>
      </c>
      <c r="K17" s="7">
        <f>'Summary - Models'!E83</f>
        <v>0</v>
      </c>
      <c r="L17" s="7">
        <f>'Summary - Models'!F83</f>
        <v>0</v>
      </c>
    </row>
    <row r="18" spans="1:12" x14ac:dyDescent="0.3">
      <c r="A18">
        <f t="shared" ref="A18:A21" si="3">B18+C18</f>
        <v>96</v>
      </c>
      <c r="B18">
        <f>'320 - Models'!B2*'320 - Models'!B3*'320 - Models'!B15</f>
        <v>64</v>
      </c>
      <c r="C18">
        <f>'320 - Models'!B2*'320 - Models'!B6*'320 - Models'!B15</f>
        <v>32</v>
      </c>
      <c r="F18">
        <v>480</v>
      </c>
      <c r="G18">
        <v>320</v>
      </c>
      <c r="H18">
        <v>160</v>
      </c>
      <c r="I18" s="7">
        <f>'Summary - Models'!C84</f>
        <v>17.687582639594122</v>
      </c>
      <c r="J18" s="7">
        <f>'Summary - Models'!D84</f>
        <v>3.8667976517129667</v>
      </c>
      <c r="K18" s="7">
        <f>'Summary - Models'!E84</f>
        <v>0</v>
      </c>
      <c r="L18" s="7">
        <f>'Summary - Models'!F84</f>
        <v>0</v>
      </c>
    </row>
    <row r="19" spans="1:12" x14ac:dyDescent="0.3">
      <c r="A19">
        <f t="shared" si="3"/>
        <v>144</v>
      </c>
      <c r="B19">
        <f>'320 - Models'!B2*'320 - Models'!B3*'320 - Models'!B18</f>
        <v>96</v>
      </c>
      <c r="C19">
        <f>'320 - Models'!B2*'320 - Models'!B6*'320 - Models'!B18</f>
        <v>48</v>
      </c>
    </row>
    <row r="20" spans="1:12" x14ac:dyDescent="0.3">
      <c r="A20">
        <f t="shared" si="3"/>
        <v>192</v>
      </c>
      <c r="B20">
        <f>'320 - Models'!B2*'320 - Models'!B3*'320 - Models'!B21</f>
        <v>128</v>
      </c>
      <c r="C20">
        <f>'320 - Models'!B2*'320 - Models'!B6*'320 - Models'!B21</f>
        <v>64</v>
      </c>
    </row>
    <row r="21" spans="1:12" x14ac:dyDescent="0.3">
      <c r="A21">
        <f t="shared" si="3"/>
        <v>240</v>
      </c>
      <c r="B21">
        <f>'320 - Models'!B2*'320 - Models'!B3*'320 - Models'!B24</f>
        <v>160</v>
      </c>
      <c r="C21">
        <f>'320 - Models'!B2*'320 - Models'!B6*'320 - Models'!B24</f>
        <v>80</v>
      </c>
    </row>
    <row r="22" spans="1:12" x14ac:dyDescent="0.3">
      <c r="A22" s="12">
        <f>B22+C22</f>
        <v>96</v>
      </c>
      <c r="B22" s="12">
        <f>'640 - Models'!B2*'640 - Models'!B3*'640 - Models'!B12</f>
        <v>64</v>
      </c>
      <c r="C22" s="12">
        <f>'640 - Models'!B2*'640 - Models'!B6*'640 - Models'!B12</f>
        <v>32</v>
      </c>
    </row>
    <row r="23" spans="1:12" x14ac:dyDescent="0.3">
      <c r="A23" s="12">
        <f t="shared" si="1"/>
        <v>192</v>
      </c>
      <c r="B23" s="12">
        <f>'640 - Models'!B2*'640 - Models'!B3*'640 - Models'!B15</f>
        <v>128</v>
      </c>
      <c r="C23" s="12">
        <f>'640 - Models'!B2*'640 - Models'!B6*'640 - Models'!B15</f>
        <v>64</v>
      </c>
      <c r="F23" s="8" t="s">
        <v>72</v>
      </c>
      <c r="G23" s="9" t="s">
        <v>94</v>
      </c>
      <c r="H23" s="10" t="s">
        <v>95</v>
      </c>
      <c r="I23" t="s">
        <v>57</v>
      </c>
      <c r="J23" t="s">
        <v>59</v>
      </c>
      <c r="K23" t="s">
        <v>60</v>
      </c>
      <c r="L23" t="s">
        <v>61</v>
      </c>
    </row>
    <row r="24" spans="1:12" x14ac:dyDescent="0.3">
      <c r="A24" s="12">
        <f t="shared" ref="A24:A26" si="4">B24+C24</f>
        <v>288</v>
      </c>
      <c r="B24" s="12">
        <f>'640 - Models'!B2*'640 - Models'!B3*'640 - Models'!B18</f>
        <v>192</v>
      </c>
      <c r="C24" s="12">
        <f>'640 - Models'!B2*'640 - Models'!B6*'640 - Models'!B18</f>
        <v>96</v>
      </c>
      <c r="F24">
        <v>6</v>
      </c>
      <c r="G24">
        <v>4</v>
      </c>
      <c r="H24">
        <v>2</v>
      </c>
      <c r="I24" s="7">
        <f>'Summary - Models'!C13</f>
        <v>0.30144674955333528</v>
      </c>
      <c r="J24" s="7">
        <f>'Summary - Models'!D13</f>
        <v>0.26271717043663456</v>
      </c>
      <c r="K24" s="7">
        <f>'Summary - Models'!E13</f>
        <v>0.3103117867143107</v>
      </c>
      <c r="L24" s="7">
        <f>'Summary - Models'!F13</f>
        <v>0.28661775870741463</v>
      </c>
    </row>
    <row r="25" spans="1:12" x14ac:dyDescent="0.3">
      <c r="A25" s="12">
        <f t="shared" si="4"/>
        <v>384</v>
      </c>
      <c r="B25" s="12">
        <f>'640 - Models'!B2*'640 - Models'!B3*'640 - Models'!B21</f>
        <v>256</v>
      </c>
      <c r="C25" s="12">
        <f>'640 - Models'!B2*'640 - Models'!B6*'640 - Models'!B21</f>
        <v>128</v>
      </c>
      <c r="F25">
        <v>12</v>
      </c>
      <c r="G25">
        <v>8</v>
      </c>
      <c r="H25">
        <v>4</v>
      </c>
      <c r="I25" s="7">
        <f>HARMEAN('Summary - Models'!C14,'Summary - Models'!C32)</f>
        <v>0.52670223026525131</v>
      </c>
      <c r="J25" s="7">
        <f>HARMEAN('Summary - Models'!D14,'Summary - Models'!D32)</f>
        <v>0.71888943125240323</v>
      </c>
      <c r="K25" s="7">
        <f>HARMEAN('Summary - Models'!E14,'Summary - Models'!E32)</f>
        <v>0.43395791731254568</v>
      </c>
      <c r="L25" s="7">
        <f>HARMEAN('Summary - Models'!F14,'Summary - Models'!F32)</f>
        <v>0.48053330668291011</v>
      </c>
    </row>
    <row r="26" spans="1:12" x14ac:dyDescent="0.3">
      <c r="A26" s="12">
        <f t="shared" si="4"/>
        <v>480</v>
      </c>
      <c r="B26" s="12">
        <f>'640 - Models'!B2*'640 - Models'!B3*'640 - Models'!B24</f>
        <v>320</v>
      </c>
      <c r="C26" s="12">
        <f>'640 - Models'!B2*'640 - Models'!B6*'640 - Models'!B24</f>
        <v>160</v>
      </c>
      <c r="F26">
        <v>18</v>
      </c>
      <c r="G26">
        <v>12</v>
      </c>
      <c r="H26">
        <v>6</v>
      </c>
      <c r="I26" s="7">
        <f>'Summary - Models'!C15</f>
        <v>7.1782102891205311</v>
      </c>
      <c r="J26" s="7">
        <f>'Summary - Models'!D15</f>
        <v>7.3579809941861845</v>
      </c>
      <c r="K26" s="7">
        <f>'Summary - Models'!E15</f>
        <v>5.7141563995510145</v>
      </c>
      <c r="L26" s="7">
        <f>'Summary - Models'!F15</f>
        <v>4.9914634565127107</v>
      </c>
    </row>
    <row r="27" spans="1:12" x14ac:dyDescent="0.3">
      <c r="F27">
        <v>24</v>
      </c>
      <c r="G27">
        <v>16</v>
      </c>
      <c r="H27">
        <v>8</v>
      </c>
      <c r="I27" s="7">
        <f>HARMEAN('Summary - Models'!C16,'Summary - Models'!C33)</f>
        <v>14.014524622039671</v>
      </c>
      <c r="J27" s="7">
        <f>HARMEAN('Summary - Models'!D16,'Summary - Models'!D33)</f>
        <v>24.690071337062054</v>
      </c>
      <c r="K27" s="7">
        <f>HARMEAN('Summary - Models'!E16,'Summary - Models'!E33)</f>
        <v>21.108566407841614</v>
      </c>
      <c r="L27" s="7">
        <f>HARMEAN('Summary - Models'!F16,'Summary - Models'!F33)</f>
        <v>20.436446512710656</v>
      </c>
    </row>
    <row r="28" spans="1:12" x14ac:dyDescent="0.3">
      <c r="F28">
        <v>30</v>
      </c>
      <c r="G28">
        <v>20</v>
      </c>
      <c r="H28">
        <v>10</v>
      </c>
      <c r="I28" s="7">
        <f>'Summary - Models'!C17</f>
        <v>9.3311456376174444</v>
      </c>
      <c r="J28" s="7">
        <f>'Summary - Models'!D17</f>
        <v>13.845771604971324</v>
      </c>
      <c r="K28" s="7">
        <f>'Summary - Models'!E17</f>
        <v>30.470053843172394</v>
      </c>
      <c r="L28" s="7">
        <f>'Summary - Models'!F17</f>
        <v>33.888986502272239</v>
      </c>
    </row>
    <row r="29" spans="1:12" x14ac:dyDescent="0.3">
      <c r="F29">
        <v>36</v>
      </c>
      <c r="G29">
        <v>24</v>
      </c>
      <c r="H29">
        <v>12</v>
      </c>
      <c r="I29" s="7">
        <f>'Summary - Models'!C34</f>
        <v>25.844199160281665</v>
      </c>
      <c r="J29" s="7">
        <f>'Summary - Models'!D34</f>
        <v>37.410604615631556</v>
      </c>
      <c r="K29" s="7">
        <f>'Summary - Models'!E34</f>
        <v>14.235223571130939</v>
      </c>
      <c r="L29" s="7">
        <f>'Summary - Models'!F34</f>
        <v>14.441589155109996</v>
      </c>
    </row>
    <row r="30" spans="1:12" x14ac:dyDescent="0.3">
      <c r="F30">
        <v>48</v>
      </c>
      <c r="G30">
        <v>32</v>
      </c>
      <c r="H30">
        <v>16</v>
      </c>
      <c r="I30" s="7">
        <f>HARMEAN('Summary - Models'!C35,'Summary - Models'!C52,'Summary - Models'!C70)</f>
        <v>27.987427729412278</v>
      </c>
      <c r="J30" s="7">
        <f>HARMEAN('Summary - Models'!D35,'Summary - Models'!D52,'Summary - Models'!D70)</f>
        <v>15.011138681574364</v>
      </c>
      <c r="K30" s="7">
        <f>HARMEAN('Summary - Models'!E35,'Summary - Models'!E52,'Summary - Models'!E70)</f>
        <v>14.643295237100938</v>
      </c>
      <c r="L30" s="7">
        <f>HARMEAN('Summary - Models'!F35,'Summary - Models'!F52,'Summary - Models'!F70)</f>
        <v>11.393207076435523</v>
      </c>
    </row>
    <row r="31" spans="1:12" x14ac:dyDescent="0.3">
      <c r="F31">
        <v>60</v>
      </c>
      <c r="G31">
        <v>40</v>
      </c>
      <c r="H31">
        <v>20</v>
      </c>
      <c r="I31" s="7">
        <f>'Summary - Models'!C36</f>
        <v>42.83365578908839</v>
      </c>
      <c r="J31" s="7">
        <f>'Summary - Models'!D36</f>
        <v>8.5724833041754245</v>
      </c>
      <c r="K31" s="7">
        <f>'Summary - Models'!E36</f>
        <v>16.756228717733677</v>
      </c>
      <c r="L31" s="7">
        <f>'Summary - Models'!F36</f>
        <v>16.79035970925041</v>
      </c>
    </row>
    <row r="32" spans="1:12" x14ac:dyDescent="0.3">
      <c r="F32">
        <v>72</v>
      </c>
      <c r="G32">
        <v>48</v>
      </c>
      <c r="H32">
        <v>24</v>
      </c>
      <c r="I32" s="7">
        <f>'Summary - Models'!C53</f>
        <v>30.083124143729631</v>
      </c>
      <c r="J32" s="7">
        <f>'Summary - Models'!D53</f>
        <v>17.332615378285439</v>
      </c>
      <c r="K32" s="7">
        <f>'Summary - Models'!E53</f>
        <v>15.573600803808091</v>
      </c>
      <c r="L32" s="7">
        <f>'Summary - Models'!F53</f>
        <v>14.210225981036634</v>
      </c>
    </row>
    <row r="33" spans="6:14" x14ac:dyDescent="0.3">
      <c r="F33" s="11">
        <v>96</v>
      </c>
      <c r="G33" s="11">
        <v>64</v>
      </c>
      <c r="H33" s="11">
        <v>32</v>
      </c>
      <c r="I33" s="13">
        <f>HARMEAN('Summary - Models'!C54,'Summary - Models'!C71)</f>
        <v>3.6533827145893865</v>
      </c>
      <c r="J33" s="13">
        <f>HARMEAN('Summary - Models'!D54,'Summary - Models'!D71)</f>
        <v>3.4233600465693801</v>
      </c>
      <c r="K33" s="13">
        <f>HARMEAN('Summary - Models'!E54,'Summary - Models'!E71)</f>
        <v>5.3902131510451987</v>
      </c>
      <c r="L33" s="13">
        <f>HARMEAN('Summary - Models'!F54,'Summary - Models'!F71)</f>
        <v>3.5562896892818689</v>
      </c>
    </row>
    <row r="34" spans="6:14" x14ac:dyDescent="0.3">
      <c r="F34">
        <v>120</v>
      </c>
      <c r="G34">
        <v>80</v>
      </c>
      <c r="H34">
        <v>40</v>
      </c>
      <c r="I34" s="7">
        <f>'Summary - Models'!C55</f>
        <v>131.20788481112584</v>
      </c>
      <c r="J34" s="7">
        <f>'Summary - Models'!D55</f>
        <v>17.695150497408196</v>
      </c>
      <c r="K34" s="7">
        <f>'Summary - Models'!E55</f>
        <v>28.374654062644559</v>
      </c>
      <c r="L34" s="7">
        <f>'Summary - Models'!F55</f>
        <v>27.685382650143971</v>
      </c>
    </row>
    <row r="35" spans="6:14" x14ac:dyDescent="0.3">
      <c r="F35">
        <v>144</v>
      </c>
      <c r="G35">
        <v>96</v>
      </c>
      <c r="H35">
        <v>48</v>
      </c>
      <c r="I35" s="7">
        <f>'Summary - Models'!C72</f>
        <v>1.4779602794576345</v>
      </c>
      <c r="J35" s="7">
        <f>'Summary - Models'!D72</f>
        <v>1.1948460744957132</v>
      </c>
      <c r="K35" s="7">
        <f>'Summary - Models'!E72</f>
        <v>1.5454066765065118</v>
      </c>
      <c r="L35" s="7">
        <f>'Summary - Models'!F72</f>
        <v>0.99159329469556445</v>
      </c>
    </row>
    <row r="36" spans="6:14" x14ac:dyDescent="0.3">
      <c r="F36" s="11">
        <v>192</v>
      </c>
      <c r="G36" s="11">
        <v>128</v>
      </c>
      <c r="H36" s="11">
        <v>64</v>
      </c>
      <c r="I36" s="13">
        <f>HARMEAN('Summary - Models'!C73)</f>
        <v>95.743559841822844</v>
      </c>
      <c r="J36" s="13">
        <f>HARMEAN('Summary - Models'!D73)</f>
        <v>62.351108034151132</v>
      </c>
      <c r="K36" s="13">
        <f>HARMEAN('Summary - Models'!E73)</f>
        <v>99.64301748412403</v>
      </c>
      <c r="L36" s="13">
        <f>HARMEAN('Summary - Models'!F73)</f>
        <v>86.402003269101328</v>
      </c>
    </row>
    <row r="37" spans="6:14" x14ac:dyDescent="0.3">
      <c r="F37">
        <v>240</v>
      </c>
      <c r="G37">
        <v>160</v>
      </c>
      <c r="H37">
        <v>80</v>
      </c>
      <c r="I37" s="7">
        <f>'Summary - Models'!C74</f>
        <v>51.622867169541173</v>
      </c>
      <c r="J37" s="7">
        <f>'Summary - Models'!D74</f>
        <v>174.010772751921</v>
      </c>
      <c r="K37" s="7">
        <f>'Summary - Models'!E74</f>
        <v>108.95954346979502</v>
      </c>
      <c r="L37" s="7">
        <f>'Summary - Models'!F74</f>
        <v>115.4750862191798</v>
      </c>
    </row>
    <row r="38" spans="6:14" x14ac:dyDescent="0.3">
      <c r="F38" s="11">
        <v>288</v>
      </c>
      <c r="G38" s="11">
        <v>192</v>
      </c>
      <c r="H38" s="11">
        <v>96</v>
      </c>
      <c r="I38" s="11"/>
      <c r="J38" s="11"/>
      <c r="K38" s="11"/>
      <c r="L38" s="11"/>
      <c r="N38" t="s">
        <v>97</v>
      </c>
    </row>
    <row r="39" spans="6:14" x14ac:dyDescent="0.3">
      <c r="F39" s="11">
        <v>384</v>
      </c>
      <c r="G39" s="11">
        <v>256</v>
      </c>
      <c r="H39" s="11">
        <v>128</v>
      </c>
      <c r="I39" s="11"/>
      <c r="J39" s="11"/>
      <c r="K39" s="11"/>
      <c r="L39" s="11"/>
    </row>
    <row r="40" spans="6:14" x14ac:dyDescent="0.3">
      <c r="F40" s="11">
        <v>480</v>
      </c>
      <c r="G40" s="11">
        <v>320</v>
      </c>
      <c r="H40" s="11">
        <v>160</v>
      </c>
      <c r="I40" s="11"/>
      <c r="J40" s="11"/>
      <c r="K40" s="11"/>
      <c r="L40" s="1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B67" zoomScale="90" zoomScaleNormal="90" workbookViewId="0">
      <selection activeCell="F109" sqref="F109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s="1" t="s">
        <v>86</v>
      </c>
      <c r="B1">
        <v>40</v>
      </c>
    </row>
    <row r="2" spans="1:7" x14ac:dyDescent="0.3">
      <c r="A2" s="1" t="s">
        <v>85</v>
      </c>
      <c r="B2">
        <v>10</v>
      </c>
    </row>
    <row r="3" spans="1:7" x14ac:dyDescent="0.3">
      <c r="A3" t="s">
        <v>58</v>
      </c>
      <c r="B3" t="s">
        <v>72</v>
      </c>
      <c r="C3" t="s">
        <v>57</v>
      </c>
      <c r="D3" t="s">
        <v>59</v>
      </c>
      <c r="E3" t="s">
        <v>60</v>
      </c>
      <c r="F3" t="s">
        <v>61</v>
      </c>
      <c r="G3" t="s">
        <v>62</v>
      </c>
    </row>
    <row r="4" spans="1:7" x14ac:dyDescent="0.3">
      <c r="A4">
        <v>1</v>
      </c>
      <c r="B4">
        <f>'40 - Models'!$B$2*'40 - Models'!$B$6*Table5[[#This Row],[Models]]+'40 - Models'!$B$2*'40 - Models'!$B$3*Table5[[#This Row],[Models]]</f>
        <v>6</v>
      </c>
      <c r="C4" s="7">
        <f>HARMEAN('40 - Models'!L12:L14,'40 - Models'!O12:O14,'40 - Models'!R12:R14)</f>
        <v>9.1187269729718287E-2</v>
      </c>
      <c r="D4" s="7">
        <f>HARMEAN('40 - Models'!L33:L35,'40 - Models'!O33:O35,'40 - Models'!R33:R35)</f>
        <v>6.5905807503954361E-2</v>
      </c>
      <c r="E4" s="7">
        <f>HARMEAN('40 - Models'!L54:L56,'40 - Models'!O54:O56,'40 - Models'!R54:R56)</f>
        <v>7.837459345418106E-2</v>
      </c>
      <c r="F4" s="7">
        <f>HARMEAN('40 - Models'!L75:L77,'40 - Models'!O75:O77,'40 - Models'!R75:R77)</f>
        <v>6.5412518447039589E-2</v>
      </c>
      <c r="G4" s="7">
        <f>HARMEAN('40 - Models'!L96:L98,'40 - Models'!O96:O98,'40 - Models'!R96:R98)</f>
        <v>6.6179246981599299E-2</v>
      </c>
    </row>
    <row r="5" spans="1:7" x14ac:dyDescent="0.3">
      <c r="A5">
        <v>2</v>
      </c>
      <c r="B5">
        <f>'40 - Models'!$B$2*'40 - Models'!$B$6*Table5[[#This Row],[Models]]+'40 - Models'!$B$2*'40 - Models'!$B$3*Table5[[#This Row],[Models]]</f>
        <v>12</v>
      </c>
      <c r="C5" s="7">
        <f>HARMEAN('40 - Models'!L15:L17,'40 - Models'!O15:O17,'40 - Models'!R15:R17)</f>
        <v>0.11180847459261625</v>
      </c>
      <c r="D5" s="7">
        <f>HARMEAN('40 - Models'!L36:L38,'40 - Models'!O36:O38,'40 - Models'!R36:R38)</f>
        <v>8.5653949321746303E-2</v>
      </c>
      <c r="E5" s="7">
        <f>HARMEAN('40 - Models'!L57:L59,'40 - Models'!O57:O59,'40 - Models'!R57:R59)</f>
        <v>7.973155770843153E-2</v>
      </c>
      <c r="F5" s="7">
        <f>HARMEAN('40 - Models'!L78:L80,'40 - Models'!O78:O80,'40 - Models'!R78:R80)</f>
        <v>7.472896132803894E-2</v>
      </c>
      <c r="G5" s="7">
        <f>HARMEAN('40 - Models'!L99:L101,'40 - Models'!O99:O101,'40 - Models'!R99:R101)</f>
        <v>9.5173665888558606E-2</v>
      </c>
    </row>
    <row r="6" spans="1:7" x14ac:dyDescent="0.3">
      <c r="A6">
        <v>3</v>
      </c>
      <c r="B6">
        <f>'40 - Models'!$B$2*'40 - Models'!$B$6*Table5[[#This Row],[Models]]+'40 - Models'!$B$2*'40 - Models'!$B$3*Table5[[#This Row],[Models]]</f>
        <v>18</v>
      </c>
      <c r="C6" s="7">
        <f>HARMEAN('40 - Models'!L18:L20,'40 - Models'!O18:O20,'40 - Models'!R18:R20)</f>
        <v>0.17014395193802512</v>
      </c>
      <c r="D6" s="7">
        <f>HARMEAN('40 - Models'!L39:L41,'40 - Models'!O39:O41,'40 - Models'!R39:R41)</f>
        <v>0.10691845154486945</v>
      </c>
      <c r="E6" s="7">
        <f>HARMEAN('40 - Models'!L60:L62,'40 - Models'!O60:O62,'40 - Models'!R60:R62)</f>
        <v>0.11130381037109011</v>
      </c>
      <c r="F6" s="7">
        <f>HARMEAN('40 - Models'!L81:L83,'40 - Models'!O81:O83,'40 - Models'!R81:R83)</f>
        <v>0.10156336722046637</v>
      </c>
      <c r="G6" s="7">
        <f>HARMEAN('40 - Models'!L102:L104,'40 - Models'!O102:O104,'40 - Models'!R102:R104)</f>
        <v>0.11448383890884309</v>
      </c>
    </row>
    <row r="7" spans="1:7" x14ac:dyDescent="0.3">
      <c r="A7">
        <v>4</v>
      </c>
      <c r="B7">
        <f>'40 - Models'!$B$2*'40 - Models'!$B$6*Table5[[#This Row],[Models]]+'40 - Models'!$B$2*'40 - Models'!$B$3*Table5[[#This Row],[Models]]</f>
        <v>24</v>
      </c>
      <c r="C7" s="7">
        <f>HARMEAN('40 - Models'!L21:L23,'40 - Models'!O21:O23,'40 - Models'!R21:R23)</f>
        <v>0.19116987590893744</v>
      </c>
      <c r="D7" s="7">
        <f>HARMEAN('40 - Models'!L42:L44,'40 - Models'!O42:O44,'40 - Models'!R42:R44)</f>
        <v>0.14034154529106099</v>
      </c>
      <c r="E7" s="7">
        <f>HARMEAN('40 - Models'!L63:L65,'40 - Models'!O63:O65,'40 - Models'!R63:R65)</f>
        <v>0.12629952919295748</v>
      </c>
      <c r="F7" s="7">
        <f>HARMEAN('40 - Models'!L84:L86,'40 - Models'!O84:O86,'40 - Models'!R84:R86)</f>
        <v>0.12323666324336834</v>
      </c>
      <c r="G7" s="7">
        <f>HARMEAN('40 - Models'!L105:L107,'40 - Models'!O105:O107,'40 - Models'!R105:R107)</f>
        <v>0.1695255987848355</v>
      </c>
    </row>
    <row r="8" spans="1:7" x14ac:dyDescent="0.3">
      <c r="A8">
        <v>5</v>
      </c>
      <c r="B8">
        <f>'40 - Models'!$B$2*'40 - Models'!$B$6*Table5[[#This Row],[Models]]+'40 - Models'!$B$2*'40 - Models'!$B$3*Table5[[#This Row],[Models]]</f>
        <v>30</v>
      </c>
      <c r="C8" s="7">
        <f>HARMEAN('40 - Models'!L24:L26,'40 - Models'!O24:O26,'40 - Models'!R24:R26)</f>
        <v>0.23112729160001227</v>
      </c>
      <c r="D8" s="7">
        <f>HARMEAN('40 - Models'!L45:L47,'40 - Models'!O45:O47,'40 - Models'!R45:R47)</f>
        <v>0.22708745996596125</v>
      </c>
      <c r="E8" s="7">
        <f>HARMEAN('40 - Models'!L66:L68,'40 - Models'!O66:O68,'40 - Models'!R66:R68)</f>
        <v>0.14112515449175733</v>
      </c>
      <c r="F8" s="7">
        <f>HARMEAN('40 - Models'!L87:L89,'40 - Models'!O87:O89,'40 - Models'!R87:R89)</f>
        <v>0.15417903466059946</v>
      </c>
      <c r="G8" s="7">
        <f>HARMEAN('40 - Models'!L108:L110,'40 - Models'!O108:O110,'40 - Models'!R108:R110)</f>
        <v>0.18908759871486996</v>
      </c>
    </row>
    <row r="10" spans="1:7" x14ac:dyDescent="0.3">
      <c r="A10" s="1" t="s">
        <v>86</v>
      </c>
      <c r="B10">
        <v>40</v>
      </c>
    </row>
    <row r="11" spans="1:7" x14ac:dyDescent="0.3">
      <c r="A11" s="1" t="s">
        <v>85</v>
      </c>
      <c r="B11">
        <v>1000</v>
      </c>
    </row>
    <row r="12" spans="1:7" x14ac:dyDescent="0.3">
      <c r="A12" t="s">
        <v>58</v>
      </c>
      <c r="B12" t="s">
        <v>72</v>
      </c>
      <c r="C12" t="s">
        <v>57</v>
      </c>
      <c r="D12" t="s">
        <v>59</v>
      </c>
      <c r="E12" t="s">
        <v>60</v>
      </c>
      <c r="F12" t="s">
        <v>61</v>
      </c>
      <c r="G12" t="s">
        <v>62</v>
      </c>
    </row>
    <row r="13" spans="1:7" x14ac:dyDescent="0.3">
      <c r="A13">
        <v>1</v>
      </c>
      <c r="B13">
        <f>'40 - Models'!$B$2*'40 - Models'!$B$6*Table4[[#This Row],[Models]]+'40 - Models'!$B$2*'40 - Models'!$B$3*Table4[[#This Row],[Models]]</f>
        <v>6</v>
      </c>
      <c r="C13" s="7">
        <f>HARMEAN('40 - Models'!AB12:AB14,'40 - Models'!AE12:AE14,'40 - Models'!AH12:AH14)</f>
        <v>0.30144674955333528</v>
      </c>
      <c r="D13" s="7">
        <f>HARMEAN('40 - Models'!AB33:AB35,'40 - Models'!AE33:AE35,'40 - Models'!AH33:AH35)</f>
        <v>0.26271717043663456</v>
      </c>
      <c r="E13" s="7">
        <f>HARMEAN('40 - Models'!AB54:AB56,'40 - Models'!AE54:AE56,'40 - Models'!AH54:AH56)</f>
        <v>0.3103117867143107</v>
      </c>
      <c r="F13" s="7">
        <f>HARMEAN('40 - Models'!AB75:AB77,'40 - Models'!AE75:AE77,'40 - Models'!AH75:AH77)</f>
        <v>0.28661775870741463</v>
      </c>
      <c r="G13" s="7">
        <f>HARMEAN('40 - Models'!AB96:AB98,'40 - Models'!AE96:AE98,'40 - Models'!AH96:AH98)</f>
        <v>0.31720926936384841</v>
      </c>
    </row>
    <row r="14" spans="1:7" x14ac:dyDescent="0.3">
      <c r="A14">
        <v>2</v>
      </c>
      <c r="B14">
        <f>'40 - Models'!$B$2*'40 - Models'!$B$6*Table4[[#This Row],[Models]]+'40 - Models'!$B$2*'40 - Models'!$B$3*Table4[[#This Row],[Models]]</f>
        <v>12</v>
      </c>
      <c r="C14" s="7">
        <f>HARMEAN('40 - Models'!AB15:AB17,'40 - Models'!AE15:AE17,'40 - Models'!AH15:AH17)</f>
        <v>0.70487610846063131</v>
      </c>
      <c r="D14" s="7">
        <f>HARMEAN('40 - Models'!AB36:AB38,'40 - Models'!AE36:AE38,'40 - Models'!AH36:AH38)</f>
        <v>0.9855389183779858</v>
      </c>
      <c r="E14" s="7">
        <f>HARMEAN('40 - Models'!AB57:AB59,'40 - Models'!AE57:AE59,'40 - Models'!AH57:AH59)</f>
        <v>0.7290030969009762</v>
      </c>
      <c r="F14" s="7">
        <f>HARMEAN('40 - Models'!AB78:AB80,'40 - Models'!AE78:AE80,'40 - Models'!AH78:AH80)</f>
        <v>0.69737861410103907</v>
      </c>
      <c r="G14" s="7">
        <f>HARMEAN('40 - Models'!AB99:AB101,'40 - Models'!AE99:AE101,'40 - Models'!AH99:AH101)</f>
        <v>0.91456162496331495</v>
      </c>
    </row>
    <row r="15" spans="1:7" x14ac:dyDescent="0.3">
      <c r="A15">
        <v>3</v>
      </c>
      <c r="B15">
        <f>'40 - Models'!$B$2*'40 - Models'!$B$6*Table4[[#This Row],[Models]]+'40 - Models'!$B$2*'40 - Models'!$B$3*Table4[[#This Row],[Models]]</f>
        <v>18</v>
      </c>
      <c r="C15" s="7">
        <f>HARMEAN('40 - Models'!AB18:AB20,'40 - Models'!AE18:AE20,'40 - Models'!AH18:AH20)</f>
        <v>7.1782102891205311</v>
      </c>
      <c r="D15" s="7">
        <f>HARMEAN('40 - Models'!AB39:AB41,'40 - Models'!AE39:AE41,'40 - Models'!AH39:AH41)</f>
        <v>7.3579809941861845</v>
      </c>
      <c r="E15" s="7">
        <f>HARMEAN('40 - Models'!AB60:AB62,'40 - Models'!AE60:AE62,'40 - Models'!AH60:AH62)</f>
        <v>5.7141563995510145</v>
      </c>
      <c r="F15" s="7">
        <f>HARMEAN('40 - Models'!AB81:AB83,'40 - Models'!AE81:AE83,'40 - Models'!AH81:AH83)</f>
        <v>4.9914634565127107</v>
      </c>
      <c r="G15" s="7">
        <f>HARMEAN('40 - Models'!AB102:AB104,'40 - Models'!AE102:AE104,'40 - Models'!AH102:AH104)</f>
        <v>4.3989062384179087</v>
      </c>
    </row>
    <row r="16" spans="1:7" x14ac:dyDescent="0.3">
      <c r="A16">
        <v>4</v>
      </c>
      <c r="B16">
        <f>'40 - Models'!$B$2*'40 - Models'!$B$6*Table4[[#This Row],[Models]]+'40 - Models'!$B$2*'40 - Models'!$B$3*Table4[[#This Row],[Models]]</f>
        <v>24</v>
      </c>
      <c r="C16" s="7">
        <f>HARMEAN('40 - Models'!AB21:AB23,'40 - Models'!AE21:AE23,'40 - Models'!AH21:AH23)</f>
        <v>30.133753885968989</v>
      </c>
      <c r="D16" s="7">
        <f>HARMEAN('40 - Models'!AB42:AB44,'40 - Models'!AE42:AE44,'40 - Models'!AH42:AH44)</f>
        <v>31.92406529142966</v>
      </c>
      <c r="E16" s="7">
        <f>HARMEAN('40 - Models'!AB63:AB65,'40 - Models'!AE63:AE65,'40 - Models'!AH63:AH65)</f>
        <v>36.188664846837895</v>
      </c>
      <c r="F16" s="7">
        <f>HARMEAN('40 - Models'!AB84:AB86,'40 - Models'!AE84:AE86,'40 - Models'!AH84:AH86)</f>
        <v>31.766448089786131</v>
      </c>
      <c r="G16" s="7">
        <f>HARMEAN('40 - Models'!AB105:AB107,'40 - Models'!AE105:AE107,'40 - Models'!AH105:AH107)</f>
        <v>35.275599422759733</v>
      </c>
    </row>
    <row r="17" spans="1:7" x14ac:dyDescent="0.3">
      <c r="A17">
        <v>5</v>
      </c>
      <c r="B17">
        <f>'40 - Models'!$B$2*'40 - Models'!$B$6*Table4[[#This Row],[Models]]+'40 - Models'!$B$2*'40 - Models'!$B$3*Table4[[#This Row],[Models]]</f>
        <v>30</v>
      </c>
      <c r="C17" s="7">
        <f>HARMEAN('40 - Models'!AB24:AB26,'40 - Models'!AE24:AE26,'40 - Models'!AH24:AH26)</f>
        <v>9.3311456376174444</v>
      </c>
      <c r="D17" s="7">
        <f>HARMEAN('40 - Models'!AB45:AB47,'40 - Models'!AE45:AE47,'40 - Models'!AH45:AH47)</f>
        <v>13.845771604971324</v>
      </c>
      <c r="E17" s="7">
        <f>HARMEAN('40 - Models'!AB66:AB68,'40 - Models'!AE66:AE68,'40 - Models'!AH66:AH68)</f>
        <v>30.470053843172394</v>
      </c>
      <c r="F17" s="7">
        <f>HARMEAN('40 - Models'!AB87:AB89,'40 - Models'!AE87:AE89,'40 - Models'!AH87:AH89)</f>
        <v>33.888986502272239</v>
      </c>
      <c r="G17" s="7">
        <f>HARMEAN('40 - Models'!AB108:AB110,'40 - Models'!AE108:AE110,'40 - Models'!AH108:AH110)</f>
        <v>9.9094177195687347</v>
      </c>
    </row>
    <row r="20" spans="1:7" x14ac:dyDescent="0.3">
      <c r="A20" s="1" t="s">
        <v>86</v>
      </c>
      <c r="B20">
        <v>80</v>
      </c>
    </row>
    <row r="21" spans="1:7" x14ac:dyDescent="0.3">
      <c r="A21" s="1" t="s">
        <v>85</v>
      </c>
      <c r="B21">
        <v>10</v>
      </c>
    </row>
    <row r="22" spans="1:7" x14ac:dyDescent="0.3">
      <c r="A22" t="s">
        <v>58</v>
      </c>
      <c r="B22" t="s">
        <v>72</v>
      </c>
      <c r="C22" t="s">
        <v>57</v>
      </c>
      <c r="D22" t="s">
        <v>59</v>
      </c>
      <c r="E22" t="s">
        <v>60</v>
      </c>
      <c r="F22" t="s">
        <v>61</v>
      </c>
    </row>
    <row r="23" spans="1:7" x14ac:dyDescent="0.3">
      <c r="A23">
        <v>1</v>
      </c>
      <c r="B23">
        <f>'80 - Models'!$B$2*'80 - Models'!$B$6*Table414[[#This Row],[Models]]+'80 - Models'!$B$2*'80 - Models'!$B$3*Table414[[#This Row],[Models]]</f>
        <v>12</v>
      </c>
      <c r="C23" s="7">
        <f>HARMEAN('80 - Models'!L12:L14,'80 - Models'!O12:O14,'80 - Models'!R12:R14)</f>
        <v>0.12522936270672017</v>
      </c>
      <c r="D23" s="7">
        <f>HARMEAN('80 - Models'!L33:L35,'80 - Models'!O33:O35,'80 - Models'!R33:R35)</f>
        <v>0.11439175202788675</v>
      </c>
      <c r="E23" s="7">
        <f>HARMEAN('80 - Models'!L54:L56,'80 - Models'!O54:O56,'80 - Models'!R54:R56)</f>
        <v>8.4403439720453305E-2</v>
      </c>
      <c r="F23" s="7">
        <f>HARMEAN('80 - Models'!L75:L77,'80 - Models'!O75:O77,'80 - Models'!R75:R77)</f>
        <v>8.3752656488276206E-2</v>
      </c>
    </row>
    <row r="24" spans="1:7" x14ac:dyDescent="0.3">
      <c r="A24">
        <v>2</v>
      </c>
      <c r="B24">
        <f>'80 - Models'!$B$2*'80 - Models'!$B$6*Table414[[#This Row],[Models]]+'80 - Models'!$B$2*'80 - Models'!$B$3*Table414[[#This Row],[Models]]</f>
        <v>24</v>
      </c>
      <c r="C24" s="7">
        <f>HARMEAN('80 - Models'!L15:L17,'80 - Models'!O15:O17,'80 - Models'!R15:R17)</f>
        <v>0.22079819666039632</v>
      </c>
      <c r="D24" s="7">
        <f>HARMEAN('80 - Models'!L36:L38,'80 - Models'!O36:O38,'80 - Models'!R36:R38)</f>
        <v>0.14781688745976435</v>
      </c>
      <c r="E24" s="7">
        <f>HARMEAN('80 - Models'!L57:L59,'80 - Models'!O57:O59,'80 - Models'!R57:R59)</f>
        <v>0.12747786209302864</v>
      </c>
      <c r="F24" s="7">
        <f>HARMEAN('80 - Models'!L78:L80,'80 - Models'!O78:O80,'80 - Models'!R78:R80)</f>
        <v>0.13285316265553723</v>
      </c>
    </row>
    <row r="25" spans="1:7" x14ac:dyDescent="0.3">
      <c r="A25">
        <v>3</v>
      </c>
      <c r="B25">
        <f>'80 - Models'!$B$2*'80 - Models'!$B$6*Table414[[#This Row],[Models]]+'80 - Models'!$B$2*'80 - Models'!$B$3*Table414[[#This Row],[Models]]</f>
        <v>36</v>
      </c>
      <c r="C25" s="7">
        <f>HARMEAN('80 - Models'!L18:L20,'80 - Models'!O18:O20,'80 - Models'!R18:R20)</f>
        <v>0.37773472606510916</v>
      </c>
      <c r="D25" s="7">
        <f>HARMEAN('80 - Models'!L39:L41,'80 - Models'!O39:O41,'80 - Models'!R39:R41)</f>
        <v>0.24908093144028493</v>
      </c>
      <c r="E25" s="7">
        <f>HARMEAN('80 - Models'!L60:L62,'80 - Models'!O60:O62,'80 - Models'!R60:R62)</f>
        <v>0.16365266899139061</v>
      </c>
      <c r="F25" s="7">
        <f>HARMEAN('80 - Models'!L81:L83,'80 - Models'!O81:O83,'80 - Models'!R81:R83)</f>
        <v>0.16262414002527026</v>
      </c>
    </row>
    <row r="26" spans="1:7" x14ac:dyDescent="0.3">
      <c r="A26">
        <v>4</v>
      </c>
      <c r="B26">
        <f>'80 - Models'!$B$2*'80 - Models'!$B$6*Table414[[#This Row],[Models]]+'80 - Models'!$B$2*'80 - Models'!$B$3*Table414[[#This Row],[Models]]</f>
        <v>48</v>
      </c>
      <c r="C26" s="7">
        <f>HARMEAN('80 - Models'!L21:L23,'80 - Models'!O21:O23,'80 - Models'!R21:R23)</f>
        <v>0.5730018492119725</v>
      </c>
      <c r="D26" s="7">
        <f>HARMEAN('80 - Models'!L42:L44,'80 - Models'!O42:O44,'80 - Models'!R42:R44)</f>
        <v>0.26994033745986379</v>
      </c>
      <c r="E26" s="7">
        <f>HARMEAN('80 - Models'!L63:L65,'80 - Models'!O63:O65,'80 - Models'!R63:R65)</f>
        <v>0.20252825777913985</v>
      </c>
      <c r="F26" s="7">
        <f>HARMEAN('80 - Models'!L84:L86,'80 - Models'!O84:O86,'80 - Models'!R84:R86)</f>
        <v>0.22716082133096244</v>
      </c>
    </row>
    <row r="27" spans="1:7" x14ac:dyDescent="0.3">
      <c r="A27">
        <v>5</v>
      </c>
      <c r="B27">
        <f>'80 - Models'!$B$2*'80 - Models'!$B$6*Table414[[#This Row],[Models]]+'80 - Models'!$B$2*'80 - Models'!$B$3*Table414[[#This Row],[Models]]</f>
        <v>60</v>
      </c>
      <c r="C27" s="7">
        <f>HARMEAN('80 - Models'!L24:L26,'80 - Models'!O24:O26,'80 - Models'!R24:R26)</f>
        <v>0.68858636014817731</v>
      </c>
      <c r="D27" s="7">
        <f>HARMEAN('80 - Models'!L45:L47,'80 - Models'!O45:O47,'80 - Models'!R45:R47)</f>
        <v>0.30074901114503988</v>
      </c>
      <c r="E27" s="7">
        <f>HARMEAN('80 - Models'!L66:L68,'80 - Models'!O66:O68,'80 - Models'!R66:R68)</f>
        <v>0.23397925761994948</v>
      </c>
      <c r="F27" s="7">
        <f>HARMEAN('80 - Models'!L87:L89,'80 - Models'!O87:O89,'80 - Models'!R87:R89)</f>
        <v>0.24044982172616361</v>
      </c>
    </row>
    <row r="29" spans="1:7" x14ac:dyDescent="0.3">
      <c r="A29" s="1" t="s">
        <v>86</v>
      </c>
      <c r="B29">
        <v>80</v>
      </c>
    </row>
    <row r="30" spans="1:7" x14ac:dyDescent="0.3">
      <c r="A30" s="1" t="s">
        <v>85</v>
      </c>
      <c r="B30">
        <v>1000</v>
      </c>
    </row>
    <row r="31" spans="1:7" x14ac:dyDescent="0.3">
      <c r="A31" t="s">
        <v>58</v>
      </c>
      <c r="B31" t="s">
        <v>72</v>
      </c>
      <c r="C31" t="s">
        <v>57</v>
      </c>
      <c r="D31" t="s">
        <v>59</v>
      </c>
      <c r="E31" t="s">
        <v>60</v>
      </c>
      <c r="F31" t="s">
        <v>61</v>
      </c>
    </row>
    <row r="32" spans="1:7" x14ac:dyDescent="0.3">
      <c r="A32">
        <v>1</v>
      </c>
      <c r="B32">
        <f>'80 - Models'!$B$2*'80 - Models'!$B$6*Table41415[[#This Row],[Models]]+'80 - Models'!$B$2*'80 - Models'!$B$3*Table41415[[#This Row],[Models]]</f>
        <v>12</v>
      </c>
      <c r="C32" s="7">
        <f>HARMEAN('80 - Models'!AB12:AB14,'80 - Models'!AE12:AE14,'80 - Models'!AH12:AH14)</f>
        <v>0.42042899495736996</v>
      </c>
      <c r="D32" s="7">
        <f>HARMEAN('80 - Models'!AB33:AB35,'80 - Models'!AE33:AE35,'80 - Models'!AH33:AH35)</f>
        <v>0.56580424271293084</v>
      </c>
      <c r="E32" s="7">
        <f>HARMEAN('80 - Models'!AB54:AB56,'80 - Models'!AE54:AE56,'80 - Models'!AH54:AH56)</f>
        <v>0.30892749190503238</v>
      </c>
      <c r="F32" s="7">
        <f>HARMEAN('80 - Models'!AB75:AB77,'80 - Models'!AE75:AE77,'80 - Models'!AH75:AH77)</f>
        <v>0.36655533021610098</v>
      </c>
    </row>
    <row r="33" spans="1:6" x14ac:dyDescent="0.3">
      <c r="A33">
        <v>2</v>
      </c>
      <c r="B33">
        <f>'80 - Models'!$B$2*'80 - Models'!$B$6*Table41415[[#This Row],[Models]]+'80 - Models'!$B$2*'80 - Models'!$B$3*Table41415[[#This Row],[Models]]</f>
        <v>24</v>
      </c>
      <c r="C33" s="7">
        <f>HARMEAN('80 - Models'!AB15:AB17,'80 - Models'!AE15:AE17,'80 - Models'!AH15:AH17)</f>
        <v>9.1304432066740002</v>
      </c>
      <c r="D33" s="7">
        <f>HARMEAN('80 - Models'!AB36:AB38,'80 - Models'!AE36:AE38,'80 - Models'!AH36:AH38)</f>
        <v>20.128869116490275</v>
      </c>
      <c r="E33" s="7">
        <f>HARMEAN('80 - Models'!AB57:AB59,'80 - Models'!AE57:AE59,'80 - Models'!AH57:AH59)</f>
        <v>14.89973204291565</v>
      </c>
      <c r="F33" s="7">
        <f>HARMEAN('80 - Models'!AB78:AB80,'80 - Models'!AE78:AE80,'80 - Models'!AH78:AH80)</f>
        <v>15.063730824790003</v>
      </c>
    </row>
    <row r="34" spans="1:6" x14ac:dyDescent="0.3">
      <c r="A34">
        <v>3</v>
      </c>
      <c r="B34">
        <f>'80 - Models'!$B$2*'80 - Models'!$B$6*Table41415[[#This Row],[Models]]+'80 - Models'!$B$2*'80 - Models'!$B$3*Table41415[[#This Row],[Models]]</f>
        <v>36</v>
      </c>
      <c r="C34" s="7">
        <f>HARMEAN('80 - Models'!AB18:AB20,'80 - Models'!AE18:AE20,'80 - Models'!AH18:AH20)</f>
        <v>25.844199160281665</v>
      </c>
      <c r="D34" s="7">
        <f>HARMEAN('80 - Models'!AB39:AB41,'80 - Models'!AE39:AE41,'80 - Models'!AH39:AH41)</f>
        <v>37.410604615631556</v>
      </c>
      <c r="E34" s="7">
        <f>HARMEAN('80 - Models'!AB60:AB62,'80 - Models'!AE60:AE62,'80 - Models'!AH60:AH62)</f>
        <v>14.235223571130939</v>
      </c>
      <c r="F34" s="7">
        <f>HARMEAN('80 - Models'!AB81:AB83,'80 - Models'!AE81:AE83,'80 - Models'!AH81:AH83)</f>
        <v>14.441589155109996</v>
      </c>
    </row>
    <row r="35" spans="1:6" x14ac:dyDescent="0.3">
      <c r="A35">
        <v>4</v>
      </c>
      <c r="B35">
        <f>'80 - Models'!$B$2*'80 - Models'!$B$6*Table41415[[#This Row],[Models]]+'80 - Models'!$B$2*'80 - Models'!$B$3*Table41415[[#This Row],[Models]]</f>
        <v>48</v>
      </c>
      <c r="C35" s="7">
        <f>HARMEAN('80 - Models'!AB21:AB23,'80 - Models'!AE21:AE23,'80 - Models'!AH21:AH23)</f>
        <v>20.128765769100387</v>
      </c>
      <c r="D35" s="7">
        <f>HARMEAN('80 - Models'!AB42:AB44,'80 - Models'!AE42:AE44,'80 - Models'!AH42:AH44)</f>
        <v>13.871834631856656</v>
      </c>
      <c r="E35" s="7">
        <f>HARMEAN('80 - Models'!AB63:AB65,'80 - Models'!AE63:AE65,'80 - Models'!AH63:AH65)</f>
        <v>9.8942436050518818</v>
      </c>
      <c r="F35" s="7">
        <f>HARMEAN('80 - Models'!AB84:AB86,'80 - Models'!AE84:AE86,'80 - Models'!AH84:AH86)</f>
        <v>9.6598031875659505</v>
      </c>
    </row>
    <row r="36" spans="1:6" x14ac:dyDescent="0.3">
      <c r="A36">
        <v>5</v>
      </c>
      <c r="B36">
        <f>'80 - Models'!$B$2*'80 - Models'!$B$6*Table41415[[#This Row],[Models]]+'80 - Models'!$B$2*'80 - Models'!$B$3*Table41415[[#This Row],[Models]]</f>
        <v>60</v>
      </c>
      <c r="C36" s="7">
        <f>HARMEAN('80 - Models'!AB24:AB26,'80 - Models'!AE24:AE26,'80 - Models'!AH24:AH26)</f>
        <v>42.83365578908839</v>
      </c>
      <c r="D36" s="7">
        <f>HARMEAN('80 - Models'!AB45:AB47,'80 - Models'!AE45:AE47,'80 - Models'!AH45:AH47)</f>
        <v>8.5724833041754245</v>
      </c>
      <c r="E36" s="7">
        <f>HARMEAN('80 - Models'!AB66:AB68,'80 - Models'!AE66:AE68,'80 - Models'!AH66:AH68)</f>
        <v>16.756228717733677</v>
      </c>
      <c r="F36" s="7">
        <f>HARMEAN('80 - Models'!AB87:AB89,'80 - Models'!AE87:AE89,'80 - Models'!AH87:AH89)</f>
        <v>16.79035970925041</v>
      </c>
    </row>
    <row r="39" spans="1:6" x14ac:dyDescent="0.3">
      <c r="A39" s="1" t="s">
        <v>86</v>
      </c>
      <c r="B39">
        <v>160</v>
      </c>
    </row>
    <row r="40" spans="1:6" x14ac:dyDescent="0.3">
      <c r="A40" s="1" t="s">
        <v>85</v>
      </c>
      <c r="B40">
        <v>10</v>
      </c>
    </row>
    <row r="41" spans="1:6" x14ac:dyDescent="0.3">
      <c r="A41" t="s">
        <v>58</v>
      </c>
      <c r="B41" t="s">
        <v>72</v>
      </c>
      <c r="C41" t="s">
        <v>57</v>
      </c>
      <c r="D41" t="s">
        <v>59</v>
      </c>
      <c r="E41" t="s">
        <v>60</v>
      </c>
      <c r="F41" t="s">
        <v>61</v>
      </c>
    </row>
    <row r="42" spans="1:6" x14ac:dyDescent="0.3">
      <c r="A42">
        <v>1</v>
      </c>
      <c r="B42">
        <f>'160 - Models'!B2*'160 - Models'!B3*'160 - Models'!B12+'160 - Models'!B2*'160 - Models'!B6*'160 - Models'!B12</f>
        <v>24</v>
      </c>
      <c r="C42" s="7">
        <f>HARMEAN('160 - Models'!L12:L14,'160 - Models'!O12:O14,'160 - Models'!R12:R14)</f>
        <v>0.19992273496842214</v>
      </c>
      <c r="D42" s="7">
        <f>HARMEAN('160 - Models'!L12:L14,'160 - Models'!O12:O14,'160 - Models'!R12:R14)</f>
        <v>0.19992273496842214</v>
      </c>
      <c r="E42" s="7">
        <f>HARMEAN('160 - Models'!L54:L56,'160 - Models'!O54:O56,'160 - Models'!R54:R56)</f>
        <v>0.16627748000652248</v>
      </c>
      <c r="F42" s="7">
        <f>HARMEAN('160 - Models'!L75:L77,'160 - Models'!O75:O77,'160 - Models'!R75:R77)</f>
        <v>0.23774923623549168</v>
      </c>
    </row>
    <row r="43" spans="1:6" x14ac:dyDescent="0.3">
      <c r="A43">
        <v>2</v>
      </c>
      <c r="B43">
        <f>'160 - Models'!$B$2*'160 - Models'!$B$6*Table41413[[#This Row],[Models]]+'160 - Models'!$B$2*'160 - Models'!$B$3*Table41413[[#This Row],[Models]]</f>
        <v>48</v>
      </c>
      <c r="C43" s="7">
        <f>HARMEAN('160 - Models'!L15:L17,'160 - Models'!O15:O17,'160 - Models'!R15:R17)</f>
        <v>0.48255409989671955</v>
      </c>
      <c r="D43" s="7">
        <f>HARMEAN('160 - Models'!L36:L38,'160 - Models'!O36:O38,'160 - Models'!R36:R38)</f>
        <v>0.21353666647650751</v>
      </c>
      <c r="E43" s="7">
        <f>HARMEAN('160 - Models'!L57:L59,'160 - Models'!O57:O59,'160 - Models'!R57:R59)</f>
        <v>0.26165791948762801</v>
      </c>
      <c r="F43" s="7">
        <f>HARMEAN('160 - Models'!L78:L80,'160 - Models'!O78:O80,'160 - Models'!R78:R80)</f>
        <v>0.21951056668767799</v>
      </c>
    </row>
    <row r="44" spans="1:6" x14ac:dyDescent="0.3">
      <c r="A44">
        <v>3</v>
      </c>
      <c r="B44">
        <f>'160 - Models'!$B$2*'160 - Models'!$B$6*Table41413[[#This Row],[Models]]+'160 - Models'!$B$2*'160 - Models'!$B$3*Table41413[[#This Row],[Models]]</f>
        <v>72</v>
      </c>
      <c r="C44" s="7">
        <f>HARMEAN('160 - Models'!L18:L20,'160 - Models'!O18:O20,'160 - Models'!R18:R20)</f>
        <v>0.9326603567024776</v>
      </c>
      <c r="D44" s="7">
        <f>HARMEAN('160 - Models'!L39:L41,'160 - Models'!O39:O41,'160 - Models'!R39:R41)</f>
        <v>0.28366371982754124</v>
      </c>
      <c r="E44" s="7">
        <f>HARMEAN('160 - Models'!L60:L62,'160 - Models'!O60:O62,'160 - Models'!R60:R62)</f>
        <v>0.28407873426735769</v>
      </c>
      <c r="F44" s="7">
        <f>HARMEAN('160 - Models'!L81:L83,'160 - Models'!O81:O83,'160 - Models'!R81:R83)</f>
        <v>0.31945853588623524</v>
      </c>
    </row>
    <row r="45" spans="1:6" x14ac:dyDescent="0.3">
      <c r="A45">
        <v>4</v>
      </c>
      <c r="B45">
        <f>'160 - Models'!$B$2*'160 - Models'!$B$6*Table41413[[#This Row],[Models]]+'160 - Models'!$B$2*'160 - Models'!$B$3*Table41413[[#This Row],[Models]]</f>
        <v>96</v>
      </c>
      <c r="C45" s="7">
        <f>HARMEAN('160 - Models'!L21:L23,'160 - Models'!O21:O23,'160 - Models'!R21:R23)</f>
        <v>1.32805075686389</v>
      </c>
      <c r="D45" s="7">
        <f>HARMEAN('160 - Models'!L42:L44,'160 - Models'!R42:R44,'160 - Models'!O42:O44)</f>
        <v>0.48866628896033271</v>
      </c>
      <c r="E45" s="7">
        <f>HARMEAN('160 - Models'!L63:L65,'160 - Models'!O63:O65,'160 - Models'!R63:R65)</f>
        <v>0.33768944938022039</v>
      </c>
      <c r="F45" s="7">
        <f>HARMEAN('160 - Models'!L84:L86,'160 - Models'!O84:O86,'160 - Models'!R84:R86)</f>
        <v>0.42407293399927654</v>
      </c>
    </row>
    <row r="46" spans="1:6" x14ac:dyDescent="0.3">
      <c r="A46">
        <v>5</v>
      </c>
      <c r="B46">
        <f>'160 - Models'!$B$2*'160 - Models'!$B$6*Table41413[[#This Row],[Models]]+'160 - Models'!$B$2*'160 - Models'!$B$3*Table41413[[#This Row],[Models]]</f>
        <v>120</v>
      </c>
      <c r="C46" s="7">
        <f>HARMEAN('160 - Models'!L24:L26,'160 - Models'!O24:O26,'160 - Models'!R24:R26)</f>
        <v>1.5081057095703692</v>
      </c>
      <c r="D46" s="7">
        <f>HARMEAN('160 - Models'!O45:O47,'160 - Models'!R45:R47,'160 - Models'!U45:U47)</f>
        <v>0.9812948177069396</v>
      </c>
      <c r="E46" s="7">
        <f>HARMEAN('160 - Models'!L66:L68,'160 - Models'!O66:O68,'160 - Models'!R66:R68)</f>
        <v>0.3939455246647362</v>
      </c>
      <c r="F46" s="7">
        <f>HARMEAN('160 - Models'!L87:L89,'160 - Models'!O87:O89,'160 - Models'!R87:R89)</f>
        <v>0.57024115125874641</v>
      </c>
    </row>
    <row r="48" spans="1:6" x14ac:dyDescent="0.3">
      <c r="A48" s="1" t="s">
        <v>86</v>
      </c>
      <c r="B48">
        <v>160</v>
      </c>
    </row>
    <row r="49" spans="1:6" x14ac:dyDescent="0.3">
      <c r="A49" s="1" t="s">
        <v>85</v>
      </c>
      <c r="B49">
        <v>1000</v>
      </c>
    </row>
    <row r="50" spans="1:6" x14ac:dyDescent="0.3">
      <c r="A50" t="s">
        <v>58</v>
      </c>
      <c r="B50" t="s">
        <v>72</v>
      </c>
      <c r="C50" t="s">
        <v>57</v>
      </c>
      <c r="D50" t="s">
        <v>59</v>
      </c>
      <c r="E50" t="s">
        <v>60</v>
      </c>
      <c r="F50" t="s">
        <v>61</v>
      </c>
    </row>
    <row r="51" spans="1:6" x14ac:dyDescent="0.3">
      <c r="A51">
        <v>1</v>
      </c>
      <c r="B51">
        <f>'160 - Models'!$B$2*'160 - Models'!$B$6*Table4141516[[#This Row],[Models]]+'160 - Models'!$B$2*'160 - Models'!$B$3*Table4141516[[#This Row],[Models]]</f>
        <v>24</v>
      </c>
      <c r="C51" s="7">
        <f>HARMEAN('160 - Models'!AB12:AB14,'160 - Models'!AE12:AE14,'160 - Models'!AH12:AH14)</f>
        <v>7.6469880237127192</v>
      </c>
      <c r="D51" s="7">
        <f>HARMEAN('160 - Models'!AB33:AB35,'160 - Models'!AE33:AE35,'160 - Models'!AH33:AH35)</f>
        <v>5.2052998606581884</v>
      </c>
      <c r="E51" s="7">
        <f>HARMEAN('160 - Models'!AB54:AB56,'160 - Models'!AE54:AE56,'160 - Models'!AH54:AH56)</f>
        <v>25.732582179426373</v>
      </c>
      <c r="F51" s="7">
        <f>HARMEAN('160 - Models'!AB75:AB77,'160 - Models'!AE75:AE77,'160 - Models'!AH75:AH77)</f>
        <v>32.019550040108641</v>
      </c>
    </row>
    <row r="52" spans="1:6" x14ac:dyDescent="0.3">
      <c r="A52">
        <v>2</v>
      </c>
      <c r="B52">
        <f>'160 - Models'!$B$2*'160 - Models'!$B$6*Table4141516[[#This Row],[Models]]+'160 - Models'!$B$2*'160 - Models'!$B$3*Table4141516[[#This Row],[Models]]</f>
        <v>48</v>
      </c>
      <c r="C52" s="7">
        <f>HARMEAN('160 - Models'!AB15:AB17,'160 - Models'!AE15:AE17,'160 - Models'!AH15:AH17)</f>
        <v>33.63532095104884</v>
      </c>
      <c r="D52" s="7">
        <f>HARMEAN('160 - Models'!AB36:AB38,'160 - Models'!AE36:AE38,'160 - Models'!AH36:AH38)</f>
        <v>11.994521587515987</v>
      </c>
      <c r="E52" s="7">
        <f>HARMEAN('160 - Models'!AB57:AB59,'160 - Models'!AE57:AE59,'160 - Models'!AH57:AH59)</f>
        <v>38.684241711696046</v>
      </c>
      <c r="F52" s="7">
        <f>HARMEAN('160 - Models'!AB78:AB80,'160 - Models'!AE78:AE80,'160 - Models'!AH78:AH80)</f>
        <v>27.16004739392222</v>
      </c>
    </row>
    <row r="53" spans="1:6" x14ac:dyDescent="0.3">
      <c r="A53">
        <v>3</v>
      </c>
      <c r="B53">
        <f>'160 - Models'!$B$2*'160 - Models'!$B$6*Table4141516[[#This Row],[Models]]+'160 - Models'!$B$2*'160 - Models'!$B$3*Table4141516[[#This Row],[Models]]</f>
        <v>72</v>
      </c>
      <c r="C53" s="7">
        <f>HARMEAN('160 - Models'!AB18:AB20,'160 - Models'!AE18:AE20,'160 - Models'!AH18:AH20)</f>
        <v>30.083124143729631</v>
      </c>
      <c r="D53" s="7">
        <f>HARMEAN('160 - Models'!AB39:AB41,'160 - Models'!AE39:AE41,'160 - Models'!AH39:AH41)</f>
        <v>17.332615378285439</v>
      </c>
      <c r="E53" s="7">
        <f>HARMEAN('160 - Models'!AB60:AB62,'160 - Models'!AE60:AE62,'160 - Models'!AH60:AH62)</f>
        <v>15.573600803808091</v>
      </c>
      <c r="F53" s="7">
        <f>HARMEAN('160 - Models'!AB81:AB83,'160 - Models'!AE81:AE83,'160 - Models'!AH81:AH83)</f>
        <v>14.210225981036634</v>
      </c>
    </row>
    <row r="54" spans="1:6" x14ac:dyDescent="0.3">
      <c r="A54">
        <v>4</v>
      </c>
      <c r="B54">
        <f>'160 - Models'!$B$2*'160 - Models'!$B$6*Table4141516[[#This Row],[Models]]+'160 - Models'!$B$2*'160 - Models'!$B$3*Table4141516[[#This Row],[Models]]</f>
        <v>96</v>
      </c>
      <c r="C54" s="7">
        <f>HARMEAN('160 - Models'!AB21:AB23,'160 - Models'!AE21:AE23,'160 - Models'!AH21:AH23)</f>
        <v>31.976986274077074</v>
      </c>
      <c r="D54" s="7">
        <f>HARMEAN('160 - Models'!AB42:AB44,'160 - Models'!AE42:AE44,'160 - Models'!AH42:AH44)</f>
        <v>25.132571282451323</v>
      </c>
      <c r="E54" s="7">
        <f>HARMEAN('160 - Models'!AB63:AB65,'160 - Models'!AE63:AE65,'160 - Models'!AH63:AH65)</f>
        <v>95.117950666124415</v>
      </c>
      <c r="F54" s="7">
        <f>HARMEAN('160 - Models'!AB84:AB86,'160 - Models'!AE84:AE86,'160 - Models'!AH84:AH86)</f>
        <v>87.534879232324485</v>
      </c>
    </row>
    <row r="55" spans="1:6" x14ac:dyDescent="0.3">
      <c r="A55">
        <v>5</v>
      </c>
      <c r="B55">
        <f>'160 - Models'!$B$2*'160 - Models'!$B$6*Table4141516[[#This Row],[Models]]+'160 - Models'!$B$2*'160 - Models'!$B$3*Table4141516[[#This Row],[Models]]</f>
        <v>120</v>
      </c>
      <c r="C55" s="7">
        <f>HARMEAN('160 - Models'!AB24:AB26,'160 - Models'!AE24:AE26,'160 - Models'!AH24:AH26)</f>
        <v>131.20788481112584</v>
      </c>
      <c r="D55" s="7">
        <f>HARMEAN('160 - Models'!AB45:AB47,'160 - Models'!AE45:AE47,'160 - Models'!AH45:AH47)</f>
        <v>17.695150497408196</v>
      </c>
      <c r="E55" s="7">
        <f>HARMEAN('160 - Models'!AB66:AB68,'160 - Models'!AE66:AE68,'160 - Models'!AH66:AH68)</f>
        <v>28.374654062644559</v>
      </c>
      <c r="F55" s="7">
        <f>HARMEAN('160 - Models'!AB87:AB89,'160 - Models'!AE87:AE89,'160 - Models'!AH87:AH89)</f>
        <v>27.685382650143971</v>
      </c>
    </row>
    <row r="58" spans="1:6" x14ac:dyDescent="0.3">
      <c r="A58" s="1" t="s">
        <v>86</v>
      </c>
      <c r="B58">
        <v>320</v>
      </c>
    </row>
    <row r="59" spans="1:6" x14ac:dyDescent="0.3">
      <c r="A59" s="1" t="s">
        <v>85</v>
      </c>
      <c r="B59">
        <v>10</v>
      </c>
    </row>
    <row r="60" spans="1:6" x14ac:dyDescent="0.3">
      <c r="A60" t="s">
        <v>58</v>
      </c>
      <c r="B60" t="s">
        <v>72</v>
      </c>
      <c r="C60" t="s">
        <v>57</v>
      </c>
      <c r="D60" t="s">
        <v>59</v>
      </c>
      <c r="E60" t="s">
        <v>60</v>
      </c>
      <c r="F60" t="s">
        <v>61</v>
      </c>
    </row>
    <row r="61" spans="1:6" x14ac:dyDescent="0.3">
      <c r="A61">
        <v>1</v>
      </c>
      <c r="B61">
        <f>'320 - Models'!B2*'320 - Models'!B3*'320 - Models'!B12+'320 - Models'!B2*'320 - Models'!B6*'320 - Models'!B12</f>
        <v>48</v>
      </c>
      <c r="C61" s="7">
        <f>HARMEAN('320 - Models'!L12:L14,'320 - Models'!O12:O14,'320 - Models'!R12:R14)</f>
        <v>0.43174274475961733</v>
      </c>
      <c r="D61" s="7">
        <f>HARMEAN('320 - Models'!L33:L35,'320 - Models'!O33:O35,'320 - Models'!R33:R35)</f>
        <v>0.20319475405936657</v>
      </c>
      <c r="E61" s="7">
        <f>HARMEAN('320 - Models'!L54:L56,'320 - Models'!O54:O56,'320 - Models'!R54:R56)</f>
        <v>0.29744225950106512</v>
      </c>
      <c r="F61" s="7">
        <f>HARMEAN('320 - Models'!L75:L77,'320 - Models'!O75:O77,'320 - Models'!R75:R77)</f>
        <v>0.22115129410790241</v>
      </c>
    </row>
    <row r="62" spans="1:6" x14ac:dyDescent="0.3">
      <c r="A62">
        <v>2</v>
      </c>
      <c r="B62">
        <f>'320 - Models'!B2*'320 - Models'!B3*'320 - Models'!B15+'320 - Models'!B2*'320 - Models'!B6*'320 - Models'!B15</f>
        <v>96</v>
      </c>
      <c r="C62" s="7">
        <f>HARMEAN('320 - Models'!L15:L17,'320 - Models'!O15:O17,'320 - Models'!R15:R17)</f>
        <v>1.0915092018917707</v>
      </c>
      <c r="D62" s="7">
        <f>HARMEAN('320 - Models'!L36:L38,'320 - Models'!O36:O38,'320 - Models'!R36:R38)</f>
        <v>0.32095217850196328</v>
      </c>
      <c r="E62" s="7">
        <f>HARMEAN('320 - Models'!L57:L59,'320 - Models'!O57:O59,'320 - Models'!R57:R59)</f>
        <v>0.50270843408094934</v>
      </c>
      <c r="F62" s="7">
        <f>HARMEAN('320 - Models'!L78:L80,'320 - Models'!O78:O80,'320 - Models'!R78:R80)</f>
        <v>0.50186650879657968</v>
      </c>
    </row>
    <row r="63" spans="1:6" x14ac:dyDescent="0.3">
      <c r="A63">
        <v>3</v>
      </c>
      <c r="B63">
        <f>'320 - Models'!B2*'320 - Models'!B3*'320 - Models'!B18+'320 - Models'!B2*'320 - Models'!B6*'320 - Models'!B18</f>
        <v>144</v>
      </c>
      <c r="C63" s="7">
        <f>HARMEAN('320 - Models'!L18:L20,'320 - Models'!O18:O20,'320 - Models'!R18:R20)</f>
        <v>2.0120466639545902</v>
      </c>
      <c r="D63" s="7">
        <f>HARMEAN('320 - Models'!L39:L41,'320 - Models'!O39:O41,'320 - Models'!R39:R41)</f>
        <v>0.51892222755818718</v>
      </c>
      <c r="E63" s="7">
        <f>HARMEAN('320 - Models'!L60:L62,'320 - Models'!O60:O62,'320 - Models'!R60:R62)</f>
        <v>0.65901897449037727</v>
      </c>
      <c r="F63" s="7">
        <f>HARMEAN('320 - Models'!L81:L83,'320 - Models'!O81:O83,'320 - Models'!R81:R83)</f>
        <v>0.76723745596803183</v>
      </c>
    </row>
    <row r="64" spans="1:6" x14ac:dyDescent="0.3">
      <c r="A64">
        <v>4</v>
      </c>
      <c r="B64">
        <f>'320 - Models'!B2*'320 - Models'!B3*'320 - Models'!B21+'320 - Models'!B2*'320 - Models'!B6*'320 - Models'!B21</f>
        <v>192</v>
      </c>
      <c r="C64" s="7">
        <f>HARMEAN('320 - Models'!L21:L23,'320 - Models'!O21:O23,'320 - Models'!R21:R23)</f>
        <v>2.6627435649713718</v>
      </c>
      <c r="D64" s="7">
        <f>HARMEAN('320 - Models'!L42:L44,'320 - Models'!O42:O44,'320 - Models'!R42:R44)</f>
        <v>0.67183260292712577</v>
      </c>
      <c r="E64" s="7">
        <f>HARMEAN('320 - Models'!L63:L65,'320 - Models'!O63:O65,'320 - Models'!R63:R65)</f>
        <v>0.83749301127131703</v>
      </c>
      <c r="F64" s="7">
        <f>HARMEAN('320 - Models'!L84:L86,'320 - Models'!O84:O86,'320 - Models'!R84:R86)</f>
        <v>1.4859315035309266</v>
      </c>
    </row>
    <row r="65" spans="1:6" x14ac:dyDescent="0.3">
      <c r="A65">
        <v>5</v>
      </c>
      <c r="B65">
        <f>'320 - Models'!B2*'320 - Models'!B3*'320 - Models'!B24+'320 - Models'!B2*'320 - Models'!B6*'320 - Models'!B24</f>
        <v>240</v>
      </c>
      <c r="C65" s="7">
        <f>HARMEAN('320 - Models'!L24:L26,'320 - Models'!O24:O26,'320 - Models'!R24:R26)</f>
        <v>4.6094104317624396</v>
      </c>
      <c r="D65" s="7">
        <f>HARMEAN('320 - Models'!L45:L47,'320 - Models'!O45:O47,'320 - Models'!R45:R47)</f>
        <v>1.3345209522589796</v>
      </c>
      <c r="E65" s="7">
        <f>HARMEAN('320 - Models'!L66:L68,'320 - Models'!O66:O68,'320 - Models'!R66:R68)</f>
        <v>1.1133730464231242</v>
      </c>
      <c r="F65" s="7">
        <f>HARMEAN('320 - Models'!L87:L89,'320 - Models'!O87:O89,'320 - Models'!R87:R89)</f>
        <v>2.700571017438687</v>
      </c>
    </row>
    <row r="67" spans="1:6" x14ac:dyDescent="0.3">
      <c r="A67" s="1" t="s">
        <v>86</v>
      </c>
      <c r="B67">
        <v>320</v>
      </c>
    </row>
    <row r="68" spans="1:6" x14ac:dyDescent="0.3">
      <c r="A68" s="1" t="s">
        <v>85</v>
      </c>
      <c r="B68">
        <v>1000</v>
      </c>
    </row>
    <row r="69" spans="1:6" x14ac:dyDescent="0.3">
      <c r="A69" t="s">
        <v>58</v>
      </c>
      <c r="B69" t="s">
        <v>72</v>
      </c>
      <c r="C69" t="s">
        <v>57</v>
      </c>
      <c r="D69" t="s">
        <v>59</v>
      </c>
      <c r="E69" t="s">
        <v>60</v>
      </c>
      <c r="F69" t="s">
        <v>61</v>
      </c>
    </row>
    <row r="70" spans="1:6" x14ac:dyDescent="0.3">
      <c r="A70">
        <v>1</v>
      </c>
      <c r="B70">
        <f>'320 - Models'!B2*'320 - Models'!B3*'320 - Models'!B12+'320 - Models'!B2*'320 - Models'!B6*'320 - Models'!B12</f>
        <v>48</v>
      </c>
      <c r="C70" s="7">
        <f>HARMEAN('320 - Models'!AB12:AB14,'320 - Models'!AE12:AE14,'320 - Models'!AH12:AH14)</f>
        <v>35.996873134312047</v>
      </c>
      <c r="D70" s="7">
        <f>HARMEAN('320 - Models'!AB33:AB35,'320 - Models'!AE33:AE35,'320 - Models'!AH33:AH35)</f>
        <v>22.52674311727759</v>
      </c>
      <c r="E70" s="7">
        <f>HARMEAN('320 - Models'!AB54:AB56,'320 - Models'!AE54:AE56,'320 - Models'!AH54:AH56)</f>
        <v>12.828286748278609</v>
      </c>
      <c r="F70" s="7">
        <f>HARMEAN('320 - Models'!AB75:AB77,'320 - Models'!AE75:AE77,'320 - Models'!AH75:AH77)</f>
        <v>8.1317849187337501</v>
      </c>
    </row>
    <row r="71" spans="1:6" x14ac:dyDescent="0.3">
      <c r="A71">
        <v>2</v>
      </c>
      <c r="B71">
        <f>'320 - Models'!B2*'320 - Models'!B3*'320 - Models'!B15+'320 - Models'!B2*'320 - Models'!B6*'320 - Models'!B15</f>
        <v>96</v>
      </c>
      <c r="C71" s="7">
        <f>HARMEAN('320 - Models'!AB15:AB17,'320 - Models'!AE15:AE17,'320 - Models'!AH15:AH17)</f>
        <v>1.9373636185122038</v>
      </c>
      <c r="D71" s="7">
        <f>HARMEAN('320 - Models'!AB36:AB38,'320 - Models'!AE36:AE38,'320 - Models'!AH36:AH38)</f>
        <v>1.8367755403464145</v>
      </c>
      <c r="E71" s="7">
        <f>HARMEAN('320 - Models'!AB57:AB59,'320 - Models'!AE57:AE59,'320 - Models'!AH57:AH59)</f>
        <v>2.7736975291433805</v>
      </c>
      <c r="F71" s="7">
        <f>HARMEAN('320 - Models'!AB78:AB80,'320 - Models'!AE78:AE80,'320 - Models'!AH78:AH80)</f>
        <v>1.8150142416754516</v>
      </c>
    </row>
    <row r="72" spans="1:6" x14ac:dyDescent="0.3">
      <c r="A72">
        <v>3</v>
      </c>
      <c r="B72">
        <f>'320 - Models'!B2*'320 - Models'!B3*'320 - Models'!B18+'320 - Models'!B2*'320 - Models'!B6*'320 - Models'!B18</f>
        <v>144</v>
      </c>
      <c r="C72" s="7">
        <f>HARMEAN('320 - Models'!AB18:AB20,'320 - Models'!AE18:AE20,'320 - Models'!AH18:AH20)</f>
        <v>1.4779602794576345</v>
      </c>
      <c r="D72" s="7">
        <f>HARMEAN('320 - Models'!AB39:AB41,'320 - Models'!AE39:AE41,'320 - Models'!AH39:AH41)</f>
        <v>1.1948460744957132</v>
      </c>
      <c r="E72" s="7">
        <f>HARMEAN('320 - Models'!AB60:AB62,'320 - Models'!AE60:AE62,'320 - Models'!AH60:AH62)</f>
        <v>1.5454066765065118</v>
      </c>
      <c r="F72" s="7">
        <f>HARMEAN('320 - Models'!AB81:AB83,'320 - Models'!AE81:AE83,'320 - Models'!AH81:AH83)</f>
        <v>0.99159329469556445</v>
      </c>
    </row>
    <row r="73" spans="1:6" x14ac:dyDescent="0.3">
      <c r="A73">
        <v>4</v>
      </c>
      <c r="B73">
        <f>'320 - Models'!B2*'320 - Models'!B3*'320 - Models'!B21+'320 - Models'!B2*'320 - Models'!B6*'320 - Models'!B21</f>
        <v>192</v>
      </c>
      <c r="C73" s="7">
        <f>HARMEAN('320 - Models'!AB21:AB23,'320 - Models'!AE21:AE23,'320 - Models'!AH21:AH23)</f>
        <v>95.743559841822844</v>
      </c>
      <c r="D73" s="7">
        <f>HARMEAN('320 - Models'!AB42:AB44,'320 - Models'!AE42:AE44,'320 - Models'!AH42:AH44)</f>
        <v>62.351108034151132</v>
      </c>
      <c r="E73" s="7">
        <f>HARMEAN('320 - Models'!AB63:AB65,'320 - Models'!AE63:AE65,'320 - Models'!AH63:AH65)</f>
        <v>99.64301748412403</v>
      </c>
      <c r="F73" s="7">
        <f>HARMEAN('320 - Models'!AB84:AB86,'320 - Models'!AE84:AE86,'320 - Models'!AH84:AH86)</f>
        <v>86.402003269101328</v>
      </c>
    </row>
    <row r="74" spans="1:6" x14ac:dyDescent="0.3">
      <c r="A74">
        <v>5</v>
      </c>
      <c r="B74">
        <f>'320 - Models'!B2*'320 - Models'!B3*'320 - Models'!B24+'320 - Models'!B2*'320 - Models'!B6*'320 - Models'!B24</f>
        <v>240</v>
      </c>
      <c r="C74" s="7">
        <f>HARMEAN('320 - Models'!AB24:AB25,'320 - Models'!AE24:AE25,'320 - Models'!AH24:AH25)</f>
        <v>51.622867169541173</v>
      </c>
      <c r="D74" s="7">
        <f>HARMEAN('320 - Models'!AB45:AB47,'320 - Models'!AE45:AE47,'320 - Models'!AH45:AH47)</f>
        <v>174.010772751921</v>
      </c>
      <c r="E74" s="7">
        <f>HARMEAN('320 - Models'!AB66:AB68,'320 - Models'!AE66:AE68,'320 - Models'!AH66:AH68)</f>
        <v>108.95954346979502</v>
      </c>
      <c r="F74" s="7">
        <f>HARMEAN('320 - Models'!AB87:AB89,'320 - Models'!AE87:AE89,'320 - Models'!AH87:AH89)</f>
        <v>115.4750862191798</v>
      </c>
    </row>
    <row r="77" spans="1:6" x14ac:dyDescent="0.3">
      <c r="A77" s="1" t="s">
        <v>86</v>
      </c>
      <c r="B77">
        <v>640</v>
      </c>
    </row>
    <row r="78" spans="1:6" x14ac:dyDescent="0.3">
      <c r="A78" s="1" t="s">
        <v>85</v>
      </c>
      <c r="B78">
        <v>10</v>
      </c>
    </row>
    <row r="79" spans="1:6" x14ac:dyDescent="0.3">
      <c r="A79" t="s">
        <v>58</v>
      </c>
      <c r="B79" t="s">
        <v>72</v>
      </c>
      <c r="C79" t="s">
        <v>57</v>
      </c>
      <c r="D79" t="s">
        <v>59</v>
      </c>
      <c r="E79" t="s">
        <v>60</v>
      </c>
      <c r="F79" t="s">
        <v>61</v>
      </c>
    </row>
    <row r="80" spans="1:6" x14ac:dyDescent="0.3">
      <c r="A80">
        <v>1</v>
      </c>
      <c r="B80">
        <f>'640 - Models'!B2*'640 - Models'!B3*'640 - Models'!B12+'640 - Models'!B2*'640 - Models'!B6*'640 - Models'!B12</f>
        <v>96</v>
      </c>
      <c r="C80" s="7">
        <f>HARMEAN('640 - Models'!L12:L14,'640 - Models'!O12:O14,'640 - Models'!R12:R14)</f>
        <v>1.5404848002368132</v>
      </c>
      <c r="D80" s="7">
        <f>HARMEAN('640 - Models'!L33:L35,'640 - Models'!O33:O35,'640 - Models'!R33:R35)</f>
        <v>0.52505552914804177</v>
      </c>
      <c r="E80" s="7"/>
      <c r="F80" s="7"/>
    </row>
    <row r="81" spans="1:6" x14ac:dyDescent="0.3">
      <c r="A81">
        <v>2</v>
      </c>
      <c r="B81">
        <f>'640 - Models'!B2*'640 - Models'!B3*'640 - Models'!B15+'640 - Models'!B2*'640 - Models'!B6*'640 - Models'!B15</f>
        <v>192</v>
      </c>
      <c r="C81" s="7">
        <f>HARMEAN('640 - Models'!L15:L17,'640 - Models'!O15:O17,'640 - Models'!R15:R17)</f>
        <v>4.2440016413217307</v>
      </c>
      <c r="D81" s="7">
        <f>HARMEAN('640 - Models'!L36:L38,'640 - Models'!O36:O38,'640 - Models'!R36:R38)</f>
        <v>1.0754544302230247</v>
      </c>
      <c r="E81" s="7"/>
      <c r="F81" s="7"/>
    </row>
    <row r="82" spans="1:6" x14ac:dyDescent="0.3">
      <c r="A82">
        <v>3</v>
      </c>
      <c r="B82">
        <f>'640 - Models'!B2*'640 - Models'!B3*'640 - Models'!B18+'640 - Models'!B2*'640 - Models'!B6*'640 - Models'!B18</f>
        <v>288</v>
      </c>
      <c r="C82" s="7">
        <f>HARMEAN('640 - Models'!L18:L20,'640 - Models'!O18:O20,'640 - Models'!R18:R20)</f>
        <v>7.0828951581140691</v>
      </c>
      <c r="D82" s="7">
        <f>HARMEAN('640 - Models'!L39:L41,'640 - Models'!O39:O41,'640 - Models'!R39:R41)</f>
        <v>1.8337759507267497</v>
      </c>
      <c r="E82" s="7"/>
      <c r="F82" s="7"/>
    </row>
    <row r="83" spans="1:6" x14ac:dyDescent="0.3">
      <c r="A83">
        <v>4</v>
      </c>
      <c r="B83">
        <f>'640 - Models'!B2*'640 - Models'!B3*'640 - Models'!B21+'640 - Models'!B2*'640 - Models'!B6*'640 - Models'!B21</f>
        <v>384</v>
      </c>
      <c r="C83" s="7">
        <f>HARMEAN('640 - Models'!L21:L23,'640 - Models'!O21:O23,'640 - Models'!R21:R23)</f>
        <v>11.710979414281567</v>
      </c>
      <c r="D83" s="7">
        <f>HARMEAN('640 - Models'!L42:L44,'640 - Models'!O42:O44,'640 - Models'!R42:R44)</f>
        <v>2.4223248584906143</v>
      </c>
      <c r="E83" s="7"/>
      <c r="F83" s="7"/>
    </row>
    <row r="84" spans="1:6" x14ac:dyDescent="0.3">
      <c r="A84">
        <v>5</v>
      </c>
      <c r="B84">
        <f>'640 - Models'!B2*'640 - Models'!B3*'640 - Models'!B24+'640 - Models'!B2*'640 - Models'!B6*'640 - Models'!B24</f>
        <v>480</v>
      </c>
      <c r="C84" s="7">
        <f>HARMEAN('640 - Models'!L24:L26,'640 - Models'!O24:O26,'640 - Models'!R24:R26)</f>
        <v>17.687582639594122</v>
      </c>
      <c r="D84" s="7">
        <f>HARMEAN('640 - Models'!L45:L47,'640 - Models'!O45:O47,'640 - Models'!R45:R47)</f>
        <v>3.8667976517129667</v>
      </c>
      <c r="E84" s="7"/>
      <c r="F84" s="7"/>
    </row>
    <row r="86" spans="1:6" x14ac:dyDescent="0.3">
      <c r="A86" s="1" t="s">
        <v>86</v>
      </c>
      <c r="B86">
        <v>640</v>
      </c>
    </row>
    <row r="87" spans="1:6" x14ac:dyDescent="0.3">
      <c r="A87" s="1" t="s">
        <v>85</v>
      </c>
      <c r="B87">
        <v>1000</v>
      </c>
    </row>
    <row r="88" spans="1:6" x14ac:dyDescent="0.3">
      <c r="A88" t="s">
        <v>58</v>
      </c>
      <c r="B88" t="s">
        <v>72</v>
      </c>
      <c r="C88" t="s">
        <v>57</v>
      </c>
      <c r="D88" t="s">
        <v>59</v>
      </c>
      <c r="E88" t="s">
        <v>60</v>
      </c>
      <c r="F88" t="s">
        <v>61</v>
      </c>
    </row>
    <row r="89" spans="1:6" x14ac:dyDescent="0.3">
      <c r="A89">
        <v>1</v>
      </c>
      <c r="B89">
        <f>'320 - Models'!B21*'320 - Models'!B22*'320 - Models'!B31+'320 - Models'!B21*'320 - Models'!B25*'320 - Models'!B31</f>
        <v>0</v>
      </c>
      <c r="C89" s="7"/>
      <c r="D89" s="7"/>
      <c r="E89" s="7"/>
      <c r="F89" s="7"/>
    </row>
    <row r="90" spans="1:6" x14ac:dyDescent="0.3">
      <c r="A90">
        <v>2</v>
      </c>
      <c r="B90">
        <f>'320 - Models'!B21*'320 - Models'!B22*'320 - Models'!B34+'320 - Models'!B21*'320 - Models'!B25*'320 - Models'!B34</f>
        <v>36</v>
      </c>
      <c r="C90" s="7"/>
      <c r="D90" s="7"/>
      <c r="E90" s="7"/>
      <c r="F90" s="7"/>
    </row>
    <row r="91" spans="1:6" x14ac:dyDescent="0.3">
      <c r="A91">
        <v>3</v>
      </c>
      <c r="B91">
        <f>'320 - Models'!B21*'320 - Models'!B22*'320 - Models'!B37+'320 - Models'!B21*'320 - Models'!B25*'320 - Models'!B37</f>
        <v>72</v>
      </c>
      <c r="C91" s="7"/>
      <c r="D91" s="7"/>
      <c r="E91" s="7"/>
      <c r="F91" s="7"/>
    </row>
    <row r="92" spans="1:6" x14ac:dyDescent="0.3">
      <c r="A92">
        <v>4</v>
      </c>
      <c r="B92">
        <f>'320 - Models'!B21*'320 - Models'!B22*'320 - Models'!B40+'320 - Models'!B21*'320 - Models'!B25*'320 - Models'!B40</f>
        <v>108</v>
      </c>
      <c r="C92" s="7"/>
      <c r="D92" s="7"/>
      <c r="E92" s="7"/>
      <c r="F92" s="7"/>
    </row>
    <row r="93" spans="1:6" x14ac:dyDescent="0.3">
      <c r="A93">
        <v>5</v>
      </c>
      <c r="B93">
        <f>'320 - Models'!B21*'320 - Models'!B22*'320 - Models'!B43+'320 - Models'!B21*'320 - Models'!B25*'320 - Models'!B43</f>
        <v>144</v>
      </c>
      <c r="C93" s="7"/>
      <c r="D93" s="7"/>
      <c r="E93" s="7"/>
      <c r="F93" s="7"/>
    </row>
  </sheetData>
  <pageMargins left="0.7" right="0.7" top="0.75" bottom="0.75" header="0.3" footer="0.3"/>
  <pageSetup orientation="portrait" horizontalDpi="4294967292" verticalDpi="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workbookViewId="0">
      <selection activeCell="AJ78" sqref="AJ78:AL78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  <col min="36" max="38" width="13.88671875" bestFit="1" customWidth="1"/>
  </cols>
  <sheetData>
    <row r="1" spans="1:38" x14ac:dyDescent="0.3">
      <c r="A1" s="1" t="s">
        <v>2</v>
      </c>
    </row>
    <row r="2" spans="1:38" x14ac:dyDescent="0.3">
      <c r="A2" s="6" t="s">
        <v>67</v>
      </c>
      <c r="B2">
        <v>40</v>
      </c>
    </row>
    <row r="3" spans="1:38" x14ac:dyDescent="0.3">
      <c r="A3" s="5" t="s">
        <v>63</v>
      </c>
      <c r="B3" s="5">
        <v>0.1</v>
      </c>
    </row>
    <row r="4" spans="1:38" x14ac:dyDescent="0.3">
      <c r="A4" t="s">
        <v>64</v>
      </c>
      <c r="B4">
        <v>2</v>
      </c>
    </row>
    <row r="5" spans="1:38" x14ac:dyDescent="0.3">
      <c r="A5" t="s">
        <v>65</v>
      </c>
      <c r="B5">
        <v>2</v>
      </c>
    </row>
    <row r="6" spans="1:38" x14ac:dyDescent="0.3">
      <c r="A6" t="s">
        <v>66</v>
      </c>
      <c r="B6" s="5">
        <v>0.05</v>
      </c>
    </row>
    <row r="9" spans="1:38" x14ac:dyDescent="0.3">
      <c r="A9" s="1" t="s">
        <v>35</v>
      </c>
    </row>
    <row r="10" spans="1:38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  <c r="AJ10" s="14"/>
      <c r="AK10" s="14"/>
      <c r="AL10" s="14"/>
    </row>
    <row r="11" spans="1:38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8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8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8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8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8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15" t="s">
        <v>16</v>
      </c>
      <c r="E94" s="15"/>
      <c r="F94" s="15"/>
      <c r="G94" s="15"/>
      <c r="H94" s="15"/>
      <c r="I94" s="15"/>
      <c r="J94" s="15"/>
      <c r="K94" s="15" t="s">
        <v>26</v>
      </c>
      <c r="L94" s="15"/>
      <c r="M94" s="15"/>
      <c r="N94" s="15" t="s">
        <v>33</v>
      </c>
      <c r="O94" s="15"/>
      <c r="P94" s="15"/>
      <c r="Q94" s="15" t="s">
        <v>34</v>
      </c>
      <c r="R94" s="15"/>
      <c r="S94" s="15"/>
      <c r="T94" s="15" t="s">
        <v>53</v>
      </c>
      <c r="U94" s="15"/>
      <c r="V94" s="15"/>
      <c r="W94" s="15"/>
      <c r="X94" s="15"/>
      <c r="Y94" s="15"/>
      <c r="Z94" s="15"/>
      <c r="AA94" s="15" t="s">
        <v>54</v>
      </c>
      <c r="AB94" s="15"/>
      <c r="AC94" s="15"/>
      <c r="AD94" s="15" t="s">
        <v>55</v>
      </c>
      <c r="AE94" s="15"/>
      <c r="AF94" s="15"/>
      <c r="AG94" s="15" t="s">
        <v>56</v>
      </c>
      <c r="AH94" s="15"/>
      <c r="AI94" s="15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73:AC73"/>
    <mergeCell ref="AD73:AF73"/>
    <mergeCell ref="AG73:AI73"/>
    <mergeCell ref="D73:J73"/>
    <mergeCell ref="K73:M73"/>
    <mergeCell ref="N73:P73"/>
    <mergeCell ref="Q73:S73"/>
    <mergeCell ref="T73:Z73"/>
    <mergeCell ref="AA31:AC31"/>
    <mergeCell ref="AD31:AF31"/>
    <mergeCell ref="AG31:AI31"/>
    <mergeCell ref="D31:J31"/>
    <mergeCell ref="K31:M31"/>
    <mergeCell ref="N31:P31"/>
    <mergeCell ref="Q31:S31"/>
    <mergeCell ref="T31:Z31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94:AC94"/>
    <mergeCell ref="AD94:AF94"/>
    <mergeCell ref="AG94:AI94"/>
    <mergeCell ref="D94:J94"/>
    <mergeCell ref="K94:M94"/>
    <mergeCell ref="N94:P94"/>
    <mergeCell ref="Q94:S94"/>
    <mergeCell ref="T94:Z94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R79" workbookViewId="0">
      <selection activeCell="O94" sqref="O94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77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78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79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80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81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82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83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84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77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78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79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80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81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82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83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84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1298</v>
      </c>
      <c r="E54">
        <v>1420</v>
      </c>
      <c r="F54">
        <v>10</v>
      </c>
      <c r="G54">
        <v>37</v>
      </c>
      <c r="H54">
        <v>24</v>
      </c>
      <c r="I54">
        <v>5</v>
      </c>
      <c r="J54">
        <v>0</v>
      </c>
      <c r="K54">
        <v>0.16200000000000001</v>
      </c>
      <c r="L54">
        <v>9.1999999999999998E-2</v>
      </c>
      <c r="M54">
        <v>0.13800000000000001</v>
      </c>
      <c r="N54">
        <v>0.123</v>
      </c>
      <c r="O54">
        <v>7.4999999999999997E-2</v>
      </c>
      <c r="P54">
        <v>0.114</v>
      </c>
      <c r="Q54">
        <v>0.13400000000000001</v>
      </c>
      <c r="R54">
        <v>8.3000000000000004E-2</v>
      </c>
      <c r="S54">
        <v>0.13400000000000001</v>
      </c>
      <c r="T54">
        <v>5258</v>
      </c>
      <c r="U54">
        <v>5380</v>
      </c>
      <c r="V54">
        <v>1000</v>
      </c>
      <c r="W54">
        <v>33681</v>
      </c>
      <c r="X54">
        <v>65329</v>
      </c>
      <c r="Y54">
        <v>31674</v>
      </c>
      <c r="Z54">
        <v>0</v>
      </c>
      <c r="AA54">
        <v>0.40300000000000002</v>
      </c>
      <c r="AB54">
        <v>9.0150000000000006</v>
      </c>
      <c r="AC54">
        <v>9.1150000000000002</v>
      </c>
      <c r="AD54">
        <v>0.122</v>
      </c>
      <c r="AE54">
        <v>8.7390000000000008</v>
      </c>
      <c r="AF54">
        <v>8.7789999999999999</v>
      </c>
      <c r="AG54">
        <v>0.122</v>
      </c>
      <c r="AH54">
        <v>9.0370000000000008</v>
      </c>
      <c r="AI54">
        <v>9.077</v>
      </c>
    </row>
    <row r="55" spans="1:35" x14ac:dyDescent="0.3">
      <c r="A55">
        <v>1</v>
      </c>
      <c r="B55">
        <v>1</v>
      </c>
      <c r="C55">
        <v>24</v>
      </c>
      <c r="D55">
        <v>1401</v>
      </c>
      <c r="E55">
        <v>1534</v>
      </c>
      <c r="F55">
        <v>10</v>
      </c>
      <c r="G55">
        <v>39</v>
      </c>
      <c r="H55">
        <v>16</v>
      </c>
      <c r="I55">
        <v>0</v>
      </c>
      <c r="J55">
        <v>0</v>
      </c>
      <c r="K55">
        <v>0.13</v>
      </c>
      <c r="L55">
        <v>7.6999999999999999E-2</v>
      </c>
      <c r="M55">
        <v>0.11799999999999999</v>
      </c>
      <c r="N55">
        <v>0.14799999999999999</v>
      </c>
      <c r="O55">
        <v>9.0999999999999998E-2</v>
      </c>
      <c r="P55">
        <v>0.13700000000000001</v>
      </c>
      <c r="Q55">
        <v>0.218</v>
      </c>
      <c r="R55">
        <v>0.09</v>
      </c>
      <c r="S55">
        <v>0.18</v>
      </c>
      <c r="T55">
        <v>5361</v>
      </c>
      <c r="U55">
        <v>5494</v>
      </c>
      <c r="V55">
        <v>1000</v>
      </c>
      <c r="W55">
        <v>18942</v>
      </c>
      <c r="X55">
        <v>35842</v>
      </c>
      <c r="Y55">
        <v>16927</v>
      </c>
      <c r="Z55">
        <v>0</v>
      </c>
      <c r="AA55">
        <v>0.20300000000000001</v>
      </c>
      <c r="AB55">
        <v>5.9459999999999997</v>
      </c>
      <c r="AC55">
        <v>6.024</v>
      </c>
      <c r="AD55">
        <v>0.13400000000000001</v>
      </c>
      <c r="AE55">
        <v>5.7770000000000001</v>
      </c>
      <c r="AF55">
        <v>5.819</v>
      </c>
      <c r="AG55">
        <v>0.14099999999999999</v>
      </c>
      <c r="AH55">
        <v>6.0419999999999998</v>
      </c>
      <c r="AI55">
        <v>6.0970000000000004</v>
      </c>
    </row>
    <row r="56" spans="1:35" x14ac:dyDescent="0.3">
      <c r="A56">
        <v>2</v>
      </c>
      <c r="B56">
        <v>1</v>
      </c>
      <c r="C56">
        <v>9</v>
      </c>
      <c r="D56">
        <v>1324</v>
      </c>
      <c r="E56">
        <v>1449</v>
      </c>
      <c r="F56">
        <v>10</v>
      </c>
      <c r="G56">
        <v>34</v>
      </c>
      <c r="H56">
        <v>30</v>
      </c>
      <c r="I56">
        <v>8</v>
      </c>
      <c r="J56">
        <v>0</v>
      </c>
      <c r="K56">
        <v>0.13900000000000001</v>
      </c>
      <c r="L56">
        <v>7.9000000000000001E-2</v>
      </c>
      <c r="M56">
        <v>0.12</v>
      </c>
      <c r="N56">
        <v>0.127</v>
      </c>
      <c r="O56">
        <v>9.1999999999999998E-2</v>
      </c>
      <c r="P56">
        <v>0.13300000000000001</v>
      </c>
      <c r="Q56">
        <v>0.128</v>
      </c>
      <c r="R56">
        <v>8.5000000000000006E-2</v>
      </c>
      <c r="S56">
        <v>0.126</v>
      </c>
      <c r="T56">
        <v>1420</v>
      </c>
      <c r="U56">
        <v>1545</v>
      </c>
      <c r="V56">
        <v>34</v>
      </c>
      <c r="W56">
        <v>108</v>
      </c>
      <c r="X56">
        <v>149</v>
      </c>
      <c r="Y56">
        <v>41</v>
      </c>
      <c r="Z56">
        <v>0</v>
      </c>
      <c r="AA56">
        <v>0.19400000000000001</v>
      </c>
      <c r="AB56">
        <v>0.11700000000000001</v>
      </c>
      <c r="AC56">
        <v>0.17</v>
      </c>
      <c r="AD56">
        <v>0.122</v>
      </c>
      <c r="AE56">
        <v>9.7000000000000003E-2</v>
      </c>
      <c r="AF56">
        <v>0.13700000000000001</v>
      </c>
      <c r="AG56">
        <v>0.13300000000000001</v>
      </c>
      <c r="AH56">
        <v>0.106</v>
      </c>
      <c r="AI56">
        <v>0.14599999999999999</v>
      </c>
    </row>
    <row r="57" spans="1:35" x14ac:dyDescent="0.3">
      <c r="A57">
        <v>10</v>
      </c>
      <c r="B57">
        <v>2</v>
      </c>
      <c r="C57" s="3" t="s">
        <v>11</v>
      </c>
      <c r="D57">
        <v>2712</v>
      </c>
      <c r="E57">
        <v>2986</v>
      </c>
      <c r="F57">
        <v>10</v>
      </c>
      <c r="G57">
        <v>65</v>
      </c>
      <c r="H57">
        <v>39</v>
      </c>
      <c r="I57">
        <v>12</v>
      </c>
      <c r="J57">
        <v>0</v>
      </c>
      <c r="K57">
        <v>0.23400000000000001</v>
      </c>
      <c r="L57">
        <v>0.16800000000000001</v>
      </c>
      <c r="M57">
        <v>0.23599999999999999</v>
      </c>
      <c r="N57">
        <v>0.14399999999999999</v>
      </c>
      <c r="O57">
        <v>0.121</v>
      </c>
      <c r="P57">
        <v>0.16700000000000001</v>
      </c>
      <c r="Q57">
        <v>0.18099999999999999</v>
      </c>
      <c r="R57">
        <v>0.121</v>
      </c>
      <c r="S57">
        <v>0.18099999999999999</v>
      </c>
      <c r="T57">
        <v>6672</v>
      </c>
      <c r="U57">
        <v>6946</v>
      </c>
      <c r="V57">
        <v>1000</v>
      </c>
      <c r="W57">
        <v>154743</v>
      </c>
      <c r="X57">
        <v>307426</v>
      </c>
      <c r="Y57">
        <v>152720</v>
      </c>
      <c r="Z57">
        <v>0</v>
      </c>
      <c r="AA57">
        <v>0.19700000000000001</v>
      </c>
      <c r="AB57">
        <v>50.284999999999997</v>
      </c>
      <c r="AC57">
        <v>50.344999999999999</v>
      </c>
      <c r="AD57">
        <v>0.13800000000000001</v>
      </c>
      <c r="AE57">
        <v>48.427999999999997</v>
      </c>
      <c r="AF57">
        <v>48.475000000000001</v>
      </c>
      <c r="AG57">
        <v>0.20599999999999999</v>
      </c>
      <c r="AH57">
        <v>48.423999999999999</v>
      </c>
      <c r="AI57">
        <v>48.51</v>
      </c>
    </row>
    <row r="58" spans="1:35" x14ac:dyDescent="0.3">
      <c r="A58">
        <v>11</v>
      </c>
      <c r="B58">
        <v>2</v>
      </c>
      <c r="C58" s="3" t="s">
        <v>77</v>
      </c>
      <c r="D58">
        <v>2658</v>
      </c>
      <c r="E58">
        <v>2921</v>
      </c>
      <c r="F58">
        <v>10</v>
      </c>
      <c r="G58">
        <v>61</v>
      </c>
      <c r="H58">
        <v>17</v>
      </c>
      <c r="I58">
        <v>1</v>
      </c>
      <c r="J58">
        <v>0</v>
      </c>
      <c r="K58">
        <v>0.216</v>
      </c>
      <c r="L58">
        <v>0.17399999999999999</v>
      </c>
      <c r="M58">
        <v>0.24399999999999999</v>
      </c>
      <c r="N58">
        <v>0.158</v>
      </c>
      <c r="O58">
        <v>0.113</v>
      </c>
      <c r="P58">
        <v>0.16</v>
      </c>
      <c r="Q58">
        <v>0.14399999999999999</v>
      </c>
      <c r="R58">
        <v>0.14199999999999999</v>
      </c>
      <c r="S58">
        <v>0.185</v>
      </c>
      <c r="T58">
        <v>6618</v>
      </c>
      <c r="U58">
        <v>6881</v>
      </c>
      <c r="V58">
        <v>1000</v>
      </c>
      <c r="W58" s="2">
        <v>229857</v>
      </c>
      <c r="X58" s="2">
        <v>457644</v>
      </c>
      <c r="Y58" s="2">
        <v>227831</v>
      </c>
      <c r="Z58">
        <v>0</v>
      </c>
      <c r="AA58">
        <v>0.188</v>
      </c>
      <c r="AB58">
        <v>62.070999999999998</v>
      </c>
      <c r="AC58">
        <v>62.128999999999998</v>
      </c>
      <c r="AD58">
        <v>0.153</v>
      </c>
      <c r="AE58">
        <v>66.153000000000006</v>
      </c>
      <c r="AF58">
        <v>66.203000000000003</v>
      </c>
      <c r="AG58">
        <v>0.13300000000000001</v>
      </c>
      <c r="AH58">
        <v>58.222999999999999</v>
      </c>
      <c r="AI58">
        <v>58.268000000000001</v>
      </c>
    </row>
    <row r="59" spans="1:35" x14ac:dyDescent="0.3">
      <c r="A59">
        <v>12</v>
      </c>
      <c r="B59">
        <v>2</v>
      </c>
      <c r="C59" s="3" t="s">
        <v>78</v>
      </c>
      <c r="D59">
        <v>2616</v>
      </c>
      <c r="E59">
        <v>2878</v>
      </c>
      <c r="F59">
        <v>10</v>
      </c>
      <c r="G59">
        <v>45</v>
      </c>
      <c r="H59">
        <v>15</v>
      </c>
      <c r="I59">
        <v>0</v>
      </c>
      <c r="J59">
        <v>0</v>
      </c>
      <c r="K59">
        <v>0.14499999999999999</v>
      </c>
      <c r="L59">
        <v>0.108</v>
      </c>
      <c r="M59">
        <v>0.153</v>
      </c>
      <c r="N59">
        <v>0.14299999999999999</v>
      </c>
      <c r="O59">
        <v>0.123</v>
      </c>
      <c r="P59">
        <v>0.17100000000000001</v>
      </c>
      <c r="Q59">
        <v>0.14199999999999999</v>
      </c>
      <c r="R59">
        <v>0.11</v>
      </c>
      <c r="S59">
        <v>0.159</v>
      </c>
      <c r="T59">
        <v>6576</v>
      </c>
      <c r="U59">
        <v>6838</v>
      </c>
      <c r="V59">
        <v>1000</v>
      </c>
      <c r="W59">
        <v>14081</v>
      </c>
      <c r="X59">
        <v>26115</v>
      </c>
      <c r="Y59">
        <v>12065</v>
      </c>
      <c r="Z59">
        <v>0</v>
      </c>
      <c r="AA59">
        <v>0.188</v>
      </c>
      <c r="AB59">
        <v>6.2</v>
      </c>
      <c r="AC59">
        <v>6.2629999999999999</v>
      </c>
      <c r="AD59">
        <v>0.155</v>
      </c>
      <c r="AE59">
        <v>5.8550000000000004</v>
      </c>
      <c r="AF59">
        <v>5.9059999999999997</v>
      </c>
      <c r="AG59">
        <v>0.16</v>
      </c>
      <c r="AH59">
        <v>6.1589999999999998</v>
      </c>
      <c r="AI59">
        <v>6.2160000000000002</v>
      </c>
    </row>
    <row r="60" spans="1:35" x14ac:dyDescent="0.3">
      <c r="A60">
        <v>20</v>
      </c>
      <c r="B60">
        <v>3</v>
      </c>
      <c r="C60" s="3" t="s">
        <v>79</v>
      </c>
      <c r="D60">
        <v>3994</v>
      </c>
      <c r="E60">
        <v>4393</v>
      </c>
      <c r="F60">
        <v>10</v>
      </c>
      <c r="G60">
        <v>62</v>
      </c>
      <c r="H60">
        <v>15</v>
      </c>
      <c r="I60">
        <v>0</v>
      </c>
      <c r="J60" s="2">
        <v>0</v>
      </c>
      <c r="K60" s="2">
        <v>0.15</v>
      </c>
      <c r="L60" s="2">
        <v>0.152</v>
      </c>
      <c r="M60">
        <v>0.20200000000000001</v>
      </c>
      <c r="N60">
        <v>0.16700000000000001</v>
      </c>
      <c r="O60">
        <v>0.161</v>
      </c>
      <c r="P60" s="2">
        <v>0.224</v>
      </c>
      <c r="Q60" s="2">
        <v>0.14599999999999999</v>
      </c>
      <c r="R60" s="2">
        <v>0.14599999999999999</v>
      </c>
      <c r="S60">
        <v>0.19700000000000001</v>
      </c>
      <c r="T60">
        <v>7954</v>
      </c>
      <c r="U60">
        <v>8353</v>
      </c>
      <c r="V60">
        <v>1000</v>
      </c>
      <c r="W60">
        <v>28369</v>
      </c>
      <c r="X60">
        <v>54658</v>
      </c>
      <c r="Y60">
        <v>26336</v>
      </c>
      <c r="Z60">
        <v>0</v>
      </c>
      <c r="AA60">
        <v>0.24399999999999999</v>
      </c>
      <c r="AB60">
        <v>12.635999999999999</v>
      </c>
      <c r="AC60">
        <v>12.712999999999999</v>
      </c>
      <c r="AD60">
        <v>0.14299999999999999</v>
      </c>
      <c r="AE60">
        <v>12.284000000000001</v>
      </c>
      <c r="AF60">
        <v>12.333</v>
      </c>
      <c r="AG60">
        <v>0.153</v>
      </c>
      <c r="AH60">
        <v>12.106</v>
      </c>
      <c r="AI60">
        <v>12.161</v>
      </c>
    </row>
    <row r="61" spans="1:35" x14ac:dyDescent="0.3">
      <c r="A61">
        <v>21</v>
      </c>
      <c r="B61">
        <v>3</v>
      </c>
      <c r="C61" s="3" t="s">
        <v>6</v>
      </c>
      <c r="D61">
        <v>3886</v>
      </c>
      <c r="E61" s="2">
        <v>4275</v>
      </c>
      <c r="F61" s="2">
        <v>10</v>
      </c>
      <c r="G61" s="2">
        <v>67</v>
      </c>
      <c r="H61" s="2">
        <v>20</v>
      </c>
      <c r="I61" s="2">
        <v>2</v>
      </c>
      <c r="J61">
        <v>0</v>
      </c>
      <c r="K61">
        <v>0.27900000000000003</v>
      </c>
      <c r="L61">
        <v>0.27400000000000002</v>
      </c>
      <c r="M61">
        <v>0.35799999999999998</v>
      </c>
      <c r="N61">
        <v>0.14899999999999999</v>
      </c>
      <c r="O61">
        <v>0.155</v>
      </c>
      <c r="P61">
        <v>0.20399999999999999</v>
      </c>
      <c r="Q61">
        <v>0.157</v>
      </c>
      <c r="R61">
        <v>0.13900000000000001</v>
      </c>
      <c r="S61">
        <v>0.19</v>
      </c>
      <c r="T61">
        <v>7846</v>
      </c>
      <c r="U61">
        <v>8235</v>
      </c>
      <c r="V61">
        <v>1000</v>
      </c>
      <c r="W61">
        <v>23166</v>
      </c>
      <c r="X61">
        <v>44246</v>
      </c>
      <c r="Y61">
        <v>21128</v>
      </c>
      <c r="Z61">
        <v>0</v>
      </c>
      <c r="AA61">
        <v>0.14599999999999999</v>
      </c>
      <c r="AB61">
        <v>11.249000000000001</v>
      </c>
      <c r="AC61">
        <v>11.298999999999999</v>
      </c>
      <c r="AD61">
        <v>0.158</v>
      </c>
      <c r="AE61">
        <v>9.8379999999999992</v>
      </c>
      <c r="AF61">
        <v>9.89</v>
      </c>
      <c r="AG61">
        <v>0.152</v>
      </c>
      <c r="AH61">
        <v>10.183999999999999</v>
      </c>
      <c r="AI61">
        <v>10.236000000000001</v>
      </c>
    </row>
    <row r="62" spans="1:35" x14ac:dyDescent="0.3">
      <c r="A62">
        <v>22</v>
      </c>
      <c r="B62">
        <v>3</v>
      </c>
      <c r="C62" s="3" t="s">
        <v>7</v>
      </c>
      <c r="D62">
        <v>3972</v>
      </c>
      <c r="E62">
        <v>4371</v>
      </c>
      <c r="F62">
        <v>10</v>
      </c>
      <c r="G62">
        <v>45</v>
      </c>
      <c r="H62">
        <v>15</v>
      </c>
      <c r="I62">
        <v>0</v>
      </c>
      <c r="J62">
        <v>0</v>
      </c>
      <c r="K62">
        <v>0.255</v>
      </c>
      <c r="L62">
        <v>0.22</v>
      </c>
      <c r="M62">
        <v>0.30099999999999999</v>
      </c>
      <c r="N62">
        <v>0.159</v>
      </c>
      <c r="O62">
        <v>0.14899999999999999</v>
      </c>
      <c r="P62">
        <v>0.19800000000000001</v>
      </c>
      <c r="Q62">
        <v>0.157</v>
      </c>
      <c r="R62">
        <v>0.14699999999999999</v>
      </c>
      <c r="S62">
        <v>0.19600000000000001</v>
      </c>
      <c r="T62">
        <v>7932</v>
      </c>
      <c r="U62">
        <v>8331</v>
      </c>
      <c r="V62">
        <v>1000</v>
      </c>
      <c r="W62">
        <v>80859</v>
      </c>
      <c r="X62">
        <v>159664</v>
      </c>
      <c r="Y62">
        <v>78839</v>
      </c>
      <c r="Z62">
        <v>0</v>
      </c>
      <c r="AA62">
        <v>0.25900000000000001</v>
      </c>
      <c r="AB62">
        <v>30.361000000000001</v>
      </c>
      <c r="AC62">
        <v>30.446000000000002</v>
      </c>
      <c r="AD62">
        <v>0.14599999999999999</v>
      </c>
      <c r="AE62">
        <v>30.760999999999999</v>
      </c>
      <c r="AF62">
        <v>30.812000000000001</v>
      </c>
      <c r="AG62">
        <v>0.14599999999999999</v>
      </c>
      <c r="AH62">
        <v>28.651</v>
      </c>
      <c r="AI62">
        <v>28.701000000000001</v>
      </c>
    </row>
    <row r="63" spans="1:35" x14ac:dyDescent="0.3">
      <c r="A63">
        <v>30</v>
      </c>
      <c r="B63">
        <v>4</v>
      </c>
      <c r="C63" s="3" t="s">
        <v>80</v>
      </c>
      <c r="D63" s="2">
        <v>5414</v>
      </c>
      <c r="E63" s="2">
        <v>5955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0.251</v>
      </c>
      <c r="L63">
        <v>0.29399999999999998</v>
      </c>
      <c r="M63">
        <v>0.40100000000000002</v>
      </c>
      <c r="N63">
        <v>0.16500000000000001</v>
      </c>
      <c r="O63">
        <v>0.19500000000000001</v>
      </c>
      <c r="P63">
        <v>0.252</v>
      </c>
      <c r="Q63">
        <v>0.18099999999999999</v>
      </c>
      <c r="R63">
        <v>0.17799999999999999</v>
      </c>
      <c r="S63">
        <v>0.24299999999999999</v>
      </c>
      <c r="T63" s="2">
        <v>9374</v>
      </c>
      <c r="U63" s="2">
        <v>9915</v>
      </c>
      <c r="V63" s="2">
        <v>1000</v>
      </c>
      <c r="W63">
        <v>5715</v>
      </c>
      <c r="X63">
        <v>9344</v>
      </c>
      <c r="Y63">
        <v>3676</v>
      </c>
      <c r="Z63">
        <v>0</v>
      </c>
      <c r="AA63">
        <v>0.28599999999999998</v>
      </c>
      <c r="AB63">
        <v>4.9370000000000003</v>
      </c>
      <c r="AC63">
        <v>5.0309999999999997</v>
      </c>
      <c r="AD63">
        <v>0.155</v>
      </c>
      <c r="AE63">
        <v>4.5359999999999996</v>
      </c>
      <c r="AF63">
        <v>4.5919999999999996</v>
      </c>
      <c r="AG63">
        <v>0.158</v>
      </c>
      <c r="AH63">
        <v>4.5250000000000004</v>
      </c>
      <c r="AI63">
        <v>4.58</v>
      </c>
    </row>
    <row r="64" spans="1:35" x14ac:dyDescent="0.3">
      <c r="A64">
        <v>31</v>
      </c>
      <c r="B64">
        <v>4</v>
      </c>
      <c r="C64" s="3" t="s">
        <v>81</v>
      </c>
      <c r="D64">
        <v>5241</v>
      </c>
      <c r="E64">
        <v>5768</v>
      </c>
      <c r="F64">
        <v>10</v>
      </c>
      <c r="G64" s="2">
        <v>82</v>
      </c>
      <c r="H64" s="2">
        <v>17</v>
      </c>
      <c r="I64" s="2">
        <v>1</v>
      </c>
      <c r="J64">
        <v>0</v>
      </c>
      <c r="K64">
        <v>0.158</v>
      </c>
      <c r="L64">
        <v>0.16800000000000001</v>
      </c>
      <c r="M64">
        <v>0.22600000000000001</v>
      </c>
      <c r="N64">
        <v>0.157</v>
      </c>
      <c r="O64">
        <v>0.18</v>
      </c>
      <c r="P64">
        <v>0.23499999999999999</v>
      </c>
      <c r="Q64">
        <v>0.158</v>
      </c>
      <c r="R64">
        <v>0.17599999999999999</v>
      </c>
      <c r="S64">
        <v>0.23100000000000001</v>
      </c>
      <c r="T64">
        <v>9201</v>
      </c>
      <c r="U64">
        <v>9728</v>
      </c>
      <c r="V64">
        <v>1000</v>
      </c>
      <c r="W64">
        <v>105867</v>
      </c>
      <c r="X64">
        <v>209616</v>
      </c>
      <c r="Y64">
        <v>103818</v>
      </c>
      <c r="Z64">
        <v>0</v>
      </c>
      <c r="AA64">
        <v>0.158</v>
      </c>
      <c r="AB64">
        <v>44.368000000000002</v>
      </c>
      <c r="AC64">
        <v>44.424999999999997</v>
      </c>
      <c r="AD64">
        <v>0.161</v>
      </c>
      <c r="AE64">
        <v>47.392000000000003</v>
      </c>
      <c r="AF64">
        <v>47.451000000000001</v>
      </c>
      <c r="AG64">
        <v>0.16300000000000001</v>
      </c>
      <c r="AH64">
        <v>44.865000000000002</v>
      </c>
      <c r="AI64">
        <v>44.923999999999999</v>
      </c>
    </row>
    <row r="65" spans="1:35" x14ac:dyDescent="0.3">
      <c r="A65">
        <v>32</v>
      </c>
      <c r="B65">
        <v>4</v>
      </c>
      <c r="C65" s="3" t="s">
        <v>10</v>
      </c>
      <c r="D65">
        <v>5291</v>
      </c>
      <c r="E65">
        <v>5828</v>
      </c>
      <c r="F65">
        <v>10</v>
      </c>
      <c r="G65">
        <v>91</v>
      </c>
      <c r="H65">
        <v>15</v>
      </c>
      <c r="I65">
        <v>0</v>
      </c>
      <c r="J65">
        <v>0</v>
      </c>
      <c r="K65">
        <v>0.24099999999999999</v>
      </c>
      <c r="L65">
        <v>0.28199999999999997</v>
      </c>
      <c r="M65">
        <v>0.36799999999999999</v>
      </c>
      <c r="N65">
        <v>0.156</v>
      </c>
      <c r="O65">
        <v>0.17899999999999999</v>
      </c>
      <c r="P65">
        <v>0.23300000000000001</v>
      </c>
      <c r="Q65">
        <v>0.183</v>
      </c>
      <c r="R65">
        <v>0.252</v>
      </c>
      <c r="S65">
        <v>0.31900000000000001</v>
      </c>
      <c r="T65">
        <v>9251</v>
      </c>
      <c r="U65">
        <v>9788</v>
      </c>
      <c r="V65">
        <v>1000</v>
      </c>
      <c r="W65">
        <v>30823</v>
      </c>
      <c r="X65">
        <v>59504</v>
      </c>
      <c r="Y65">
        <v>28757</v>
      </c>
      <c r="Z65">
        <v>0</v>
      </c>
      <c r="AA65">
        <v>0.155</v>
      </c>
      <c r="AB65">
        <v>18.401</v>
      </c>
      <c r="AC65">
        <v>18.457000000000001</v>
      </c>
      <c r="AD65">
        <v>0.16</v>
      </c>
      <c r="AE65">
        <v>13.629</v>
      </c>
      <c r="AF65">
        <v>13.689</v>
      </c>
      <c r="AG65">
        <v>0.152</v>
      </c>
      <c r="AH65">
        <v>13.895</v>
      </c>
      <c r="AI65">
        <v>13.951000000000001</v>
      </c>
    </row>
    <row r="66" spans="1:35" x14ac:dyDescent="0.3">
      <c r="A66">
        <v>40</v>
      </c>
      <c r="B66">
        <v>5</v>
      </c>
      <c r="C66" s="3" t="s">
        <v>82</v>
      </c>
      <c r="D66">
        <v>6561</v>
      </c>
      <c r="E66">
        <v>7225</v>
      </c>
      <c r="F66">
        <v>10</v>
      </c>
      <c r="G66">
        <v>122</v>
      </c>
      <c r="H66">
        <v>29</v>
      </c>
      <c r="I66">
        <v>7</v>
      </c>
      <c r="J66">
        <v>0</v>
      </c>
      <c r="K66">
        <v>0.16800000000000001</v>
      </c>
      <c r="L66">
        <v>0.21299999999999999</v>
      </c>
      <c r="M66">
        <v>0.27100000000000002</v>
      </c>
      <c r="N66">
        <v>0.16800000000000001</v>
      </c>
      <c r="O66">
        <v>0.22500000000000001</v>
      </c>
      <c r="P66">
        <v>0.28299999999999997</v>
      </c>
      <c r="Q66">
        <v>0.17199999999999999</v>
      </c>
      <c r="R66">
        <v>0.217</v>
      </c>
      <c r="S66">
        <v>0.27500000000000002</v>
      </c>
      <c r="T66">
        <v>10521</v>
      </c>
      <c r="U66">
        <v>11185</v>
      </c>
      <c r="V66">
        <v>1000</v>
      </c>
      <c r="W66">
        <v>16150</v>
      </c>
      <c r="X66">
        <v>30116</v>
      </c>
      <c r="Y66">
        <v>14066</v>
      </c>
      <c r="Z66">
        <v>0</v>
      </c>
      <c r="AA66">
        <v>0.16600000000000001</v>
      </c>
      <c r="AB66">
        <v>10.276999999999999</v>
      </c>
      <c r="AC66">
        <v>10.336</v>
      </c>
      <c r="AD66">
        <v>0.16300000000000001</v>
      </c>
      <c r="AE66">
        <v>10.757</v>
      </c>
      <c r="AF66">
        <v>10.818</v>
      </c>
      <c r="AG66">
        <v>0.16700000000000001</v>
      </c>
      <c r="AH66">
        <v>10.336</v>
      </c>
      <c r="AI66">
        <v>10.4</v>
      </c>
    </row>
    <row r="67" spans="1:35" x14ac:dyDescent="0.3">
      <c r="A67">
        <v>41</v>
      </c>
      <c r="B67">
        <v>5</v>
      </c>
      <c r="C67" s="3" t="s">
        <v>83</v>
      </c>
      <c r="D67">
        <v>6696</v>
      </c>
      <c r="E67">
        <v>7372</v>
      </c>
      <c r="F67">
        <v>10</v>
      </c>
      <c r="G67">
        <v>110</v>
      </c>
      <c r="H67">
        <v>15</v>
      </c>
      <c r="I67">
        <v>0</v>
      </c>
      <c r="J67">
        <v>0</v>
      </c>
      <c r="K67">
        <v>0.2</v>
      </c>
      <c r="L67">
        <v>0.312</v>
      </c>
      <c r="M67">
        <v>0.38100000000000001</v>
      </c>
      <c r="N67">
        <v>0.19800000000000001</v>
      </c>
      <c r="O67">
        <v>0.26800000000000002</v>
      </c>
      <c r="P67">
        <v>0.33400000000000002</v>
      </c>
      <c r="Q67">
        <v>0.20200000000000001</v>
      </c>
      <c r="R67">
        <v>0.26100000000000001</v>
      </c>
      <c r="S67">
        <v>0.33</v>
      </c>
      <c r="T67" s="2">
        <v>10656</v>
      </c>
      <c r="U67" s="2">
        <v>11332</v>
      </c>
      <c r="V67" s="2">
        <v>1000</v>
      </c>
      <c r="W67">
        <v>43420</v>
      </c>
      <c r="X67" s="2">
        <v>84661</v>
      </c>
      <c r="Y67" s="2">
        <v>41334</v>
      </c>
      <c r="Z67">
        <v>0</v>
      </c>
      <c r="AA67">
        <v>0.28899999999999998</v>
      </c>
      <c r="AB67">
        <v>27.222999999999999</v>
      </c>
      <c r="AC67">
        <v>27.317</v>
      </c>
      <c r="AD67">
        <v>0.183</v>
      </c>
      <c r="AE67">
        <v>28.472999999999999</v>
      </c>
      <c r="AF67">
        <v>28.545999999999999</v>
      </c>
      <c r="AG67">
        <v>0.185</v>
      </c>
      <c r="AH67">
        <v>23.079000000000001</v>
      </c>
      <c r="AI67">
        <v>23.146000000000001</v>
      </c>
    </row>
    <row r="68" spans="1:35" x14ac:dyDescent="0.3">
      <c r="A68">
        <v>42</v>
      </c>
      <c r="B68">
        <v>5</v>
      </c>
      <c r="C68" s="3" t="s">
        <v>84</v>
      </c>
      <c r="D68">
        <v>6475</v>
      </c>
      <c r="E68">
        <v>7136</v>
      </c>
      <c r="F68">
        <v>10</v>
      </c>
      <c r="G68">
        <v>80</v>
      </c>
      <c r="H68">
        <v>18</v>
      </c>
      <c r="I68">
        <v>2</v>
      </c>
      <c r="J68">
        <v>0</v>
      </c>
      <c r="K68">
        <v>0.182</v>
      </c>
      <c r="L68">
        <v>0.23</v>
      </c>
      <c r="M68">
        <v>0.29599999999999999</v>
      </c>
      <c r="N68">
        <v>0.17</v>
      </c>
      <c r="O68">
        <v>0.215</v>
      </c>
      <c r="P68">
        <v>0.27200000000000002</v>
      </c>
      <c r="Q68">
        <v>0.18099999999999999</v>
      </c>
      <c r="R68">
        <v>0.20200000000000001</v>
      </c>
      <c r="S68">
        <v>0.26400000000000001</v>
      </c>
      <c r="T68" s="2">
        <v>10435</v>
      </c>
      <c r="U68" s="2">
        <v>11096</v>
      </c>
      <c r="V68" s="2">
        <v>1000</v>
      </c>
      <c r="W68">
        <v>38334</v>
      </c>
      <c r="X68">
        <v>74561</v>
      </c>
      <c r="Y68">
        <v>36291</v>
      </c>
      <c r="Z68">
        <v>0</v>
      </c>
      <c r="AA68" s="2">
        <v>0.17699999999999999</v>
      </c>
      <c r="AB68" s="2">
        <v>22.896999999999998</v>
      </c>
      <c r="AC68" s="2">
        <v>22.959</v>
      </c>
      <c r="AD68">
        <v>0.16600000000000001</v>
      </c>
      <c r="AE68">
        <v>22.84</v>
      </c>
      <c r="AF68">
        <v>22.901</v>
      </c>
      <c r="AG68">
        <v>0.158</v>
      </c>
      <c r="AH68">
        <v>21.071999999999999</v>
      </c>
      <c r="AI68">
        <v>21.129000000000001</v>
      </c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1298</v>
      </c>
      <c r="E75">
        <v>1420</v>
      </c>
      <c r="F75">
        <v>10</v>
      </c>
      <c r="G75">
        <v>37</v>
      </c>
      <c r="H75">
        <v>24</v>
      </c>
      <c r="I75">
        <v>5</v>
      </c>
      <c r="J75">
        <v>0</v>
      </c>
      <c r="K75">
        <v>0.127</v>
      </c>
      <c r="L75">
        <v>7.9000000000000001E-2</v>
      </c>
      <c r="M75">
        <v>0.12</v>
      </c>
      <c r="N75">
        <v>0.14699999999999999</v>
      </c>
      <c r="O75">
        <v>8.5999999999999993E-2</v>
      </c>
      <c r="P75">
        <v>0.127</v>
      </c>
      <c r="Q75">
        <v>0.13700000000000001</v>
      </c>
      <c r="R75">
        <v>8.3000000000000004E-2</v>
      </c>
      <c r="S75">
        <v>0.123</v>
      </c>
      <c r="T75">
        <v>5258</v>
      </c>
      <c r="U75">
        <v>5380</v>
      </c>
      <c r="V75">
        <v>1000</v>
      </c>
      <c r="W75">
        <v>33681</v>
      </c>
      <c r="X75">
        <v>65329</v>
      </c>
      <c r="Y75">
        <v>31674</v>
      </c>
      <c r="Z75">
        <v>0</v>
      </c>
      <c r="AA75">
        <v>0.188</v>
      </c>
      <c r="AB75">
        <v>9.0540000000000003</v>
      </c>
      <c r="AC75">
        <v>9.1189999999999998</v>
      </c>
      <c r="AD75">
        <v>0.14399999999999999</v>
      </c>
      <c r="AE75">
        <v>8.65</v>
      </c>
      <c r="AF75">
        <v>8.6929999999999996</v>
      </c>
      <c r="AG75">
        <v>0.127</v>
      </c>
      <c r="AH75">
        <v>8.48</v>
      </c>
      <c r="AI75">
        <v>8.5210000000000008</v>
      </c>
    </row>
    <row r="76" spans="1:35" x14ac:dyDescent="0.3">
      <c r="A76">
        <v>1</v>
      </c>
      <c r="B76">
        <v>1</v>
      </c>
      <c r="C76">
        <v>24</v>
      </c>
      <c r="D76" s="2">
        <v>1401</v>
      </c>
      <c r="E76" s="2">
        <v>1534</v>
      </c>
      <c r="F76" s="2">
        <v>10</v>
      </c>
      <c r="G76" s="2">
        <v>39</v>
      </c>
      <c r="H76" s="2">
        <v>16</v>
      </c>
      <c r="I76" s="2">
        <v>0</v>
      </c>
      <c r="J76" s="2">
        <v>0</v>
      </c>
      <c r="K76" s="2">
        <v>0.13</v>
      </c>
      <c r="L76" s="2">
        <v>8.5000000000000006E-2</v>
      </c>
      <c r="M76" s="2">
        <v>0.127</v>
      </c>
      <c r="N76">
        <v>0.14000000000000001</v>
      </c>
      <c r="O76">
        <v>8.6999999999999994E-2</v>
      </c>
      <c r="P76">
        <v>0.128</v>
      </c>
      <c r="Q76">
        <v>0.13100000000000001</v>
      </c>
      <c r="R76">
        <v>8.8999999999999996E-2</v>
      </c>
      <c r="S76">
        <v>0.13200000000000001</v>
      </c>
      <c r="T76">
        <v>5361</v>
      </c>
      <c r="U76">
        <v>5494</v>
      </c>
      <c r="V76">
        <v>1000</v>
      </c>
      <c r="W76">
        <v>18942</v>
      </c>
      <c r="X76">
        <v>35842</v>
      </c>
      <c r="Y76">
        <v>16927</v>
      </c>
      <c r="Z76">
        <v>0</v>
      </c>
      <c r="AA76">
        <v>0.20499999999999999</v>
      </c>
      <c r="AB76">
        <v>5.7850000000000001</v>
      </c>
      <c r="AC76">
        <v>5.8609999999999998</v>
      </c>
      <c r="AD76">
        <v>0.126</v>
      </c>
      <c r="AE76">
        <v>5.6920000000000002</v>
      </c>
      <c r="AF76">
        <v>5.7329999999999997</v>
      </c>
      <c r="AG76">
        <v>0.13200000000000001</v>
      </c>
      <c r="AH76">
        <v>5.3230000000000004</v>
      </c>
      <c r="AI76">
        <v>5.367</v>
      </c>
    </row>
    <row r="77" spans="1:35" x14ac:dyDescent="0.3">
      <c r="A77">
        <v>2</v>
      </c>
      <c r="B77">
        <v>1</v>
      </c>
      <c r="C77">
        <v>9</v>
      </c>
      <c r="D77">
        <v>1324</v>
      </c>
      <c r="E77">
        <v>1449</v>
      </c>
      <c r="F77">
        <v>10</v>
      </c>
      <c r="G77">
        <v>34</v>
      </c>
      <c r="H77">
        <v>30</v>
      </c>
      <c r="I77">
        <v>8</v>
      </c>
      <c r="J77">
        <v>0</v>
      </c>
      <c r="K77">
        <v>0.13800000000000001</v>
      </c>
      <c r="L77">
        <v>9.0999999999999998E-2</v>
      </c>
      <c r="M77">
        <v>0.13300000000000001</v>
      </c>
      <c r="N77">
        <v>0.13</v>
      </c>
      <c r="O77">
        <v>7.8E-2</v>
      </c>
      <c r="P77">
        <v>0.11799999999999999</v>
      </c>
      <c r="Q77">
        <v>0.14099999999999999</v>
      </c>
      <c r="R77">
        <v>7.8E-2</v>
      </c>
      <c r="S77">
        <v>0.11899999999999999</v>
      </c>
      <c r="T77">
        <v>1420</v>
      </c>
      <c r="U77">
        <v>1545</v>
      </c>
      <c r="V77">
        <v>34</v>
      </c>
      <c r="W77">
        <v>108</v>
      </c>
      <c r="X77">
        <v>149</v>
      </c>
      <c r="Y77">
        <v>41</v>
      </c>
      <c r="Z77">
        <v>0</v>
      </c>
      <c r="AA77">
        <v>0.223</v>
      </c>
      <c r="AB77">
        <v>0.17199999999999999</v>
      </c>
      <c r="AC77">
        <v>0.23699999999999999</v>
      </c>
      <c r="AD77">
        <v>0.13500000000000001</v>
      </c>
      <c r="AE77">
        <v>0.111</v>
      </c>
      <c r="AF77">
        <v>0.153</v>
      </c>
      <c r="AG77">
        <v>0.129</v>
      </c>
      <c r="AH77">
        <v>0.113</v>
      </c>
      <c r="AI77">
        <v>0.156</v>
      </c>
    </row>
    <row r="78" spans="1:35" x14ac:dyDescent="0.3">
      <c r="A78">
        <v>10</v>
      </c>
      <c r="B78">
        <v>2</v>
      </c>
      <c r="C78" s="3" t="s">
        <v>11</v>
      </c>
      <c r="D78">
        <v>2712</v>
      </c>
      <c r="E78">
        <v>2986</v>
      </c>
      <c r="F78">
        <v>10</v>
      </c>
      <c r="G78">
        <v>65</v>
      </c>
      <c r="H78">
        <v>39</v>
      </c>
      <c r="I78">
        <v>12</v>
      </c>
      <c r="J78">
        <v>0</v>
      </c>
      <c r="K78">
        <v>0.14000000000000001</v>
      </c>
      <c r="L78">
        <v>0.13700000000000001</v>
      </c>
      <c r="M78">
        <v>0.182</v>
      </c>
      <c r="N78">
        <v>0.15</v>
      </c>
      <c r="O78">
        <v>0.155</v>
      </c>
      <c r="P78">
        <v>0.2</v>
      </c>
      <c r="Q78">
        <v>0.14299999999999999</v>
      </c>
      <c r="R78">
        <v>0.129</v>
      </c>
      <c r="S78">
        <v>0.17599999999999999</v>
      </c>
      <c r="T78">
        <v>6672</v>
      </c>
      <c r="U78">
        <v>6946</v>
      </c>
      <c r="V78">
        <v>1000</v>
      </c>
      <c r="W78">
        <v>154743</v>
      </c>
      <c r="X78">
        <v>307426</v>
      </c>
      <c r="Y78">
        <v>152720</v>
      </c>
      <c r="Z78">
        <v>0</v>
      </c>
      <c r="AA78">
        <v>0.24</v>
      </c>
      <c r="AB78">
        <v>48.652999999999999</v>
      </c>
      <c r="AC78">
        <v>48.723999999999997</v>
      </c>
      <c r="AD78">
        <v>0.18</v>
      </c>
      <c r="AE78">
        <v>49.582000000000001</v>
      </c>
      <c r="AF78">
        <v>49.631999999999998</v>
      </c>
      <c r="AG78">
        <v>0.13500000000000001</v>
      </c>
      <c r="AH78">
        <v>46.72</v>
      </c>
      <c r="AI78">
        <v>46.764000000000003</v>
      </c>
    </row>
    <row r="79" spans="1:35" x14ac:dyDescent="0.3">
      <c r="A79">
        <v>11</v>
      </c>
      <c r="B79">
        <v>2</v>
      </c>
      <c r="C79" s="3" t="s">
        <v>77</v>
      </c>
      <c r="D79" s="2">
        <v>2658</v>
      </c>
      <c r="E79" s="2">
        <v>2921</v>
      </c>
      <c r="F79" s="2">
        <v>10</v>
      </c>
      <c r="G79">
        <v>61</v>
      </c>
      <c r="H79">
        <v>17</v>
      </c>
      <c r="I79">
        <v>1</v>
      </c>
      <c r="J79">
        <v>0</v>
      </c>
      <c r="K79">
        <v>0.14299999999999999</v>
      </c>
      <c r="L79">
        <v>0.123</v>
      </c>
      <c r="M79">
        <v>0.16900000000000001</v>
      </c>
      <c r="N79">
        <v>0.14499999999999999</v>
      </c>
      <c r="O79">
        <v>0.13400000000000001</v>
      </c>
      <c r="P79">
        <v>0.18099999999999999</v>
      </c>
      <c r="Q79">
        <v>0.14299999999999999</v>
      </c>
      <c r="R79">
        <v>0.122</v>
      </c>
      <c r="S79">
        <v>0.16800000000000001</v>
      </c>
      <c r="T79">
        <v>6618</v>
      </c>
      <c r="U79">
        <v>6881</v>
      </c>
      <c r="V79">
        <v>1000</v>
      </c>
      <c r="W79" s="2">
        <v>229831</v>
      </c>
      <c r="X79" s="2">
        <v>457644</v>
      </c>
      <c r="Y79" s="2">
        <v>227831</v>
      </c>
      <c r="Z79">
        <v>0</v>
      </c>
      <c r="AA79">
        <v>0.22600000000000001</v>
      </c>
      <c r="AB79">
        <v>54.747</v>
      </c>
      <c r="AC79">
        <v>54.819000000000003</v>
      </c>
      <c r="AD79">
        <v>0.14899999999999999</v>
      </c>
      <c r="AE79">
        <v>54.491999999999997</v>
      </c>
      <c r="AF79">
        <v>54.545000000000002</v>
      </c>
      <c r="AG79">
        <v>0.13400000000000001</v>
      </c>
      <c r="AH79">
        <v>55.893000000000001</v>
      </c>
      <c r="AI79">
        <v>55.938000000000002</v>
      </c>
    </row>
    <row r="80" spans="1:35" x14ac:dyDescent="0.3">
      <c r="A80">
        <v>12</v>
      </c>
      <c r="B80">
        <v>2</v>
      </c>
      <c r="C80" s="3" t="s">
        <v>78</v>
      </c>
      <c r="D80">
        <v>2616</v>
      </c>
      <c r="E80">
        <v>2878</v>
      </c>
      <c r="F80">
        <v>10</v>
      </c>
      <c r="G80">
        <v>45</v>
      </c>
      <c r="H80">
        <v>15</v>
      </c>
      <c r="I80">
        <v>0</v>
      </c>
      <c r="J80">
        <v>0</v>
      </c>
      <c r="K80">
        <v>0.13800000000000001</v>
      </c>
      <c r="L80">
        <v>0.13100000000000001</v>
      </c>
      <c r="M80">
        <v>0.17699999999999999</v>
      </c>
      <c r="N80">
        <v>0.14299999999999999</v>
      </c>
      <c r="O80">
        <v>0.13300000000000001</v>
      </c>
      <c r="P80">
        <v>0.17699999999999999</v>
      </c>
      <c r="Q80">
        <v>0.20799999999999999</v>
      </c>
      <c r="R80">
        <v>0.13700000000000001</v>
      </c>
      <c r="S80">
        <v>0.20499999999999999</v>
      </c>
      <c r="T80">
        <v>6576</v>
      </c>
      <c r="U80">
        <v>6838</v>
      </c>
      <c r="V80">
        <v>1000</v>
      </c>
      <c r="W80">
        <v>14081</v>
      </c>
      <c r="X80">
        <v>26115</v>
      </c>
      <c r="Y80">
        <v>12065</v>
      </c>
      <c r="Z80">
        <v>0</v>
      </c>
      <c r="AA80">
        <v>0.13900000000000001</v>
      </c>
      <c r="AB80">
        <v>6.8159999999999998</v>
      </c>
      <c r="AC80">
        <v>6.859</v>
      </c>
      <c r="AD80">
        <v>0.13600000000000001</v>
      </c>
      <c r="AE80">
        <v>5.9829999999999997</v>
      </c>
      <c r="AF80">
        <v>6.0279999999999996</v>
      </c>
      <c r="AG80">
        <v>0.14399999999999999</v>
      </c>
      <c r="AH80">
        <v>5.9889999999999999</v>
      </c>
      <c r="AI80">
        <v>6.0359999999999996</v>
      </c>
    </row>
    <row r="81" spans="1:35" x14ac:dyDescent="0.3">
      <c r="A81">
        <v>20</v>
      </c>
      <c r="B81">
        <v>3</v>
      </c>
      <c r="C81" s="3" t="s">
        <v>79</v>
      </c>
      <c r="D81">
        <v>3994</v>
      </c>
      <c r="E81">
        <v>4393</v>
      </c>
      <c r="F81">
        <v>10</v>
      </c>
      <c r="G81">
        <v>62</v>
      </c>
      <c r="H81">
        <v>15</v>
      </c>
      <c r="I81">
        <v>0</v>
      </c>
      <c r="J81">
        <v>0</v>
      </c>
      <c r="K81">
        <v>0.14899999999999999</v>
      </c>
      <c r="L81">
        <v>0.157</v>
      </c>
      <c r="M81">
        <v>0.20699999999999999</v>
      </c>
      <c r="N81">
        <v>0.155</v>
      </c>
      <c r="O81">
        <v>0.16500000000000001</v>
      </c>
      <c r="P81">
        <v>0.21299999999999999</v>
      </c>
      <c r="Q81">
        <v>0.14899999999999999</v>
      </c>
      <c r="R81">
        <v>0.16</v>
      </c>
      <c r="S81">
        <v>0.21299999999999999</v>
      </c>
      <c r="T81">
        <v>7954</v>
      </c>
      <c r="U81">
        <v>8353</v>
      </c>
      <c r="V81" s="2">
        <v>1000</v>
      </c>
      <c r="W81" s="2">
        <v>28369</v>
      </c>
      <c r="X81" s="2">
        <v>54658</v>
      </c>
      <c r="Y81" s="2">
        <v>26336</v>
      </c>
      <c r="Z81">
        <v>0</v>
      </c>
      <c r="AA81">
        <v>0.219</v>
      </c>
      <c r="AB81">
        <v>12.695</v>
      </c>
      <c r="AC81">
        <v>12.77</v>
      </c>
      <c r="AD81">
        <v>0.14799999999999999</v>
      </c>
      <c r="AE81">
        <v>11.866</v>
      </c>
      <c r="AF81">
        <v>11.917</v>
      </c>
      <c r="AG81">
        <v>0.157</v>
      </c>
      <c r="AH81">
        <v>12.064</v>
      </c>
      <c r="AI81">
        <v>12.115</v>
      </c>
    </row>
    <row r="82" spans="1:35" x14ac:dyDescent="0.3">
      <c r="A82">
        <v>21</v>
      </c>
      <c r="B82">
        <v>3</v>
      </c>
      <c r="C82" s="3" t="s">
        <v>6</v>
      </c>
      <c r="D82">
        <v>3886</v>
      </c>
      <c r="E82">
        <v>4275</v>
      </c>
      <c r="F82">
        <v>10</v>
      </c>
      <c r="G82">
        <v>67</v>
      </c>
      <c r="H82">
        <v>20</v>
      </c>
      <c r="I82">
        <v>2</v>
      </c>
      <c r="J82">
        <v>0</v>
      </c>
      <c r="K82">
        <v>0.155</v>
      </c>
      <c r="L82">
        <v>0.16500000000000001</v>
      </c>
      <c r="M82">
        <v>0.21299999999999999</v>
      </c>
      <c r="N82">
        <v>0.153</v>
      </c>
      <c r="O82">
        <v>0.16500000000000001</v>
      </c>
      <c r="P82">
        <v>0.216</v>
      </c>
      <c r="Q82">
        <v>0.153</v>
      </c>
      <c r="R82">
        <v>0.159</v>
      </c>
      <c r="S82">
        <v>0.20899999999999999</v>
      </c>
      <c r="T82">
        <v>7846</v>
      </c>
      <c r="U82">
        <v>8235</v>
      </c>
      <c r="V82">
        <v>1000</v>
      </c>
      <c r="W82">
        <v>23166</v>
      </c>
      <c r="X82">
        <v>44246</v>
      </c>
      <c r="Y82">
        <v>21128</v>
      </c>
      <c r="Z82">
        <v>0</v>
      </c>
      <c r="AA82">
        <v>0.24299999999999999</v>
      </c>
      <c r="AB82">
        <v>10.513999999999999</v>
      </c>
      <c r="AC82">
        <v>10.597</v>
      </c>
      <c r="AD82">
        <v>0.17499999999999999</v>
      </c>
      <c r="AE82">
        <v>11.617000000000001</v>
      </c>
      <c r="AF82">
        <v>11.688000000000001</v>
      </c>
      <c r="AG82">
        <v>0.14899999999999999</v>
      </c>
      <c r="AH82">
        <v>10.31</v>
      </c>
      <c r="AI82">
        <v>10.363</v>
      </c>
    </row>
    <row r="83" spans="1:35" x14ac:dyDescent="0.3">
      <c r="A83">
        <v>22</v>
      </c>
      <c r="B83">
        <v>3</v>
      </c>
      <c r="C83" s="3" t="s">
        <v>7</v>
      </c>
      <c r="D83">
        <v>3972</v>
      </c>
      <c r="E83">
        <v>4371</v>
      </c>
      <c r="F83">
        <v>10</v>
      </c>
      <c r="G83">
        <v>45</v>
      </c>
      <c r="H83">
        <v>15</v>
      </c>
      <c r="I83">
        <v>0</v>
      </c>
      <c r="J83">
        <v>0</v>
      </c>
      <c r="K83">
        <v>0.14699999999999999</v>
      </c>
      <c r="L83">
        <v>0.14899999999999999</v>
      </c>
      <c r="M83">
        <v>0.19900000000000001</v>
      </c>
      <c r="N83">
        <v>0.17599999999999999</v>
      </c>
      <c r="O83">
        <v>0.185</v>
      </c>
      <c r="P83">
        <v>0.245</v>
      </c>
      <c r="Q83">
        <v>0.155</v>
      </c>
      <c r="R83">
        <v>0.16300000000000001</v>
      </c>
      <c r="S83">
        <v>0.215</v>
      </c>
      <c r="T83">
        <v>7932</v>
      </c>
      <c r="U83">
        <v>8331</v>
      </c>
      <c r="V83">
        <v>1000</v>
      </c>
      <c r="W83">
        <v>80859</v>
      </c>
      <c r="X83">
        <v>159664</v>
      </c>
      <c r="Y83">
        <v>78839</v>
      </c>
      <c r="Z83">
        <v>0</v>
      </c>
      <c r="AA83">
        <v>0.14799999999999999</v>
      </c>
      <c r="AB83">
        <v>29.734999999999999</v>
      </c>
      <c r="AC83">
        <v>29.785</v>
      </c>
      <c r="AD83">
        <v>0.14799999999999999</v>
      </c>
      <c r="AE83">
        <v>30.709</v>
      </c>
      <c r="AF83">
        <v>30.76</v>
      </c>
      <c r="AG83">
        <v>0.158</v>
      </c>
      <c r="AH83">
        <v>30.41</v>
      </c>
      <c r="AI83">
        <v>30.457999999999998</v>
      </c>
    </row>
    <row r="84" spans="1:35" x14ac:dyDescent="0.3">
      <c r="A84">
        <v>30</v>
      </c>
      <c r="B84">
        <v>4</v>
      </c>
      <c r="C84" s="3" t="s">
        <v>80</v>
      </c>
      <c r="D84" s="2">
        <v>5414</v>
      </c>
      <c r="E84" s="2">
        <v>5955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0.254</v>
      </c>
      <c r="L84">
        <v>0.32300000000000001</v>
      </c>
      <c r="M84">
        <v>0.40500000000000003</v>
      </c>
      <c r="N84">
        <v>0.16300000000000001</v>
      </c>
      <c r="O84">
        <v>0.20699999999999999</v>
      </c>
      <c r="P84">
        <v>0.26</v>
      </c>
      <c r="Q84">
        <v>0.17199999999999999</v>
      </c>
      <c r="R84">
        <v>0.20100000000000001</v>
      </c>
      <c r="S84">
        <v>0.25600000000000001</v>
      </c>
      <c r="T84" s="2">
        <v>9374</v>
      </c>
      <c r="U84" s="2">
        <v>9915</v>
      </c>
      <c r="V84" s="2">
        <v>1000</v>
      </c>
      <c r="W84">
        <v>5715</v>
      </c>
      <c r="X84">
        <v>9344</v>
      </c>
      <c r="Y84">
        <v>3676</v>
      </c>
      <c r="Z84">
        <v>0</v>
      </c>
      <c r="AA84">
        <v>0.28199999999999997</v>
      </c>
      <c r="AB84">
        <v>4.7670000000000003</v>
      </c>
      <c r="AC84">
        <v>4.8540000000000001</v>
      </c>
      <c r="AD84">
        <v>0.161</v>
      </c>
      <c r="AE84">
        <v>4.41</v>
      </c>
      <c r="AF84">
        <v>4.4710000000000001</v>
      </c>
      <c r="AG84">
        <v>0.152</v>
      </c>
      <c r="AH84">
        <v>4.5339999999999998</v>
      </c>
      <c r="AI84">
        <v>4.59</v>
      </c>
    </row>
    <row r="85" spans="1:35" x14ac:dyDescent="0.3">
      <c r="A85">
        <v>31</v>
      </c>
      <c r="B85">
        <v>4</v>
      </c>
      <c r="C85" s="3" t="s">
        <v>81</v>
      </c>
      <c r="D85">
        <v>5241</v>
      </c>
      <c r="E85">
        <v>5768</v>
      </c>
      <c r="F85">
        <v>10</v>
      </c>
      <c r="G85" s="2">
        <v>82</v>
      </c>
      <c r="H85" s="2">
        <v>17</v>
      </c>
      <c r="I85" s="2">
        <v>1</v>
      </c>
      <c r="J85">
        <v>0</v>
      </c>
      <c r="K85">
        <v>0.157</v>
      </c>
      <c r="L85">
        <v>0.20300000000000001</v>
      </c>
      <c r="M85">
        <v>0.25700000000000001</v>
      </c>
      <c r="N85">
        <v>0.19900000000000001</v>
      </c>
      <c r="O85">
        <v>0.25900000000000001</v>
      </c>
      <c r="P85">
        <v>0.32900000000000001</v>
      </c>
      <c r="Q85">
        <v>0.16700000000000001</v>
      </c>
      <c r="R85">
        <v>0.189</v>
      </c>
      <c r="S85">
        <v>0.248</v>
      </c>
      <c r="T85">
        <v>9201</v>
      </c>
      <c r="U85">
        <v>9728</v>
      </c>
      <c r="V85">
        <v>1000</v>
      </c>
      <c r="W85">
        <v>105867</v>
      </c>
      <c r="X85">
        <v>209616</v>
      </c>
      <c r="Y85">
        <v>103818</v>
      </c>
      <c r="Z85">
        <v>0</v>
      </c>
      <c r="AA85">
        <v>0.26400000000000001</v>
      </c>
      <c r="AB85">
        <v>45.601999999999997</v>
      </c>
      <c r="AC85">
        <v>45.689</v>
      </c>
      <c r="AD85">
        <v>0.156</v>
      </c>
      <c r="AE85">
        <v>44.393999999999998</v>
      </c>
      <c r="AF85">
        <v>44.451000000000001</v>
      </c>
      <c r="AG85">
        <v>0.155</v>
      </c>
      <c r="AH85">
        <v>44.531999999999996</v>
      </c>
      <c r="AI85">
        <v>44.588000000000001</v>
      </c>
    </row>
    <row r="86" spans="1:35" x14ac:dyDescent="0.3">
      <c r="A86">
        <v>32</v>
      </c>
      <c r="B86">
        <v>4</v>
      </c>
      <c r="C86" s="3" t="s">
        <v>10</v>
      </c>
      <c r="D86">
        <v>5291</v>
      </c>
      <c r="E86">
        <v>5828</v>
      </c>
      <c r="F86">
        <v>10</v>
      </c>
      <c r="G86">
        <v>91</v>
      </c>
      <c r="H86">
        <v>15</v>
      </c>
      <c r="I86">
        <v>0</v>
      </c>
      <c r="J86">
        <v>0</v>
      </c>
      <c r="K86">
        <v>0.24399999999999999</v>
      </c>
      <c r="L86">
        <v>0.30199999999999999</v>
      </c>
      <c r="M86">
        <v>0.38600000000000001</v>
      </c>
      <c r="N86">
        <v>0.16800000000000001</v>
      </c>
      <c r="O86">
        <v>0.219</v>
      </c>
      <c r="P86">
        <v>0.27300000000000002</v>
      </c>
      <c r="Q86">
        <v>0.155</v>
      </c>
      <c r="R86">
        <v>0.21</v>
      </c>
      <c r="S86">
        <v>0.26300000000000001</v>
      </c>
      <c r="T86">
        <v>9251</v>
      </c>
      <c r="U86">
        <v>9788</v>
      </c>
      <c r="V86">
        <v>1000</v>
      </c>
      <c r="W86">
        <v>30823</v>
      </c>
      <c r="X86">
        <v>59504</v>
      </c>
      <c r="Y86">
        <v>28757</v>
      </c>
      <c r="Z86">
        <v>0</v>
      </c>
      <c r="AA86">
        <v>0.154</v>
      </c>
      <c r="AB86">
        <v>14.582000000000001</v>
      </c>
      <c r="AC86">
        <v>14.638</v>
      </c>
      <c r="AD86">
        <v>0.156</v>
      </c>
      <c r="AE86">
        <v>14.028</v>
      </c>
      <c r="AF86">
        <v>14.082000000000001</v>
      </c>
      <c r="AG86">
        <v>0.156</v>
      </c>
      <c r="AH86">
        <v>14.742000000000001</v>
      </c>
      <c r="AI86">
        <v>14.8</v>
      </c>
    </row>
    <row r="87" spans="1:35" x14ac:dyDescent="0.3">
      <c r="A87">
        <v>40</v>
      </c>
      <c r="B87">
        <v>5</v>
      </c>
      <c r="C87" s="3" t="s">
        <v>82</v>
      </c>
      <c r="D87">
        <v>6561</v>
      </c>
      <c r="E87">
        <v>7225</v>
      </c>
      <c r="F87">
        <v>10</v>
      </c>
      <c r="G87">
        <v>122</v>
      </c>
      <c r="H87">
        <v>29</v>
      </c>
      <c r="I87">
        <v>7</v>
      </c>
      <c r="J87">
        <v>0</v>
      </c>
      <c r="K87">
        <v>0.17</v>
      </c>
      <c r="L87">
        <v>0.24</v>
      </c>
      <c r="M87">
        <v>0.30399999999999999</v>
      </c>
      <c r="N87">
        <v>0.17199999999999999</v>
      </c>
      <c r="O87">
        <v>0.26300000000000001</v>
      </c>
      <c r="P87">
        <v>0.32</v>
      </c>
      <c r="Q87">
        <v>0.17699999999999999</v>
      </c>
      <c r="R87">
        <v>0.252</v>
      </c>
      <c r="S87">
        <v>0.316</v>
      </c>
      <c r="T87" s="2">
        <v>10521</v>
      </c>
      <c r="U87" s="2">
        <v>11185</v>
      </c>
      <c r="V87" s="2">
        <v>1000</v>
      </c>
      <c r="W87">
        <v>16150</v>
      </c>
      <c r="X87">
        <v>30116</v>
      </c>
      <c r="Y87">
        <v>14066</v>
      </c>
      <c r="Z87">
        <v>0</v>
      </c>
      <c r="AA87">
        <v>0.16800000000000001</v>
      </c>
      <c r="AB87">
        <v>10.587999999999999</v>
      </c>
      <c r="AC87">
        <v>10.648999999999999</v>
      </c>
      <c r="AD87">
        <v>0.17499999999999999</v>
      </c>
      <c r="AE87">
        <v>11.691000000000001</v>
      </c>
      <c r="AF87">
        <v>11.755000000000001</v>
      </c>
      <c r="AG87">
        <v>0.16400000000000001</v>
      </c>
      <c r="AH87">
        <v>11.372999999999999</v>
      </c>
      <c r="AI87">
        <v>11.430999999999999</v>
      </c>
    </row>
    <row r="88" spans="1:35" x14ac:dyDescent="0.3">
      <c r="A88">
        <v>41</v>
      </c>
      <c r="B88">
        <v>5</v>
      </c>
      <c r="C88" s="3" t="s">
        <v>83</v>
      </c>
      <c r="D88">
        <v>6696</v>
      </c>
      <c r="E88">
        <v>7372</v>
      </c>
      <c r="F88">
        <v>10</v>
      </c>
      <c r="G88">
        <v>110</v>
      </c>
      <c r="H88">
        <v>15</v>
      </c>
      <c r="I88">
        <v>0</v>
      </c>
      <c r="J88">
        <v>0</v>
      </c>
      <c r="K88">
        <v>0.16800000000000001</v>
      </c>
      <c r="L88">
        <v>0.20599999999999999</v>
      </c>
      <c r="M88">
        <v>0.26500000000000001</v>
      </c>
      <c r="N88">
        <v>0.16700000000000001</v>
      </c>
      <c r="O88">
        <v>0.218</v>
      </c>
      <c r="P88">
        <v>0.27600000000000002</v>
      </c>
      <c r="Q88">
        <v>0.17499999999999999</v>
      </c>
      <c r="R88">
        <v>0.29099999999999998</v>
      </c>
      <c r="S88">
        <v>0.35299999999999998</v>
      </c>
      <c r="T88" s="2">
        <v>10656</v>
      </c>
      <c r="U88" s="2">
        <v>11332</v>
      </c>
      <c r="V88" s="2">
        <v>1000</v>
      </c>
      <c r="W88">
        <v>43420</v>
      </c>
      <c r="X88">
        <v>84661</v>
      </c>
      <c r="Y88">
        <v>41334</v>
      </c>
      <c r="Z88">
        <v>0</v>
      </c>
      <c r="AA88" s="2">
        <v>0.24399999999999999</v>
      </c>
      <c r="AB88" s="2">
        <v>21.933</v>
      </c>
      <c r="AC88" s="2">
        <v>22.01</v>
      </c>
      <c r="AD88">
        <v>0.16600000000000001</v>
      </c>
      <c r="AE88">
        <v>22.986999999999998</v>
      </c>
      <c r="AF88">
        <v>23.045999999999999</v>
      </c>
      <c r="AG88">
        <v>0.16900000000000001</v>
      </c>
      <c r="AH88">
        <v>23.678000000000001</v>
      </c>
      <c r="AI88">
        <v>23.742000000000001</v>
      </c>
    </row>
    <row r="89" spans="1:35" x14ac:dyDescent="0.3">
      <c r="A89">
        <v>42</v>
      </c>
      <c r="B89">
        <v>5</v>
      </c>
      <c r="C89" s="3" t="s">
        <v>84</v>
      </c>
      <c r="D89">
        <v>6475</v>
      </c>
      <c r="E89">
        <v>7136</v>
      </c>
      <c r="F89">
        <v>10</v>
      </c>
      <c r="G89">
        <v>80</v>
      </c>
      <c r="H89">
        <v>18</v>
      </c>
      <c r="I89">
        <v>2</v>
      </c>
      <c r="J89">
        <v>0</v>
      </c>
      <c r="K89">
        <v>0.16500000000000001</v>
      </c>
      <c r="L89">
        <v>0.24199999999999999</v>
      </c>
      <c r="M89">
        <v>0.3</v>
      </c>
      <c r="N89">
        <v>0.16600000000000001</v>
      </c>
      <c r="O89">
        <v>0.254</v>
      </c>
      <c r="P89">
        <v>0.313</v>
      </c>
      <c r="Q89">
        <v>0.17599999999999999</v>
      </c>
      <c r="R89">
        <v>0.22</v>
      </c>
      <c r="S89">
        <v>0.27700000000000002</v>
      </c>
      <c r="T89" s="2">
        <v>10435</v>
      </c>
      <c r="U89" s="2">
        <v>11096</v>
      </c>
      <c r="V89" s="2">
        <v>1000</v>
      </c>
      <c r="W89">
        <v>38334</v>
      </c>
      <c r="X89">
        <v>74561</v>
      </c>
      <c r="Y89">
        <v>36291</v>
      </c>
      <c r="Z89">
        <v>0</v>
      </c>
      <c r="AA89" s="2">
        <v>0.24199999999999999</v>
      </c>
      <c r="AB89" s="2">
        <v>21.204000000000001</v>
      </c>
      <c r="AC89" s="2">
        <v>21.280999999999999</v>
      </c>
      <c r="AD89">
        <v>0.161</v>
      </c>
      <c r="AE89">
        <v>21.405999999999999</v>
      </c>
      <c r="AF89">
        <v>21.463000000000001</v>
      </c>
      <c r="AG89">
        <v>0.21299999999999999</v>
      </c>
      <c r="AH89">
        <v>23.306999999999999</v>
      </c>
      <c r="AI89">
        <v>23.373999999999999</v>
      </c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22" workbookViewId="0">
      <selection activeCell="D30" sqref="D30"/>
    </sheetView>
  </sheetViews>
  <sheetFormatPr defaultRowHeight="14.4" x14ac:dyDescent="0.3"/>
  <cols>
    <col min="3" max="3" width="14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160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2733</v>
      </c>
      <c r="E12">
        <v>2998</v>
      </c>
      <c r="F12">
        <v>10</v>
      </c>
      <c r="G12">
        <v>48</v>
      </c>
      <c r="H12">
        <v>17</v>
      </c>
      <c r="I12">
        <v>1</v>
      </c>
      <c r="J12">
        <v>0</v>
      </c>
      <c r="K12">
        <v>0.17799999999999999</v>
      </c>
      <c r="L12">
        <v>0.25</v>
      </c>
      <c r="M12">
        <v>0.30299999999999999</v>
      </c>
      <c r="N12">
        <v>0.155</v>
      </c>
      <c r="O12">
        <v>0.186</v>
      </c>
      <c r="P12">
        <v>0.22500000000000001</v>
      </c>
      <c r="Q12">
        <v>0.15</v>
      </c>
      <c r="R12">
        <v>0.2</v>
      </c>
      <c r="S12">
        <v>0.23799999999999999</v>
      </c>
      <c r="T12">
        <v>6693</v>
      </c>
      <c r="U12">
        <v>6958</v>
      </c>
      <c r="V12">
        <v>1000</v>
      </c>
      <c r="W12">
        <v>9015</v>
      </c>
      <c r="X12">
        <v>15973</v>
      </c>
      <c r="Y12">
        <v>6991</v>
      </c>
      <c r="Z12">
        <v>0</v>
      </c>
      <c r="AA12">
        <v>0.192</v>
      </c>
      <c r="AB12">
        <v>6.1139999999999999</v>
      </c>
      <c r="AC12">
        <v>6.1639999999999997</v>
      </c>
      <c r="AD12">
        <v>0.13700000000000001</v>
      </c>
      <c r="AE12">
        <v>6.1120000000000001</v>
      </c>
      <c r="AF12">
        <v>6.1529999999999996</v>
      </c>
      <c r="AG12">
        <v>0.13600000000000001</v>
      </c>
      <c r="AH12">
        <v>5.9210000000000003</v>
      </c>
      <c r="AI12">
        <v>5.9589999999999996</v>
      </c>
    </row>
    <row r="13" spans="1:35" x14ac:dyDescent="0.3">
      <c r="A13">
        <v>1</v>
      </c>
      <c r="B13">
        <v>1</v>
      </c>
      <c r="C13">
        <v>24</v>
      </c>
      <c r="D13">
        <v>2748</v>
      </c>
      <c r="E13">
        <v>3015</v>
      </c>
      <c r="F13">
        <v>10</v>
      </c>
      <c r="G13">
        <v>60</v>
      </c>
      <c r="H13">
        <v>16</v>
      </c>
      <c r="I13">
        <v>0</v>
      </c>
      <c r="J13">
        <v>0</v>
      </c>
      <c r="K13">
        <v>0.14199999999999999</v>
      </c>
      <c r="L13">
        <v>0.189</v>
      </c>
      <c r="M13">
        <v>0.23</v>
      </c>
      <c r="N13">
        <v>0.189</v>
      </c>
      <c r="O13">
        <v>0.25600000000000001</v>
      </c>
      <c r="P13">
        <v>0.30599999999999999</v>
      </c>
      <c r="Q13">
        <v>0.152</v>
      </c>
      <c r="R13">
        <v>0.193</v>
      </c>
      <c r="S13">
        <v>0.23100000000000001</v>
      </c>
      <c r="T13">
        <v>6708</v>
      </c>
      <c r="U13">
        <v>6975</v>
      </c>
      <c r="V13">
        <v>1000</v>
      </c>
      <c r="W13">
        <v>14907</v>
      </c>
      <c r="X13">
        <v>27737</v>
      </c>
      <c r="Y13">
        <v>12874</v>
      </c>
      <c r="Z13">
        <v>0</v>
      </c>
      <c r="AA13">
        <v>0.23499999999999999</v>
      </c>
      <c r="AB13">
        <v>8.8780000000000001</v>
      </c>
      <c r="AC13">
        <v>8.9390000000000001</v>
      </c>
      <c r="AD13">
        <v>0.153</v>
      </c>
      <c r="AE13">
        <v>8.5980000000000008</v>
      </c>
      <c r="AF13">
        <v>8.641</v>
      </c>
      <c r="AG13">
        <v>0.14399999999999999</v>
      </c>
      <c r="AH13">
        <v>8.7270000000000003</v>
      </c>
      <c r="AI13">
        <v>8.7650000000000006</v>
      </c>
    </row>
    <row r="14" spans="1:35" x14ac:dyDescent="0.3">
      <c r="A14">
        <v>2</v>
      </c>
      <c r="B14">
        <v>1</v>
      </c>
      <c r="C14">
        <v>9</v>
      </c>
      <c r="D14">
        <v>2737</v>
      </c>
      <c r="E14">
        <v>3002</v>
      </c>
      <c r="F14">
        <v>10</v>
      </c>
      <c r="G14">
        <v>48</v>
      </c>
      <c r="H14">
        <v>15</v>
      </c>
      <c r="I14">
        <v>0</v>
      </c>
      <c r="J14">
        <v>0</v>
      </c>
      <c r="K14">
        <v>0.14399999999999999</v>
      </c>
      <c r="L14">
        <v>0.193</v>
      </c>
      <c r="M14">
        <v>0.23200000000000001</v>
      </c>
      <c r="N14">
        <v>0.14799999999999999</v>
      </c>
      <c r="O14">
        <v>0.182</v>
      </c>
      <c r="P14">
        <v>0.22</v>
      </c>
      <c r="Q14">
        <v>0.14199999999999999</v>
      </c>
      <c r="R14">
        <v>0.17899999999999999</v>
      </c>
      <c r="S14">
        <v>0.216</v>
      </c>
      <c r="T14">
        <v>6697</v>
      </c>
      <c r="U14">
        <v>6962</v>
      </c>
      <c r="V14">
        <v>1000</v>
      </c>
      <c r="W14">
        <v>15234</v>
      </c>
      <c r="X14">
        <v>28415</v>
      </c>
      <c r="Y14">
        <v>13214</v>
      </c>
      <c r="Z14">
        <v>0</v>
      </c>
      <c r="AA14">
        <v>0.14699999999999999</v>
      </c>
      <c r="AB14">
        <v>8.18</v>
      </c>
      <c r="AC14">
        <v>8.2189999999999994</v>
      </c>
      <c r="AD14">
        <v>0.188</v>
      </c>
      <c r="AE14">
        <v>10.603999999999999</v>
      </c>
      <c r="AF14">
        <v>10.657</v>
      </c>
      <c r="AG14">
        <v>0.14299999999999999</v>
      </c>
      <c r="AH14">
        <v>8.2789999999999999</v>
      </c>
      <c r="AI14">
        <v>8.32</v>
      </c>
    </row>
    <row r="15" spans="1:35" x14ac:dyDescent="0.3">
      <c r="A15">
        <v>10</v>
      </c>
      <c r="B15">
        <v>2</v>
      </c>
      <c r="C15" s="3" t="s">
        <v>77</v>
      </c>
      <c r="D15">
        <v>5437</v>
      </c>
      <c r="E15">
        <v>5982</v>
      </c>
      <c r="F15">
        <v>10</v>
      </c>
      <c r="G15">
        <v>55</v>
      </c>
      <c r="H15">
        <v>18</v>
      </c>
      <c r="I15">
        <v>1</v>
      </c>
      <c r="J15">
        <v>0</v>
      </c>
      <c r="K15">
        <v>0.17</v>
      </c>
      <c r="L15">
        <v>0.44400000000000001</v>
      </c>
      <c r="M15">
        <v>0.495</v>
      </c>
      <c r="N15">
        <v>0.16500000000000001</v>
      </c>
      <c r="O15">
        <v>0.432</v>
      </c>
      <c r="P15">
        <v>0.47899999999999998</v>
      </c>
      <c r="Q15">
        <v>0.185</v>
      </c>
      <c r="R15">
        <v>0.442</v>
      </c>
      <c r="S15">
        <v>0.498</v>
      </c>
      <c r="T15">
        <v>9397</v>
      </c>
      <c r="U15">
        <v>9942</v>
      </c>
      <c r="V15">
        <v>1000</v>
      </c>
      <c r="W15">
        <v>149567</v>
      </c>
      <c r="X15">
        <v>297081</v>
      </c>
      <c r="Y15">
        <v>147547</v>
      </c>
      <c r="Z15">
        <v>0</v>
      </c>
      <c r="AA15">
        <v>0.16700000000000001</v>
      </c>
      <c r="AB15">
        <v>81.673000000000002</v>
      </c>
      <c r="AC15">
        <v>81.727000000000004</v>
      </c>
      <c r="AD15">
        <v>0.16400000000000001</v>
      </c>
      <c r="AE15">
        <v>99.221000000000004</v>
      </c>
      <c r="AF15">
        <v>99.272000000000006</v>
      </c>
      <c r="AG15">
        <v>0.21</v>
      </c>
      <c r="AH15">
        <v>109.682</v>
      </c>
      <c r="AI15">
        <v>109.747</v>
      </c>
    </row>
    <row r="16" spans="1:35" x14ac:dyDescent="0.3">
      <c r="A16">
        <v>11</v>
      </c>
      <c r="B16">
        <v>2</v>
      </c>
      <c r="C16" s="3" t="s">
        <v>4</v>
      </c>
      <c r="D16">
        <v>5283</v>
      </c>
      <c r="E16">
        <v>5818</v>
      </c>
      <c r="F16">
        <v>10</v>
      </c>
      <c r="G16">
        <v>103</v>
      </c>
      <c r="H16">
        <v>60</v>
      </c>
      <c r="I16">
        <v>22</v>
      </c>
      <c r="J16">
        <v>0</v>
      </c>
      <c r="K16">
        <v>0.19400000000000001</v>
      </c>
      <c r="L16">
        <v>0.56100000000000005</v>
      </c>
      <c r="M16">
        <v>0.61799999999999999</v>
      </c>
      <c r="N16">
        <v>0.16900000000000001</v>
      </c>
      <c r="O16">
        <v>0.435</v>
      </c>
      <c r="P16">
        <v>0.48299999999999998</v>
      </c>
      <c r="Q16">
        <v>0.16500000000000001</v>
      </c>
      <c r="R16">
        <v>0.44</v>
      </c>
      <c r="S16">
        <v>0.49099999999999999</v>
      </c>
      <c r="T16">
        <v>9243</v>
      </c>
      <c r="U16">
        <v>9778</v>
      </c>
      <c r="V16">
        <v>1000</v>
      </c>
      <c r="W16">
        <v>24248</v>
      </c>
      <c r="X16">
        <v>46377</v>
      </c>
      <c r="Y16">
        <v>22193</v>
      </c>
      <c r="Z16">
        <v>0</v>
      </c>
      <c r="AA16">
        <v>0.39800000000000002</v>
      </c>
      <c r="AB16">
        <v>17.262</v>
      </c>
      <c r="AC16">
        <v>17.356000000000002</v>
      </c>
      <c r="AD16">
        <v>0.16400000000000001</v>
      </c>
      <c r="AE16">
        <v>16.573</v>
      </c>
      <c r="AF16">
        <v>16.620999999999999</v>
      </c>
      <c r="AG16">
        <v>0.16200000000000001</v>
      </c>
      <c r="AH16">
        <v>16.89</v>
      </c>
      <c r="AI16">
        <v>16.940000000000001</v>
      </c>
    </row>
    <row r="17" spans="1:35" x14ac:dyDescent="0.3">
      <c r="A17">
        <v>12</v>
      </c>
      <c r="B17">
        <v>2</v>
      </c>
      <c r="C17" s="3" t="s">
        <v>5</v>
      </c>
      <c r="D17">
        <v>5414</v>
      </c>
      <c r="E17">
        <v>5955</v>
      </c>
      <c r="F17">
        <v>10</v>
      </c>
      <c r="G17">
        <v>107</v>
      </c>
      <c r="H17">
        <v>60</v>
      </c>
      <c r="I17">
        <v>22</v>
      </c>
      <c r="J17">
        <v>0</v>
      </c>
      <c r="K17">
        <v>0.16</v>
      </c>
      <c r="L17">
        <v>0.45400000000000001</v>
      </c>
      <c r="M17">
        <v>0.5</v>
      </c>
      <c r="N17">
        <v>0.215</v>
      </c>
      <c r="O17">
        <v>0.57699999999999996</v>
      </c>
      <c r="P17">
        <v>0.63800000000000001</v>
      </c>
      <c r="Q17">
        <v>0.21099999999999999</v>
      </c>
      <c r="R17">
        <v>0.65300000000000002</v>
      </c>
      <c r="S17">
        <v>0.71599999999999997</v>
      </c>
      <c r="T17">
        <v>9374</v>
      </c>
      <c r="U17">
        <v>9915</v>
      </c>
      <c r="V17">
        <v>1000</v>
      </c>
      <c r="W17">
        <v>46811</v>
      </c>
      <c r="X17">
        <v>91498</v>
      </c>
      <c r="Y17">
        <v>44755</v>
      </c>
      <c r="Z17">
        <v>0</v>
      </c>
      <c r="AA17">
        <v>0.253</v>
      </c>
      <c r="AB17">
        <v>50.311</v>
      </c>
      <c r="AC17">
        <v>50.37</v>
      </c>
      <c r="AD17">
        <v>0.218</v>
      </c>
      <c r="AE17">
        <v>55.445999999999998</v>
      </c>
      <c r="AF17">
        <v>55.51</v>
      </c>
      <c r="AG17">
        <v>0.2</v>
      </c>
      <c r="AH17">
        <v>48.198</v>
      </c>
      <c r="AI17">
        <v>48.256</v>
      </c>
    </row>
    <row r="18" spans="1:35" x14ac:dyDescent="0.3">
      <c r="A18">
        <v>20</v>
      </c>
      <c r="B18">
        <v>3</v>
      </c>
      <c r="C18" s="3" t="s">
        <v>91</v>
      </c>
      <c r="D18">
        <v>8113</v>
      </c>
      <c r="E18">
        <v>8934</v>
      </c>
      <c r="F18">
        <v>10</v>
      </c>
      <c r="G18">
        <v>113</v>
      </c>
      <c r="H18">
        <v>45</v>
      </c>
      <c r="I18">
        <v>14</v>
      </c>
      <c r="J18">
        <v>0</v>
      </c>
      <c r="K18">
        <v>0.19400000000000001</v>
      </c>
      <c r="L18">
        <v>0.95799999999999996</v>
      </c>
      <c r="M18">
        <v>1.02</v>
      </c>
      <c r="N18">
        <v>0.27600000000000002</v>
      </c>
      <c r="O18">
        <v>1.1399999999999999</v>
      </c>
      <c r="P18">
        <v>1.2190000000000001</v>
      </c>
      <c r="Q18">
        <v>0.24099999999999999</v>
      </c>
      <c r="R18">
        <v>1.194</v>
      </c>
      <c r="S18">
        <v>1.266</v>
      </c>
      <c r="T18" s="2">
        <v>12073</v>
      </c>
      <c r="U18" s="2">
        <v>12894</v>
      </c>
      <c r="V18">
        <v>1000</v>
      </c>
      <c r="W18">
        <v>31845</v>
      </c>
      <c r="X18">
        <v>61541</v>
      </c>
      <c r="Y18">
        <v>29777</v>
      </c>
      <c r="Z18">
        <v>0</v>
      </c>
      <c r="AA18">
        <v>0.23599999999999999</v>
      </c>
      <c r="AB18">
        <v>32.844999999999999</v>
      </c>
      <c r="AC18">
        <v>32.74</v>
      </c>
      <c r="AD18">
        <v>0.23400000000000001</v>
      </c>
      <c r="AE18">
        <v>34.728000000000002</v>
      </c>
      <c r="AF18">
        <v>34.801000000000002</v>
      </c>
      <c r="AG18">
        <v>0.24199999999999999</v>
      </c>
      <c r="AH18">
        <v>33.664000000000001</v>
      </c>
      <c r="AI18">
        <v>33.741999999999997</v>
      </c>
    </row>
    <row r="19" spans="1:35" x14ac:dyDescent="0.3">
      <c r="A19">
        <v>21</v>
      </c>
      <c r="B19">
        <v>3</v>
      </c>
      <c r="C19" s="3" t="s">
        <v>6</v>
      </c>
      <c r="D19">
        <v>8122</v>
      </c>
      <c r="E19">
        <v>8941</v>
      </c>
      <c r="F19">
        <v>10</v>
      </c>
      <c r="G19">
        <v>102</v>
      </c>
      <c r="H19">
        <v>22</v>
      </c>
      <c r="I19">
        <v>4</v>
      </c>
      <c r="J19">
        <v>0</v>
      </c>
      <c r="K19">
        <v>0.18099999999999999</v>
      </c>
      <c r="L19">
        <v>0.82599999999999996</v>
      </c>
      <c r="M19">
        <v>0.88500000000000001</v>
      </c>
      <c r="N19">
        <v>0.183</v>
      </c>
      <c r="O19">
        <v>0.76200000000000001</v>
      </c>
      <c r="P19">
        <v>0.81899999999999995</v>
      </c>
      <c r="Q19">
        <v>0.22600000000000001</v>
      </c>
      <c r="R19">
        <v>1.1319999999999999</v>
      </c>
      <c r="S19">
        <v>1.194</v>
      </c>
      <c r="T19" s="2">
        <v>12082</v>
      </c>
      <c r="U19" s="2">
        <v>12901</v>
      </c>
      <c r="V19" s="2">
        <v>1000</v>
      </c>
      <c r="W19">
        <v>135842</v>
      </c>
      <c r="X19">
        <v>269534</v>
      </c>
      <c r="Y19">
        <v>133776</v>
      </c>
      <c r="Z19">
        <v>0</v>
      </c>
      <c r="AA19">
        <v>0.23699999999999999</v>
      </c>
      <c r="AB19">
        <v>159.41200000000001</v>
      </c>
      <c r="AC19">
        <v>159.47900000000001</v>
      </c>
      <c r="AD19">
        <v>0.22800000000000001</v>
      </c>
      <c r="AE19">
        <v>152.434</v>
      </c>
      <c r="AF19">
        <v>152.50299999999999</v>
      </c>
      <c r="AG19">
        <v>0.23</v>
      </c>
      <c r="AH19">
        <v>141.13999999999999</v>
      </c>
      <c r="AI19">
        <v>141.21199999999999</v>
      </c>
    </row>
    <row r="20" spans="1:35" x14ac:dyDescent="0.3">
      <c r="A20">
        <v>22</v>
      </c>
      <c r="B20">
        <v>3</v>
      </c>
      <c r="C20" s="3" t="s">
        <v>7</v>
      </c>
      <c r="D20">
        <v>7872</v>
      </c>
      <c r="E20">
        <v>8669</v>
      </c>
      <c r="F20">
        <v>10</v>
      </c>
      <c r="G20">
        <v>97</v>
      </c>
      <c r="H20">
        <v>41</v>
      </c>
      <c r="I20">
        <v>13</v>
      </c>
      <c r="J20">
        <v>0</v>
      </c>
      <c r="K20">
        <v>0.247</v>
      </c>
      <c r="L20">
        <v>0.96</v>
      </c>
      <c r="M20">
        <v>1.0349999999999999</v>
      </c>
      <c r="N20">
        <v>0.189</v>
      </c>
      <c r="O20">
        <v>0.75</v>
      </c>
      <c r="P20">
        <v>0.80600000000000005</v>
      </c>
      <c r="Q20">
        <v>0.20100000000000001</v>
      </c>
      <c r="R20">
        <v>0.90100000000000002</v>
      </c>
      <c r="S20">
        <v>0.95799999999999996</v>
      </c>
      <c r="T20">
        <v>11832</v>
      </c>
      <c r="U20">
        <v>12629</v>
      </c>
      <c r="V20">
        <v>1000</v>
      </c>
      <c r="W20">
        <v>14378</v>
      </c>
      <c r="X20">
        <v>26629</v>
      </c>
      <c r="Y20">
        <v>12319</v>
      </c>
      <c r="Z20">
        <v>0</v>
      </c>
      <c r="AA20">
        <v>0.22800000000000001</v>
      </c>
      <c r="AB20">
        <v>21.399000000000001</v>
      </c>
      <c r="AC20">
        <v>21.474</v>
      </c>
      <c r="AD20">
        <v>0.16800000000000001</v>
      </c>
      <c r="AE20">
        <v>14.013</v>
      </c>
      <c r="AF20">
        <v>14.064</v>
      </c>
      <c r="AG20">
        <v>0.16500000000000001</v>
      </c>
      <c r="AH20">
        <v>13.848000000000001</v>
      </c>
      <c r="AI20">
        <v>13.9</v>
      </c>
    </row>
    <row r="21" spans="1:35" x14ac:dyDescent="0.3">
      <c r="A21">
        <v>30</v>
      </c>
      <c r="B21">
        <v>4</v>
      </c>
      <c r="C21" s="3" t="s">
        <v>8</v>
      </c>
      <c r="D21">
        <v>10758</v>
      </c>
      <c r="E21">
        <v>11850</v>
      </c>
      <c r="F21">
        <v>10</v>
      </c>
      <c r="G21">
        <v>143</v>
      </c>
      <c r="H21">
        <v>16</v>
      </c>
      <c r="I21">
        <v>0</v>
      </c>
      <c r="J21">
        <v>0</v>
      </c>
      <c r="K21">
        <v>0.312</v>
      </c>
      <c r="L21">
        <v>1.7230000000000001</v>
      </c>
      <c r="M21">
        <v>1.85</v>
      </c>
      <c r="N21">
        <v>0.218</v>
      </c>
      <c r="O21">
        <v>1.2849999999999999</v>
      </c>
      <c r="P21">
        <v>1.373</v>
      </c>
      <c r="Q21">
        <v>0.23799999999999999</v>
      </c>
      <c r="R21">
        <v>1.3169999999999999</v>
      </c>
      <c r="S21">
        <v>1.409</v>
      </c>
      <c r="T21">
        <v>14718</v>
      </c>
      <c r="U21">
        <v>15810</v>
      </c>
      <c r="V21">
        <v>1000</v>
      </c>
      <c r="W21">
        <v>7380</v>
      </c>
      <c r="X21">
        <v>12533</v>
      </c>
      <c r="Y21">
        <v>5273</v>
      </c>
      <c r="Z21">
        <v>0</v>
      </c>
      <c r="AA21">
        <v>0.38</v>
      </c>
      <c r="AB21">
        <v>12.8</v>
      </c>
      <c r="AC21">
        <v>12.930999999999999</v>
      </c>
      <c r="AD21">
        <v>0.23899999999999999</v>
      </c>
      <c r="AE21">
        <v>13.502000000000001</v>
      </c>
      <c r="AF21">
        <v>13.595000000000001</v>
      </c>
      <c r="AG21">
        <v>0.21099999999999999</v>
      </c>
      <c r="AH21">
        <v>12.893000000000001</v>
      </c>
      <c r="AI21">
        <v>12.967000000000001</v>
      </c>
    </row>
    <row r="22" spans="1:35" x14ac:dyDescent="0.3">
      <c r="A22">
        <v>31</v>
      </c>
      <c r="B22">
        <v>4</v>
      </c>
      <c r="C22" s="3" t="s">
        <v>92</v>
      </c>
      <c r="D22">
        <v>10727</v>
      </c>
      <c r="E22">
        <v>11820</v>
      </c>
      <c r="F22">
        <v>10</v>
      </c>
      <c r="G22">
        <v>86</v>
      </c>
      <c r="H22">
        <v>16</v>
      </c>
      <c r="I22">
        <v>0</v>
      </c>
      <c r="J22">
        <v>0</v>
      </c>
      <c r="K22">
        <v>0.22900000000000001</v>
      </c>
      <c r="L22">
        <v>1.2210000000000001</v>
      </c>
      <c r="M22">
        <v>1.3129999999999999</v>
      </c>
      <c r="N22">
        <v>0.216</v>
      </c>
      <c r="O22">
        <v>1.1120000000000001</v>
      </c>
      <c r="P22">
        <v>1.194</v>
      </c>
      <c r="Q22">
        <v>0.23899999999999999</v>
      </c>
      <c r="R22">
        <v>1.218</v>
      </c>
      <c r="S22">
        <v>1.3009999999999999</v>
      </c>
      <c r="T22">
        <v>14687</v>
      </c>
      <c r="U22">
        <v>15780</v>
      </c>
      <c r="V22">
        <v>1000</v>
      </c>
      <c r="W22">
        <v>88515</v>
      </c>
      <c r="X22">
        <v>174900</v>
      </c>
      <c r="Y22">
        <v>86455</v>
      </c>
      <c r="Z22">
        <v>0</v>
      </c>
      <c r="AA22">
        <v>0.45700000000000002</v>
      </c>
      <c r="AB22">
        <v>140.363</v>
      </c>
      <c r="AC22">
        <v>140.55600000000001</v>
      </c>
      <c r="AD22">
        <v>0.154</v>
      </c>
      <c r="AE22">
        <v>131.893</v>
      </c>
      <c r="AF22">
        <v>131.94200000000001</v>
      </c>
      <c r="AG22">
        <v>0.29199999999999998</v>
      </c>
      <c r="AH22">
        <v>169.494</v>
      </c>
      <c r="AI22">
        <v>169.62799999999999</v>
      </c>
    </row>
    <row r="23" spans="1:35" x14ac:dyDescent="0.3">
      <c r="A23">
        <v>32</v>
      </c>
      <c r="B23">
        <v>4</v>
      </c>
      <c r="C23" s="3" t="s">
        <v>93</v>
      </c>
      <c r="D23">
        <v>10656</v>
      </c>
      <c r="E23">
        <v>11734</v>
      </c>
      <c r="F23">
        <v>10</v>
      </c>
      <c r="G23">
        <v>92</v>
      </c>
      <c r="H23">
        <v>42</v>
      </c>
      <c r="I23">
        <v>15</v>
      </c>
      <c r="J23">
        <v>0</v>
      </c>
      <c r="K23">
        <v>0.217</v>
      </c>
      <c r="L23">
        <v>1.238</v>
      </c>
      <c r="M23">
        <v>1.3080000000000001</v>
      </c>
      <c r="N23">
        <v>0.28199999999999997</v>
      </c>
      <c r="O23">
        <v>1.635</v>
      </c>
      <c r="P23">
        <v>1.738</v>
      </c>
      <c r="Q23">
        <v>0.26700000000000002</v>
      </c>
      <c r="R23">
        <v>1.4279999999999999</v>
      </c>
      <c r="S23">
        <v>1.518</v>
      </c>
      <c r="T23">
        <v>14616</v>
      </c>
      <c r="U23">
        <v>15694</v>
      </c>
      <c r="V23">
        <v>1000</v>
      </c>
      <c r="W23">
        <v>73615</v>
      </c>
      <c r="X23">
        <v>145123</v>
      </c>
      <c r="Y23">
        <v>71569</v>
      </c>
      <c r="Z23">
        <v>0</v>
      </c>
      <c r="AA23">
        <v>0.19600000000000001</v>
      </c>
      <c r="AB23">
        <v>94.581000000000003</v>
      </c>
      <c r="AC23">
        <v>94.649000000000001</v>
      </c>
      <c r="AD23">
        <v>0.33400000000000002</v>
      </c>
      <c r="AE23">
        <v>99.71</v>
      </c>
      <c r="AF23">
        <v>99.808000000000007</v>
      </c>
      <c r="AG23">
        <v>0.20200000000000001</v>
      </c>
      <c r="AH23">
        <v>95.287000000000006</v>
      </c>
      <c r="AI23">
        <v>95.358000000000004</v>
      </c>
    </row>
    <row r="24" spans="1:35" x14ac:dyDescent="0.3">
      <c r="A24">
        <v>40</v>
      </c>
      <c r="B24">
        <v>5</v>
      </c>
      <c r="C24" s="3" t="s">
        <v>13</v>
      </c>
      <c r="D24">
        <v>13237</v>
      </c>
      <c r="E24">
        <v>14585</v>
      </c>
      <c r="F24">
        <v>10</v>
      </c>
      <c r="G24">
        <v>163</v>
      </c>
      <c r="H24">
        <v>35</v>
      </c>
      <c r="I24">
        <v>10</v>
      </c>
      <c r="J24">
        <v>0</v>
      </c>
      <c r="K24">
        <v>0.28999999999999998</v>
      </c>
      <c r="L24">
        <v>1.8819999999999999</v>
      </c>
      <c r="M24">
        <v>1.9770000000000001</v>
      </c>
      <c r="N24">
        <v>0.21199999999999999</v>
      </c>
      <c r="O24">
        <v>1.498</v>
      </c>
      <c r="P24">
        <v>1.5680000000000001</v>
      </c>
      <c r="Q24">
        <v>0.21</v>
      </c>
      <c r="R24">
        <v>1.411</v>
      </c>
      <c r="S24">
        <v>1.484</v>
      </c>
      <c r="T24">
        <v>17197</v>
      </c>
      <c r="U24">
        <v>18545</v>
      </c>
      <c r="V24">
        <v>1000</v>
      </c>
      <c r="W24">
        <v>54235</v>
      </c>
      <c r="X24">
        <v>106210</v>
      </c>
      <c r="Y24">
        <v>52113</v>
      </c>
      <c r="Z24">
        <v>0</v>
      </c>
      <c r="AA24">
        <v>0.218</v>
      </c>
      <c r="AB24">
        <v>90.238</v>
      </c>
      <c r="AC24">
        <v>90.314999999999998</v>
      </c>
      <c r="AD24">
        <v>0.22800000000000001</v>
      </c>
      <c r="AE24">
        <v>92.733000000000004</v>
      </c>
      <c r="AF24">
        <v>92.822000000000003</v>
      </c>
      <c r="AG24">
        <v>0.248</v>
      </c>
      <c r="AH24">
        <v>93.924999999999997</v>
      </c>
      <c r="AI24">
        <v>94.025000000000006</v>
      </c>
    </row>
    <row r="25" spans="1:35" x14ac:dyDescent="0.3">
      <c r="A25">
        <v>41</v>
      </c>
      <c r="B25">
        <v>5</v>
      </c>
      <c r="C25" s="3" t="s">
        <v>96</v>
      </c>
      <c r="D25">
        <v>13444</v>
      </c>
      <c r="E25">
        <v>14812</v>
      </c>
      <c r="F25">
        <v>10</v>
      </c>
      <c r="G25">
        <v>60</v>
      </c>
      <c r="H25">
        <v>26</v>
      </c>
      <c r="I25">
        <v>5</v>
      </c>
      <c r="J25">
        <v>0</v>
      </c>
      <c r="K25">
        <v>0.20699999999999999</v>
      </c>
      <c r="L25">
        <v>1.4630000000000001</v>
      </c>
      <c r="M25">
        <v>1.5349999999999999</v>
      </c>
      <c r="N25">
        <v>0.23200000000000001</v>
      </c>
      <c r="O25">
        <v>1.597</v>
      </c>
      <c r="P25">
        <v>1.6870000000000001</v>
      </c>
      <c r="Q25">
        <v>0.221</v>
      </c>
      <c r="R25">
        <v>1.468</v>
      </c>
      <c r="S25">
        <v>1.552</v>
      </c>
      <c r="T25">
        <v>17404</v>
      </c>
      <c r="U25">
        <v>18772</v>
      </c>
      <c r="V25">
        <v>1000</v>
      </c>
      <c r="W25">
        <v>107964</v>
      </c>
      <c r="X25">
        <v>213861</v>
      </c>
      <c r="Y25">
        <v>105936</v>
      </c>
      <c r="Z25">
        <v>0</v>
      </c>
      <c r="AA25">
        <v>0.255</v>
      </c>
      <c r="AB25">
        <v>194.22499999999999</v>
      </c>
      <c r="AC25">
        <v>194.31700000000001</v>
      </c>
      <c r="AD25">
        <v>0.316</v>
      </c>
      <c r="AE25">
        <v>187.45500000000001</v>
      </c>
      <c r="AF25">
        <v>187.56100000000001</v>
      </c>
      <c r="AG25">
        <v>0.315</v>
      </c>
      <c r="AH25">
        <v>183.89599999999999</v>
      </c>
      <c r="AI25">
        <v>184.017</v>
      </c>
    </row>
    <row r="26" spans="1:35" x14ac:dyDescent="0.3">
      <c r="A26">
        <v>42</v>
      </c>
      <c r="B26">
        <v>5</v>
      </c>
      <c r="C26" s="3" t="s">
        <v>83</v>
      </c>
      <c r="D26">
        <v>113328</v>
      </c>
      <c r="E26">
        <v>14685</v>
      </c>
      <c r="F26">
        <v>10</v>
      </c>
      <c r="G26">
        <v>76</v>
      </c>
      <c r="H26">
        <v>16</v>
      </c>
      <c r="I26">
        <v>0</v>
      </c>
      <c r="J26">
        <v>0</v>
      </c>
      <c r="K26">
        <v>0.224</v>
      </c>
      <c r="L26">
        <v>1.43</v>
      </c>
      <c r="M26">
        <v>1.5</v>
      </c>
      <c r="N26">
        <v>0.21</v>
      </c>
      <c r="O26">
        <v>1.53</v>
      </c>
      <c r="P26">
        <v>1.599</v>
      </c>
      <c r="Q26">
        <v>0.23</v>
      </c>
      <c r="R26">
        <v>1.3959999999999999</v>
      </c>
      <c r="S26">
        <v>1.48</v>
      </c>
      <c r="T26">
        <v>17288</v>
      </c>
      <c r="U26">
        <v>18645</v>
      </c>
      <c r="V26">
        <v>1000</v>
      </c>
      <c r="W26">
        <v>95444</v>
      </c>
      <c r="X26">
        <v>188785</v>
      </c>
      <c r="Y26">
        <v>93398</v>
      </c>
      <c r="Z26">
        <v>0</v>
      </c>
      <c r="AA26">
        <v>0.20899999999999999</v>
      </c>
      <c r="AB26">
        <v>157.09800000000001</v>
      </c>
      <c r="AC26">
        <v>157.172</v>
      </c>
      <c r="AD26">
        <v>0.21099999999999999</v>
      </c>
      <c r="AE26">
        <v>125.41</v>
      </c>
      <c r="AF26">
        <v>1125.4860000000001</v>
      </c>
      <c r="AG26">
        <v>0.215</v>
      </c>
      <c r="AH26">
        <v>171.79900000000001</v>
      </c>
      <c r="AI26">
        <v>171.88200000000001</v>
      </c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2733</v>
      </c>
      <c r="E33">
        <v>2998</v>
      </c>
      <c r="F33">
        <v>10</v>
      </c>
      <c r="G33">
        <v>40</v>
      </c>
      <c r="H33">
        <v>16</v>
      </c>
      <c r="I33">
        <v>0</v>
      </c>
      <c r="J33">
        <v>0</v>
      </c>
      <c r="K33">
        <v>0.15</v>
      </c>
      <c r="L33">
        <v>0.153</v>
      </c>
      <c r="M33">
        <v>0.20499999999999999</v>
      </c>
      <c r="N33">
        <v>0.14099999999999999</v>
      </c>
      <c r="O33">
        <v>0.129</v>
      </c>
      <c r="P33">
        <v>0.17799999999999999</v>
      </c>
      <c r="Q33">
        <v>0.14299999999999999</v>
      </c>
      <c r="R33">
        <v>0.13100000000000001</v>
      </c>
      <c r="S33">
        <v>0.17799999999999999</v>
      </c>
      <c r="T33">
        <v>6693</v>
      </c>
      <c r="U33">
        <v>6958</v>
      </c>
      <c r="V33">
        <v>1000</v>
      </c>
      <c r="W33">
        <v>121609</v>
      </c>
      <c r="X33">
        <v>241145</v>
      </c>
      <c r="Y33">
        <v>119577</v>
      </c>
      <c r="Z33">
        <v>0</v>
      </c>
      <c r="AA33">
        <v>0.156</v>
      </c>
      <c r="AB33">
        <v>52.21</v>
      </c>
      <c r="AC33">
        <v>52.26</v>
      </c>
      <c r="AD33">
        <v>0.14099999999999999</v>
      </c>
      <c r="AE33">
        <v>60.807000000000002</v>
      </c>
      <c r="AF33">
        <v>60.854999999999997</v>
      </c>
      <c r="AG33">
        <v>0.2</v>
      </c>
      <c r="AH33">
        <v>69.863</v>
      </c>
      <c r="AI33">
        <v>69.935000000000002</v>
      </c>
    </row>
    <row r="34" spans="1:35" x14ac:dyDescent="0.3">
      <c r="A34">
        <v>1</v>
      </c>
      <c r="B34">
        <v>1</v>
      </c>
      <c r="C34">
        <v>24</v>
      </c>
      <c r="D34">
        <v>2748</v>
      </c>
      <c r="E34">
        <v>3015</v>
      </c>
      <c r="F34">
        <v>10</v>
      </c>
      <c r="G34">
        <v>65</v>
      </c>
      <c r="H34">
        <v>17</v>
      </c>
      <c r="I34">
        <v>1</v>
      </c>
      <c r="J34">
        <v>0</v>
      </c>
      <c r="K34">
        <v>0.14699999999999999</v>
      </c>
      <c r="L34">
        <v>0.123</v>
      </c>
      <c r="M34">
        <v>0.17</v>
      </c>
      <c r="N34">
        <v>0.14399999999999999</v>
      </c>
      <c r="O34">
        <v>0.12</v>
      </c>
      <c r="P34">
        <v>0.16700000000000001</v>
      </c>
      <c r="Q34">
        <v>0.15</v>
      </c>
      <c r="R34">
        <v>0.127</v>
      </c>
      <c r="S34">
        <v>0.17499999999999999</v>
      </c>
      <c r="T34" s="2">
        <v>6708</v>
      </c>
      <c r="U34" s="2">
        <v>6975</v>
      </c>
      <c r="V34" s="2">
        <v>1000</v>
      </c>
      <c r="W34">
        <v>4448</v>
      </c>
      <c r="X34">
        <v>6812</v>
      </c>
      <c r="Y34">
        <v>2412</v>
      </c>
      <c r="Z34">
        <v>0</v>
      </c>
      <c r="AA34">
        <v>0.157</v>
      </c>
      <c r="AB34">
        <v>2.5920000000000001</v>
      </c>
      <c r="AC34">
        <v>2.6419999999999999</v>
      </c>
      <c r="AD34">
        <v>0.13700000000000001</v>
      </c>
      <c r="AE34">
        <v>2.5419999999999998</v>
      </c>
      <c r="AF34">
        <v>2.5870000000000002</v>
      </c>
      <c r="AG34">
        <v>0.13800000000000001</v>
      </c>
      <c r="AH34">
        <v>2.5830000000000002</v>
      </c>
      <c r="AI34">
        <v>2.629</v>
      </c>
    </row>
    <row r="35" spans="1:35" x14ac:dyDescent="0.3">
      <c r="A35">
        <v>2</v>
      </c>
      <c r="B35">
        <v>1</v>
      </c>
      <c r="C35">
        <v>9</v>
      </c>
      <c r="D35">
        <v>2737</v>
      </c>
      <c r="E35">
        <v>3002</v>
      </c>
      <c r="F35">
        <v>10</v>
      </c>
      <c r="G35">
        <v>57</v>
      </c>
      <c r="H35">
        <v>17</v>
      </c>
      <c r="I35">
        <v>1</v>
      </c>
      <c r="J35">
        <v>0</v>
      </c>
      <c r="K35">
        <v>0.14599999999999999</v>
      </c>
      <c r="L35">
        <v>0.122</v>
      </c>
      <c r="M35">
        <v>0.16800000000000001</v>
      </c>
      <c r="N35">
        <v>0.14699999999999999</v>
      </c>
      <c r="O35">
        <v>0.124</v>
      </c>
      <c r="P35">
        <v>0.17</v>
      </c>
      <c r="Q35">
        <v>0.14499999999999999</v>
      </c>
      <c r="R35">
        <v>0.121</v>
      </c>
      <c r="S35">
        <v>0.16700000000000001</v>
      </c>
      <c r="T35">
        <v>6697</v>
      </c>
      <c r="U35">
        <v>6962</v>
      </c>
      <c r="V35">
        <v>1000</v>
      </c>
      <c r="W35">
        <v>11803</v>
      </c>
      <c r="X35">
        <v>21544</v>
      </c>
      <c r="Y35">
        <v>9778</v>
      </c>
      <c r="Z35">
        <v>0</v>
      </c>
      <c r="AA35">
        <v>0.26500000000000001</v>
      </c>
      <c r="AB35">
        <v>5.9459999999999997</v>
      </c>
      <c r="AC35">
        <v>6.032</v>
      </c>
      <c r="AD35">
        <v>0.14199999999999999</v>
      </c>
      <c r="AE35">
        <v>5.8410000000000002</v>
      </c>
      <c r="AF35">
        <v>5.8890000000000002</v>
      </c>
      <c r="AG35">
        <v>0.13700000000000001</v>
      </c>
      <c r="AH35">
        <v>5.7679999999999998</v>
      </c>
      <c r="AI35">
        <v>5.8140000000000001</v>
      </c>
    </row>
    <row r="36" spans="1:35" x14ac:dyDescent="0.3">
      <c r="A36">
        <v>10</v>
      </c>
      <c r="B36">
        <v>2</v>
      </c>
      <c r="C36" s="3" t="s">
        <v>77</v>
      </c>
      <c r="D36">
        <v>5437</v>
      </c>
      <c r="E36">
        <v>5982</v>
      </c>
      <c r="F36">
        <v>10</v>
      </c>
      <c r="G36">
        <v>88</v>
      </c>
      <c r="H36">
        <v>17</v>
      </c>
      <c r="I36">
        <v>1</v>
      </c>
      <c r="J36">
        <v>0</v>
      </c>
      <c r="K36">
        <v>0.16900000000000001</v>
      </c>
      <c r="L36">
        <v>0.20899999999999999</v>
      </c>
      <c r="M36">
        <v>0.26900000000000002</v>
      </c>
      <c r="N36">
        <v>0.158</v>
      </c>
      <c r="O36">
        <v>0.19900000000000001</v>
      </c>
      <c r="P36">
        <v>0.253</v>
      </c>
      <c r="Q36">
        <v>0.17599999999999999</v>
      </c>
      <c r="R36">
        <v>0.192</v>
      </c>
      <c r="S36">
        <v>0.248</v>
      </c>
      <c r="T36">
        <v>9397</v>
      </c>
      <c r="U36">
        <v>9942</v>
      </c>
      <c r="V36">
        <v>1000</v>
      </c>
      <c r="W36">
        <v>8107</v>
      </c>
      <c r="X36">
        <v>14088</v>
      </c>
      <c r="Y36">
        <v>6050</v>
      </c>
      <c r="Z36">
        <v>0</v>
      </c>
      <c r="AA36">
        <v>0.309</v>
      </c>
      <c r="AB36">
        <v>7.266</v>
      </c>
      <c r="AC36">
        <v>7.3780000000000001</v>
      </c>
      <c r="AD36">
        <v>0.20799999999999999</v>
      </c>
      <c r="AE36">
        <v>6.65</v>
      </c>
      <c r="AF36">
        <v>6.7210000000000001</v>
      </c>
      <c r="AG36">
        <v>0.224</v>
      </c>
      <c r="AH36">
        <v>6.9880000000000004</v>
      </c>
      <c r="AI36">
        <v>7.069</v>
      </c>
    </row>
    <row r="37" spans="1:35" x14ac:dyDescent="0.3">
      <c r="A37">
        <v>11</v>
      </c>
      <c r="B37">
        <v>2</v>
      </c>
      <c r="C37" s="3" t="s">
        <v>4</v>
      </c>
      <c r="D37">
        <v>5283</v>
      </c>
      <c r="E37">
        <v>5818</v>
      </c>
      <c r="F37">
        <v>10</v>
      </c>
      <c r="G37">
        <v>86</v>
      </c>
      <c r="H37">
        <v>17</v>
      </c>
      <c r="I37">
        <v>1</v>
      </c>
      <c r="J37">
        <v>0</v>
      </c>
      <c r="K37">
        <v>0.16600000000000001</v>
      </c>
      <c r="L37">
        <v>0.249</v>
      </c>
      <c r="M37">
        <v>0.308</v>
      </c>
      <c r="N37">
        <v>0.16400000000000001</v>
      </c>
      <c r="O37">
        <v>0.215</v>
      </c>
      <c r="P37">
        <v>0.27100000000000002</v>
      </c>
      <c r="Q37">
        <v>0.17100000000000001</v>
      </c>
      <c r="R37">
        <v>0.20799999999999999</v>
      </c>
      <c r="S37">
        <v>0.26700000000000002</v>
      </c>
      <c r="T37" s="2">
        <v>9243</v>
      </c>
      <c r="U37" s="2">
        <v>9778</v>
      </c>
      <c r="V37" s="2">
        <v>1000</v>
      </c>
      <c r="W37">
        <v>44566</v>
      </c>
      <c r="X37">
        <v>86966</v>
      </c>
      <c r="Y37">
        <v>42487</v>
      </c>
      <c r="Z37">
        <v>0</v>
      </c>
      <c r="AA37">
        <v>0.28499999999999998</v>
      </c>
      <c r="AB37">
        <v>19.457000000000001</v>
      </c>
      <c r="AC37">
        <v>19.568999999999999</v>
      </c>
      <c r="AD37">
        <v>0.16400000000000001</v>
      </c>
      <c r="AE37">
        <v>17.951000000000001</v>
      </c>
      <c r="AF37">
        <v>18.012</v>
      </c>
      <c r="AG37">
        <v>0.16300000000000001</v>
      </c>
      <c r="AH37">
        <v>18.03</v>
      </c>
      <c r="AI37">
        <v>18.09</v>
      </c>
    </row>
    <row r="38" spans="1:35" x14ac:dyDescent="0.3">
      <c r="A38">
        <v>12</v>
      </c>
      <c r="B38">
        <v>2</v>
      </c>
      <c r="C38" s="3" t="s">
        <v>5</v>
      </c>
      <c r="D38">
        <v>5414</v>
      </c>
      <c r="E38">
        <v>5955</v>
      </c>
      <c r="F38">
        <v>10</v>
      </c>
      <c r="G38">
        <v>101</v>
      </c>
      <c r="H38">
        <v>17</v>
      </c>
      <c r="I38">
        <v>1</v>
      </c>
      <c r="J38">
        <v>0</v>
      </c>
      <c r="K38">
        <v>0.16500000000000001</v>
      </c>
      <c r="L38">
        <v>0.20899999999999999</v>
      </c>
      <c r="M38">
        <v>0.26500000000000001</v>
      </c>
      <c r="N38">
        <v>0.17299999999999999</v>
      </c>
      <c r="O38">
        <v>0.22700000000000001</v>
      </c>
      <c r="P38">
        <v>0.28799999999999998</v>
      </c>
      <c r="Q38">
        <v>0.17299999999999999</v>
      </c>
      <c r="R38">
        <v>0.224</v>
      </c>
      <c r="S38">
        <v>0.28599999999999998</v>
      </c>
      <c r="T38">
        <v>9374</v>
      </c>
      <c r="U38">
        <v>9915</v>
      </c>
      <c r="V38">
        <v>1000</v>
      </c>
      <c r="W38">
        <v>41543</v>
      </c>
      <c r="X38">
        <v>80930</v>
      </c>
      <c r="Y38">
        <v>39472</v>
      </c>
      <c r="Z38">
        <v>0</v>
      </c>
      <c r="AA38">
        <v>0.312</v>
      </c>
      <c r="AB38">
        <v>19.940999999999999</v>
      </c>
      <c r="AC38">
        <v>20.047000000000001</v>
      </c>
      <c r="AD38">
        <v>0.16</v>
      </c>
      <c r="AE38">
        <v>18.983000000000001</v>
      </c>
      <c r="AF38">
        <v>19.041</v>
      </c>
      <c r="AG38">
        <v>0.16200000000000001</v>
      </c>
      <c r="AH38">
        <v>18.571999999999999</v>
      </c>
      <c r="AI38">
        <v>18.631</v>
      </c>
    </row>
    <row r="39" spans="1:35" x14ac:dyDescent="0.3">
      <c r="A39">
        <v>20</v>
      </c>
      <c r="B39">
        <v>3</v>
      </c>
      <c r="C39" s="3" t="s">
        <v>91</v>
      </c>
      <c r="D39">
        <v>8113</v>
      </c>
      <c r="E39">
        <v>8934</v>
      </c>
      <c r="F39">
        <v>10</v>
      </c>
      <c r="G39">
        <v>95</v>
      </c>
      <c r="H39">
        <v>15</v>
      </c>
      <c r="I39">
        <v>1</v>
      </c>
      <c r="J39">
        <v>0</v>
      </c>
      <c r="K39">
        <v>0.185</v>
      </c>
      <c r="L39">
        <v>0.27600000000000002</v>
      </c>
      <c r="M39">
        <v>0.34300000000000003</v>
      </c>
      <c r="N39">
        <v>0.22900000000000001</v>
      </c>
      <c r="O39">
        <v>0.313</v>
      </c>
      <c r="P39">
        <v>0.39300000000000002</v>
      </c>
      <c r="Q39">
        <v>0.17799999999999999</v>
      </c>
      <c r="R39">
        <v>0.248</v>
      </c>
      <c r="S39">
        <v>0.312</v>
      </c>
      <c r="T39">
        <v>12073</v>
      </c>
      <c r="U39">
        <v>12894</v>
      </c>
      <c r="V39">
        <v>1000</v>
      </c>
      <c r="W39">
        <v>98055</v>
      </c>
      <c r="X39">
        <v>193979</v>
      </c>
      <c r="Y39">
        <v>95998</v>
      </c>
      <c r="Z39">
        <v>0</v>
      </c>
      <c r="AA39">
        <v>0.21099999999999999</v>
      </c>
      <c r="AB39">
        <v>49.79</v>
      </c>
      <c r="AC39">
        <v>49.866999999999997</v>
      </c>
      <c r="AD39">
        <v>0.19800000000000001</v>
      </c>
      <c r="AE39">
        <v>51.338000000000001</v>
      </c>
      <c r="AF39">
        <v>51.412999999999997</v>
      </c>
      <c r="AG39">
        <v>0.20899999999999999</v>
      </c>
      <c r="AH39">
        <v>50.268999999999998</v>
      </c>
      <c r="AI39">
        <v>50.348999999999997</v>
      </c>
    </row>
    <row r="40" spans="1:35" x14ac:dyDescent="0.3">
      <c r="A40">
        <v>21</v>
      </c>
      <c r="B40">
        <v>3</v>
      </c>
      <c r="C40" s="3" t="s">
        <v>6</v>
      </c>
      <c r="D40">
        <v>8122</v>
      </c>
      <c r="E40">
        <v>8941</v>
      </c>
      <c r="F40">
        <v>10</v>
      </c>
      <c r="G40">
        <v>109</v>
      </c>
      <c r="H40">
        <v>15</v>
      </c>
      <c r="I40">
        <v>0</v>
      </c>
      <c r="J40">
        <v>0</v>
      </c>
      <c r="K40">
        <v>0.18</v>
      </c>
      <c r="L40">
        <v>0.25700000000000001</v>
      </c>
      <c r="M40">
        <v>0.32100000000000001</v>
      </c>
      <c r="N40">
        <v>0.214</v>
      </c>
      <c r="O40">
        <v>0.32600000000000001</v>
      </c>
      <c r="P40">
        <v>0.4</v>
      </c>
      <c r="Q40">
        <v>0.19400000000000001</v>
      </c>
      <c r="R40">
        <v>0.29499999999999998</v>
      </c>
      <c r="S40">
        <v>0.36499999999999999</v>
      </c>
      <c r="T40">
        <v>12082</v>
      </c>
      <c r="U40">
        <v>12901</v>
      </c>
      <c r="V40">
        <v>1000</v>
      </c>
      <c r="W40">
        <v>17747</v>
      </c>
      <c r="X40">
        <v>33317</v>
      </c>
      <c r="Y40">
        <v>15664</v>
      </c>
      <c r="Z40">
        <v>0</v>
      </c>
      <c r="AA40">
        <v>0.19800000000000001</v>
      </c>
      <c r="AB40">
        <v>16.295999999999999</v>
      </c>
      <c r="AC40">
        <v>16.364999999999998</v>
      </c>
      <c r="AD40">
        <v>0.185</v>
      </c>
      <c r="AE40">
        <v>15.064</v>
      </c>
      <c r="AF40">
        <v>15.134</v>
      </c>
      <c r="AG40">
        <v>0.18099999999999999</v>
      </c>
      <c r="AH40">
        <v>17.177</v>
      </c>
      <c r="AI40">
        <v>17.241</v>
      </c>
    </row>
    <row r="41" spans="1:35" x14ac:dyDescent="0.3">
      <c r="A41">
        <v>22</v>
      </c>
      <c r="B41">
        <v>3</v>
      </c>
      <c r="C41" s="3" t="s">
        <v>7</v>
      </c>
      <c r="D41">
        <v>7872</v>
      </c>
      <c r="E41">
        <v>8669</v>
      </c>
      <c r="F41">
        <v>10</v>
      </c>
      <c r="G41">
        <v>96</v>
      </c>
      <c r="H41">
        <v>23</v>
      </c>
      <c r="I41">
        <v>4</v>
      </c>
      <c r="J41">
        <v>0</v>
      </c>
      <c r="K41">
        <v>0.19600000000000001</v>
      </c>
      <c r="L41">
        <v>0.28999999999999998</v>
      </c>
      <c r="M41">
        <v>0.35799999999999998</v>
      </c>
      <c r="N41">
        <v>0.193</v>
      </c>
      <c r="O41">
        <v>0.27900000000000003</v>
      </c>
      <c r="P41">
        <v>0.34599999999999997</v>
      </c>
      <c r="Q41">
        <v>0.222</v>
      </c>
      <c r="R41">
        <v>0.28599999999999998</v>
      </c>
      <c r="S41">
        <v>0.36299999999999999</v>
      </c>
      <c r="T41">
        <v>11832</v>
      </c>
      <c r="U41">
        <v>12629</v>
      </c>
      <c r="V41">
        <v>1000</v>
      </c>
      <c r="W41">
        <v>8860</v>
      </c>
      <c r="X41">
        <v>15588</v>
      </c>
      <c r="Y41">
        <v>6800</v>
      </c>
      <c r="Z41">
        <v>0</v>
      </c>
      <c r="AA41">
        <v>0.32500000000000001</v>
      </c>
      <c r="AB41">
        <v>10.86</v>
      </c>
      <c r="AC41">
        <v>10.981999999999999</v>
      </c>
      <c r="AD41">
        <v>0.247</v>
      </c>
      <c r="AE41">
        <v>11.305999999999999</v>
      </c>
      <c r="AF41">
        <v>11.401999999999999</v>
      </c>
      <c r="AG41">
        <v>0.252</v>
      </c>
      <c r="AH41">
        <v>10.718</v>
      </c>
      <c r="AI41">
        <v>10.808999999999999</v>
      </c>
    </row>
    <row r="42" spans="1:35" x14ac:dyDescent="0.3">
      <c r="A42">
        <v>30</v>
      </c>
      <c r="B42">
        <v>4</v>
      </c>
      <c r="C42" s="3" t="s">
        <v>8</v>
      </c>
      <c r="D42">
        <v>10758</v>
      </c>
      <c r="E42">
        <v>11850</v>
      </c>
      <c r="F42">
        <v>10</v>
      </c>
      <c r="G42">
        <v>150</v>
      </c>
      <c r="H42">
        <v>21</v>
      </c>
      <c r="I42">
        <v>3</v>
      </c>
      <c r="J42">
        <v>0</v>
      </c>
      <c r="K42">
        <v>0.30399999999999999</v>
      </c>
      <c r="L42">
        <v>0.55600000000000005</v>
      </c>
      <c r="M42">
        <v>0.68300000000000005</v>
      </c>
      <c r="N42">
        <v>0.38300000000000001</v>
      </c>
      <c r="O42">
        <v>0.56100000000000005</v>
      </c>
      <c r="P42">
        <v>0.70799999999999996</v>
      </c>
      <c r="Q42">
        <v>0.315</v>
      </c>
      <c r="R42">
        <v>0.53900000000000003</v>
      </c>
      <c r="S42">
        <v>0.66100000000000003</v>
      </c>
      <c r="T42">
        <v>14718</v>
      </c>
      <c r="U42">
        <v>15810</v>
      </c>
      <c r="V42">
        <v>1000</v>
      </c>
      <c r="W42">
        <v>122867</v>
      </c>
      <c r="X42">
        <v>243489</v>
      </c>
      <c r="Y42">
        <v>120752</v>
      </c>
      <c r="Z42">
        <v>0</v>
      </c>
      <c r="AA42">
        <v>0.376</v>
      </c>
      <c r="AB42">
        <v>108.59099999999999</v>
      </c>
      <c r="AC42">
        <v>108.74299999999999</v>
      </c>
      <c r="AD42">
        <v>0.22800000000000001</v>
      </c>
      <c r="AE42">
        <v>83.774000000000001</v>
      </c>
      <c r="AF42">
        <v>83.87</v>
      </c>
      <c r="AG42">
        <v>0.24199999999999999</v>
      </c>
      <c r="AH42">
        <v>100.738</v>
      </c>
      <c r="AI42">
        <v>100.836</v>
      </c>
    </row>
    <row r="43" spans="1:35" x14ac:dyDescent="0.3">
      <c r="A43">
        <v>31</v>
      </c>
      <c r="B43">
        <v>4</v>
      </c>
      <c r="C43" s="3" t="s">
        <v>92</v>
      </c>
      <c r="D43">
        <v>10727</v>
      </c>
      <c r="E43">
        <v>11820</v>
      </c>
      <c r="F43">
        <v>10</v>
      </c>
      <c r="G43">
        <v>116</v>
      </c>
      <c r="H43">
        <v>17</v>
      </c>
      <c r="I43">
        <v>1</v>
      </c>
      <c r="J43">
        <v>0</v>
      </c>
      <c r="K43">
        <v>0.28799999999999998</v>
      </c>
      <c r="L43">
        <v>0.49299999999999999</v>
      </c>
      <c r="M43">
        <v>0.60599999999999998</v>
      </c>
      <c r="N43">
        <v>0.28100000000000003</v>
      </c>
      <c r="O43">
        <v>0.45100000000000001</v>
      </c>
      <c r="P43">
        <v>0.55700000000000005</v>
      </c>
      <c r="Q43">
        <v>0.27600000000000002</v>
      </c>
      <c r="R43">
        <v>0.438</v>
      </c>
      <c r="S43">
        <v>0.55400000000000005</v>
      </c>
      <c r="T43">
        <v>14687</v>
      </c>
      <c r="U43">
        <v>15780</v>
      </c>
      <c r="V43">
        <v>1000</v>
      </c>
      <c r="W43">
        <v>6848</v>
      </c>
      <c r="X43">
        <v>11516</v>
      </c>
      <c r="Y43">
        <v>4762</v>
      </c>
      <c r="Z43">
        <v>0</v>
      </c>
      <c r="AA43">
        <v>0.29499999999999998</v>
      </c>
      <c r="AB43">
        <v>13.981</v>
      </c>
      <c r="AC43">
        <v>14.105</v>
      </c>
      <c r="AD43">
        <v>0.36099999999999999</v>
      </c>
      <c r="AE43">
        <v>12.379</v>
      </c>
      <c r="AF43">
        <v>12.569000000000001</v>
      </c>
      <c r="AG43">
        <v>0.28199999999999997</v>
      </c>
      <c r="AH43">
        <v>10.513999999999999</v>
      </c>
      <c r="AI43">
        <v>10.632999999999999</v>
      </c>
    </row>
    <row r="44" spans="1:35" x14ac:dyDescent="0.3">
      <c r="A44">
        <v>32</v>
      </c>
      <c r="B44">
        <v>4</v>
      </c>
      <c r="C44" s="3" t="s">
        <v>93</v>
      </c>
      <c r="D44">
        <v>10656</v>
      </c>
      <c r="E44">
        <v>11734</v>
      </c>
      <c r="F44">
        <v>10</v>
      </c>
      <c r="G44">
        <v>99</v>
      </c>
      <c r="H44">
        <v>28</v>
      </c>
      <c r="I44">
        <v>8</v>
      </c>
      <c r="J44">
        <v>0</v>
      </c>
      <c r="K44">
        <v>0.28199999999999997</v>
      </c>
      <c r="L44">
        <v>0.437</v>
      </c>
      <c r="M44">
        <v>0.54900000000000004</v>
      </c>
      <c r="N44">
        <v>0.30499999999999999</v>
      </c>
      <c r="O44">
        <v>0.51500000000000001</v>
      </c>
      <c r="P44">
        <v>0.64400000000000002</v>
      </c>
      <c r="Q44">
        <v>0.29899999999999999</v>
      </c>
      <c r="R44">
        <v>0.45</v>
      </c>
      <c r="S44">
        <v>0.56499999999999995</v>
      </c>
      <c r="T44">
        <v>14616</v>
      </c>
      <c r="U44">
        <v>15694</v>
      </c>
      <c r="V44">
        <v>1000</v>
      </c>
      <c r="W44">
        <v>32702</v>
      </c>
      <c r="X44">
        <v>63270</v>
      </c>
      <c r="Y44">
        <v>30642</v>
      </c>
      <c r="Z44">
        <v>0</v>
      </c>
      <c r="AA44">
        <v>0.25600000000000001</v>
      </c>
      <c r="AB44">
        <v>33.536999999999999</v>
      </c>
      <c r="AC44">
        <v>33.658000000000001</v>
      </c>
      <c r="AD44">
        <v>0.23899999999999999</v>
      </c>
      <c r="AE44">
        <v>34.786000000000001</v>
      </c>
      <c r="AF44">
        <v>34.878999999999998</v>
      </c>
      <c r="AG44">
        <v>0.221</v>
      </c>
      <c r="AH44">
        <v>47.518000000000001</v>
      </c>
      <c r="AI44">
        <v>47.604999999999997</v>
      </c>
    </row>
    <row r="45" spans="1:35" x14ac:dyDescent="0.3">
      <c r="A45">
        <v>40</v>
      </c>
      <c r="B45">
        <v>5</v>
      </c>
      <c r="C45" s="3" t="s">
        <v>13</v>
      </c>
      <c r="D45">
        <v>13237</v>
      </c>
      <c r="E45">
        <v>14585</v>
      </c>
      <c r="F45">
        <v>10</v>
      </c>
      <c r="G45">
        <v>177</v>
      </c>
      <c r="H45">
        <v>23</v>
      </c>
      <c r="I45">
        <v>4</v>
      </c>
      <c r="J45">
        <v>0</v>
      </c>
      <c r="K45">
        <v>0.34200000000000003</v>
      </c>
      <c r="L45">
        <v>0.61299999999999999</v>
      </c>
      <c r="M45">
        <v>0.77100000000000002</v>
      </c>
      <c r="N45">
        <v>0.318</v>
      </c>
      <c r="O45">
        <v>0.65700000000000003</v>
      </c>
      <c r="P45">
        <v>0.78400000000000003</v>
      </c>
      <c r="Q45">
        <v>0.32300000000000001</v>
      </c>
      <c r="R45">
        <v>0.71199999999999997</v>
      </c>
      <c r="S45">
        <v>0.84099999999999997</v>
      </c>
      <c r="T45">
        <v>17197</v>
      </c>
      <c r="U45">
        <v>18545</v>
      </c>
      <c r="V45">
        <v>1000</v>
      </c>
      <c r="W45">
        <v>6257</v>
      </c>
      <c r="X45">
        <v>10217</v>
      </c>
      <c r="Y45">
        <v>4116</v>
      </c>
      <c r="Z45">
        <v>0</v>
      </c>
      <c r="AA45">
        <v>0.30599999999999999</v>
      </c>
      <c r="AB45">
        <v>13.382</v>
      </c>
      <c r="AC45">
        <v>13.5</v>
      </c>
      <c r="AD45">
        <v>0.23499999999999999</v>
      </c>
      <c r="AE45">
        <v>10.835000000000001</v>
      </c>
      <c r="AF45">
        <v>10.929</v>
      </c>
      <c r="AG45">
        <v>0.25800000000000001</v>
      </c>
      <c r="AH45">
        <v>12.493</v>
      </c>
      <c r="AI45">
        <v>12.612</v>
      </c>
    </row>
    <row r="46" spans="1:35" x14ac:dyDescent="0.3">
      <c r="A46">
        <v>41</v>
      </c>
      <c r="B46">
        <v>5</v>
      </c>
      <c r="C46" s="3" t="s">
        <v>96</v>
      </c>
      <c r="D46">
        <v>13444</v>
      </c>
      <c r="E46">
        <v>14812</v>
      </c>
      <c r="F46">
        <v>10</v>
      </c>
      <c r="G46">
        <v>66</v>
      </c>
      <c r="H46">
        <v>16</v>
      </c>
      <c r="I46">
        <v>0</v>
      </c>
      <c r="J46">
        <v>0</v>
      </c>
      <c r="K46">
        <v>0.36599999999999999</v>
      </c>
      <c r="L46">
        <v>0.59899999999999998</v>
      </c>
      <c r="M46">
        <v>0.76</v>
      </c>
      <c r="N46">
        <v>0.41399999999999998</v>
      </c>
      <c r="O46">
        <v>0.65500000000000003</v>
      </c>
      <c r="P46">
        <v>0.86099999999999999</v>
      </c>
      <c r="Q46">
        <v>0.33</v>
      </c>
      <c r="R46">
        <v>0.63</v>
      </c>
      <c r="S46">
        <v>0.77100000000000002</v>
      </c>
      <c r="T46">
        <v>17404</v>
      </c>
      <c r="U46">
        <v>18772</v>
      </c>
      <c r="V46">
        <v>1000</v>
      </c>
      <c r="W46">
        <v>8328</v>
      </c>
      <c r="X46">
        <v>14566</v>
      </c>
      <c r="Y46">
        <v>6287</v>
      </c>
      <c r="Z46">
        <v>0</v>
      </c>
      <c r="AA46">
        <v>0.42099999999999999</v>
      </c>
      <c r="AB46">
        <v>13.738</v>
      </c>
      <c r="AC46">
        <v>13.888</v>
      </c>
      <c r="AD46">
        <v>0.32</v>
      </c>
      <c r="AE46">
        <v>14.705</v>
      </c>
      <c r="AF46">
        <v>14.831</v>
      </c>
      <c r="AG46">
        <v>0.311</v>
      </c>
      <c r="AH46">
        <v>13.565</v>
      </c>
      <c r="AI46">
        <v>13.701000000000001</v>
      </c>
    </row>
    <row r="47" spans="1:35" x14ac:dyDescent="0.3">
      <c r="A47">
        <v>42</v>
      </c>
      <c r="B47">
        <v>5</v>
      </c>
      <c r="C47" s="3" t="s">
        <v>83</v>
      </c>
      <c r="D47">
        <v>13328</v>
      </c>
      <c r="E47">
        <v>14685</v>
      </c>
      <c r="F47">
        <v>10</v>
      </c>
      <c r="G47">
        <v>83</v>
      </c>
      <c r="H47">
        <v>17</v>
      </c>
      <c r="I47">
        <v>1</v>
      </c>
      <c r="J47">
        <v>0</v>
      </c>
      <c r="K47">
        <v>0.33800000000000002</v>
      </c>
      <c r="L47">
        <v>0.61699999999999999</v>
      </c>
      <c r="M47">
        <v>0.76500000000000001</v>
      </c>
      <c r="N47">
        <v>0.33200000000000002</v>
      </c>
      <c r="O47">
        <v>0.57599999999999996</v>
      </c>
      <c r="P47">
        <v>0.71899999999999997</v>
      </c>
      <c r="Q47">
        <v>0.39400000000000002</v>
      </c>
      <c r="R47">
        <v>0.71699999999999997</v>
      </c>
      <c r="S47">
        <v>0.88200000000000001</v>
      </c>
      <c r="T47" s="2">
        <v>17288</v>
      </c>
      <c r="U47" s="2">
        <v>18645</v>
      </c>
      <c r="V47" s="2">
        <v>1000</v>
      </c>
      <c r="W47">
        <v>60053</v>
      </c>
      <c r="X47">
        <v>117991</v>
      </c>
      <c r="Y47">
        <v>58001</v>
      </c>
      <c r="Z47">
        <v>0</v>
      </c>
      <c r="AA47">
        <v>0.35</v>
      </c>
      <c r="AB47">
        <v>68.697000000000003</v>
      </c>
      <c r="AC47">
        <v>68.852000000000004</v>
      </c>
      <c r="AD47">
        <v>0.23799999999999999</v>
      </c>
      <c r="AE47">
        <v>51.957999999999998</v>
      </c>
      <c r="AF47">
        <v>52.067</v>
      </c>
      <c r="AG47">
        <v>0.28199999999999997</v>
      </c>
      <c r="AH47">
        <v>75.578000000000003</v>
      </c>
      <c r="AI47">
        <v>75.721999999999994</v>
      </c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2733</v>
      </c>
      <c r="E54">
        <v>2998</v>
      </c>
      <c r="F54">
        <v>10</v>
      </c>
      <c r="G54">
        <v>48</v>
      </c>
      <c r="H54">
        <v>15</v>
      </c>
      <c r="I54">
        <v>0</v>
      </c>
      <c r="J54">
        <v>0</v>
      </c>
      <c r="K54">
        <v>0.19800000000000001</v>
      </c>
      <c r="L54">
        <v>0.17</v>
      </c>
      <c r="M54">
        <v>0.23200000000000001</v>
      </c>
      <c r="N54">
        <v>0.188</v>
      </c>
      <c r="O54">
        <v>0.155</v>
      </c>
      <c r="P54">
        <v>0.216</v>
      </c>
      <c r="Q54">
        <v>0.23799999999999999</v>
      </c>
      <c r="R54">
        <v>0.16400000000000001</v>
      </c>
      <c r="S54">
        <v>0.23200000000000001</v>
      </c>
      <c r="T54">
        <v>6693</v>
      </c>
      <c r="U54">
        <v>6958</v>
      </c>
      <c r="V54">
        <v>1000</v>
      </c>
      <c r="W54">
        <v>45370</v>
      </c>
      <c r="X54">
        <v>88688</v>
      </c>
      <c r="Y54">
        <v>43351</v>
      </c>
      <c r="Z54">
        <v>0</v>
      </c>
      <c r="AA54">
        <v>0.188</v>
      </c>
      <c r="AB54">
        <v>24.553999999999998</v>
      </c>
      <c r="AC54">
        <v>24.617999999999999</v>
      </c>
      <c r="AD54">
        <v>0.21199999999999999</v>
      </c>
      <c r="AE54">
        <v>23.164000000000001</v>
      </c>
      <c r="AF54">
        <v>23.228999999999999</v>
      </c>
      <c r="AG54">
        <v>0.189</v>
      </c>
      <c r="AH54">
        <v>21.974</v>
      </c>
      <c r="AI54">
        <v>22.033999999999999</v>
      </c>
    </row>
    <row r="55" spans="1:35" x14ac:dyDescent="0.3">
      <c r="A55">
        <v>1</v>
      </c>
      <c r="B55">
        <v>1</v>
      </c>
      <c r="C55">
        <v>24</v>
      </c>
      <c r="D55">
        <v>2748</v>
      </c>
      <c r="E55">
        <v>3015</v>
      </c>
      <c r="F55">
        <v>10</v>
      </c>
      <c r="G55">
        <v>64</v>
      </c>
      <c r="H55">
        <v>22</v>
      </c>
      <c r="I55">
        <v>4</v>
      </c>
      <c r="J55">
        <v>0</v>
      </c>
      <c r="K55">
        <v>0.19900000000000001</v>
      </c>
      <c r="L55">
        <v>0.17599999999999999</v>
      </c>
      <c r="M55">
        <v>0.24</v>
      </c>
      <c r="N55">
        <v>0.19500000000000001</v>
      </c>
      <c r="O55">
        <v>0.16300000000000001</v>
      </c>
      <c r="P55">
        <v>0.224</v>
      </c>
      <c r="Q55">
        <v>0.19400000000000001</v>
      </c>
      <c r="R55">
        <v>0.16500000000000001</v>
      </c>
      <c r="S55">
        <v>0.22800000000000001</v>
      </c>
      <c r="T55">
        <v>6708</v>
      </c>
      <c r="U55">
        <v>6975</v>
      </c>
      <c r="V55">
        <v>1000</v>
      </c>
      <c r="W55">
        <v>32553</v>
      </c>
      <c r="X55">
        <v>63025</v>
      </c>
      <c r="Y55">
        <v>30519</v>
      </c>
      <c r="Z55">
        <v>0</v>
      </c>
      <c r="AA55">
        <v>0.19500000000000001</v>
      </c>
      <c r="AB55">
        <v>17.696999999999999</v>
      </c>
      <c r="AC55">
        <v>17.766999999999999</v>
      </c>
      <c r="AD55">
        <v>0.184</v>
      </c>
      <c r="AE55">
        <v>17.492000000000001</v>
      </c>
      <c r="AF55">
        <v>17.548999999999999</v>
      </c>
      <c r="AG55">
        <v>0.19600000000000001</v>
      </c>
      <c r="AH55">
        <v>17.047000000000001</v>
      </c>
      <c r="AI55">
        <v>17.114999999999998</v>
      </c>
    </row>
    <row r="56" spans="1:35" x14ac:dyDescent="0.3">
      <c r="A56">
        <v>2</v>
      </c>
      <c r="B56">
        <v>1</v>
      </c>
      <c r="C56">
        <v>9</v>
      </c>
      <c r="D56">
        <v>2737</v>
      </c>
      <c r="E56">
        <v>3002</v>
      </c>
      <c r="F56">
        <v>10</v>
      </c>
      <c r="G56">
        <v>48</v>
      </c>
      <c r="H56">
        <v>15</v>
      </c>
      <c r="I56">
        <v>0</v>
      </c>
      <c r="J56">
        <v>0</v>
      </c>
      <c r="K56">
        <v>0.192</v>
      </c>
      <c r="L56">
        <v>0.18099999999999999</v>
      </c>
      <c r="M56">
        <v>0.23899999999999999</v>
      </c>
      <c r="N56">
        <v>0.184</v>
      </c>
      <c r="O56">
        <v>0.156</v>
      </c>
      <c r="P56">
        <v>0.216</v>
      </c>
      <c r="Q56">
        <v>0.20399999999999999</v>
      </c>
      <c r="R56">
        <v>0.17</v>
      </c>
      <c r="S56">
        <v>0.23300000000000001</v>
      </c>
      <c r="T56">
        <v>6697</v>
      </c>
      <c r="U56">
        <v>6962</v>
      </c>
      <c r="V56">
        <v>1000</v>
      </c>
      <c r="W56">
        <v>145425</v>
      </c>
      <c r="X56">
        <v>288791</v>
      </c>
      <c r="Y56">
        <v>143402</v>
      </c>
      <c r="Z56">
        <v>0</v>
      </c>
      <c r="AA56">
        <v>0.16700000000000001</v>
      </c>
      <c r="AB56">
        <v>54.609000000000002</v>
      </c>
      <c r="AC56">
        <v>54.662999999999997</v>
      </c>
      <c r="AD56">
        <v>0.14499999999999999</v>
      </c>
      <c r="AE56">
        <v>67.358999999999995</v>
      </c>
      <c r="AF56">
        <v>67.412000000000006</v>
      </c>
      <c r="AG56">
        <v>0.21299999999999999</v>
      </c>
      <c r="AH56">
        <v>67.335999999999999</v>
      </c>
      <c r="AI56">
        <v>67.408000000000001</v>
      </c>
    </row>
    <row r="57" spans="1:35" x14ac:dyDescent="0.3">
      <c r="A57">
        <v>10</v>
      </c>
      <c r="B57">
        <v>2</v>
      </c>
      <c r="C57" s="3" t="s">
        <v>77</v>
      </c>
      <c r="D57">
        <v>5437</v>
      </c>
      <c r="E57">
        <v>5982</v>
      </c>
      <c r="F57">
        <v>10</v>
      </c>
      <c r="G57">
        <v>93</v>
      </c>
      <c r="H57">
        <v>16</v>
      </c>
      <c r="I57">
        <v>0</v>
      </c>
      <c r="J57">
        <v>0</v>
      </c>
      <c r="K57">
        <v>0.26800000000000002</v>
      </c>
      <c r="L57">
        <v>0.32800000000000001</v>
      </c>
      <c r="M57">
        <v>0.41</v>
      </c>
      <c r="N57">
        <v>0.249</v>
      </c>
      <c r="O57">
        <v>0.28299999999999997</v>
      </c>
      <c r="P57">
        <v>0.36799999999999999</v>
      </c>
      <c r="Q57">
        <v>0.22600000000000001</v>
      </c>
      <c r="R57">
        <v>0.26900000000000002</v>
      </c>
      <c r="S57">
        <v>0.33800000000000002</v>
      </c>
      <c r="T57">
        <v>9397</v>
      </c>
      <c r="U57">
        <v>9942</v>
      </c>
      <c r="V57">
        <v>1000</v>
      </c>
      <c r="W57">
        <v>104034</v>
      </c>
      <c r="X57">
        <v>205931</v>
      </c>
      <c r="Y57">
        <v>101974</v>
      </c>
      <c r="Z57">
        <v>0</v>
      </c>
      <c r="AA57">
        <v>0.23499999999999999</v>
      </c>
      <c r="AB57">
        <v>61.673999999999999</v>
      </c>
      <c r="AC57">
        <v>61.75</v>
      </c>
      <c r="AD57">
        <v>0.16300000000000001</v>
      </c>
      <c r="AE57">
        <v>46.573999999999998</v>
      </c>
      <c r="AF57">
        <v>46.631999999999998</v>
      </c>
      <c r="AG57">
        <v>0.16400000000000001</v>
      </c>
      <c r="AH57">
        <v>48.237000000000002</v>
      </c>
      <c r="AI57">
        <v>48.295000000000002</v>
      </c>
    </row>
    <row r="58" spans="1:35" x14ac:dyDescent="0.3">
      <c r="A58">
        <v>11</v>
      </c>
      <c r="B58">
        <v>2</v>
      </c>
      <c r="C58" s="3" t="s">
        <v>4</v>
      </c>
      <c r="D58">
        <v>5283</v>
      </c>
      <c r="E58">
        <v>5818</v>
      </c>
      <c r="F58">
        <v>10</v>
      </c>
      <c r="G58">
        <v>103</v>
      </c>
      <c r="H58">
        <v>20</v>
      </c>
      <c r="I58">
        <v>4</v>
      </c>
      <c r="J58">
        <v>0</v>
      </c>
      <c r="K58">
        <v>0.18</v>
      </c>
      <c r="L58">
        <v>0.216</v>
      </c>
      <c r="M58">
        <v>0.28000000000000003</v>
      </c>
      <c r="N58">
        <v>0.183</v>
      </c>
      <c r="O58">
        <v>0.23100000000000001</v>
      </c>
      <c r="P58">
        <v>0.29299999999999998</v>
      </c>
      <c r="Q58">
        <v>0.17299999999999999</v>
      </c>
      <c r="R58">
        <v>0.221</v>
      </c>
      <c r="S58">
        <v>0.27600000000000002</v>
      </c>
      <c r="T58">
        <v>9243</v>
      </c>
      <c r="U58">
        <v>9778</v>
      </c>
      <c r="V58">
        <v>1000</v>
      </c>
      <c r="W58" s="2">
        <v>219311</v>
      </c>
      <c r="X58" s="2">
        <v>436474</v>
      </c>
      <c r="Y58" s="2">
        <v>217248</v>
      </c>
      <c r="Z58">
        <v>0</v>
      </c>
      <c r="AA58">
        <v>0.34</v>
      </c>
      <c r="AB58">
        <v>121.55500000000001</v>
      </c>
      <c r="AC58">
        <v>121.669</v>
      </c>
      <c r="AD58">
        <v>0.16900000000000001</v>
      </c>
      <c r="AE58">
        <v>88.388000000000005</v>
      </c>
      <c r="AF58">
        <v>88.447999999999993</v>
      </c>
      <c r="AG58">
        <v>0.16400000000000001</v>
      </c>
      <c r="AH58">
        <v>105.15300000000001</v>
      </c>
      <c r="AI58">
        <v>105.208</v>
      </c>
    </row>
    <row r="59" spans="1:35" x14ac:dyDescent="0.3">
      <c r="A59">
        <v>12</v>
      </c>
      <c r="B59">
        <v>2</v>
      </c>
      <c r="C59" s="3" t="s">
        <v>5</v>
      </c>
      <c r="D59">
        <v>5414</v>
      </c>
      <c r="E59">
        <v>5955</v>
      </c>
      <c r="F59">
        <v>10</v>
      </c>
      <c r="G59">
        <v>72</v>
      </c>
      <c r="H59">
        <v>18</v>
      </c>
      <c r="I59">
        <v>2</v>
      </c>
      <c r="J59">
        <v>0</v>
      </c>
      <c r="K59">
        <v>0.22500000000000001</v>
      </c>
      <c r="L59">
        <v>0.27100000000000002</v>
      </c>
      <c r="M59">
        <v>0.34599999999999997</v>
      </c>
      <c r="N59">
        <v>0.26</v>
      </c>
      <c r="O59">
        <v>0.31900000000000001</v>
      </c>
      <c r="P59">
        <v>0.40699999999999997</v>
      </c>
      <c r="Q59">
        <v>0.21099999999999999</v>
      </c>
      <c r="R59">
        <v>0.26400000000000001</v>
      </c>
      <c r="S59">
        <v>0.33600000000000002</v>
      </c>
      <c r="T59">
        <v>9374</v>
      </c>
      <c r="U59">
        <v>9915</v>
      </c>
      <c r="V59">
        <v>1000</v>
      </c>
      <c r="W59">
        <v>28510</v>
      </c>
      <c r="X59">
        <v>54918</v>
      </c>
      <c r="Y59">
        <v>26465</v>
      </c>
      <c r="Z59">
        <v>0</v>
      </c>
      <c r="AA59">
        <v>0.23400000000000001</v>
      </c>
      <c r="AB59">
        <v>23.376000000000001</v>
      </c>
      <c r="AC59">
        <v>23.459</v>
      </c>
      <c r="AD59">
        <v>0.254</v>
      </c>
      <c r="AE59">
        <v>19.355</v>
      </c>
      <c r="AF59">
        <v>19.443000000000001</v>
      </c>
      <c r="AG59">
        <v>0.218</v>
      </c>
      <c r="AH59">
        <v>19.707999999999998</v>
      </c>
      <c r="AI59">
        <v>19.779</v>
      </c>
    </row>
    <row r="60" spans="1:35" x14ac:dyDescent="0.3">
      <c r="A60">
        <v>20</v>
      </c>
      <c r="B60">
        <v>3</v>
      </c>
      <c r="C60" s="3" t="s">
        <v>91</v>
      </c>
      <c r="D60">
        <v>8113</v>
      </c>
      <c r="E60">
        <v>8934</v>
      </c>
      <c r="F60">
        <v>10</v>
      </c>
      <c r="G60">
        <v>98</v>
      </c>
      <c r="H60">
        <v>17</v>
      </c>
      <c r="I60">
        <v>1</v>
      </c>
      <c r="J60" s="2">
        <v>0</v>
      </c>
      <c r="K60" s="2">
        <v>0.23</v>
      </c>
      <c r="L60" s="2">
        <v>0.376</v>
      </c>
      <c r="M60">
        <v>0.45800000000000002</v>
      </c>
      <c r="N60">
        <v>0.184</v>
      </c>
      <c r="O60">
        <v>0.25900000000000001</v>
      </c>
      <c r="P60" s="2">
        <v>0.32300000000000001</v>
      </c>
      <c r="Q60" s="2">
        <v>0.20100000000000001</v>
      </c>
      <c r="R60" s="2">
        <v>0.30199999999999999</v>
      </c>
      <c r="S60">
        <v>0.375</v>
      </c>
      <c r="T60">
        <v>12073</v>
      </c>
      <c r="U60">
        <v>12894</v>
      </c>
      <c r="V60">
        <v>1000</v>
      </c>
      <c r="W60">
        <v>12468</v>
      </c>
      <c r="X60">
        <v>22783</v>
      </c>
      <c r="Y60">
        <v>10395</v>
      </c>
      <c r="Z60">
        <v>0</v>
      </c>
      <c r="AA60">
        <v>0.193</v>
      </c>
      <c r="AB60">
        <v>10.888</v>
      </c>
      <c r="AC60">
        <v>10.956</v>
      </c>
      <c r="AD60">
        <v>0.19400000000000001</v>
      </c>
      <c r="AE60">
        <v>10.602</v>
      </c>
      <c r="AF60">
        <v>10.670999999999999</v>
      </c>
      <c r="AG60">
        <v>0.21299999999999999</v>
      </c>
      <c r="AH60">
        <v>10.711</v>
      </c>
      <c r="AI60">
        <v>10.789</v>
      </c>
    </row>
    <row r="61" spans="1:35" x14ac:dyDescent="0.3">
      <c r="A61">
        <v>21</v>
      </c>
      <c r="B61">
        <v>3</v>
      </c>
      <c r="C61" s="3" t="s">
        <v>6</v>
      </c>
      <c r="D61">
        <v>8122</v>
      </c>
      <c r="E61" s="2">
        <v>8941</v>
      </c>
      <c r="F61" s="2">
        <v>10</v>
      </c>
      <c r="G61" s="2">
        <v>96</v>
      </c>
      <c r="H61" s="2">
        <v>28</v>
      </c>
      <c r="I61" s="2">
        <v>7</v>
      </c>
      <c r="J61">
        <v>0</v>
      </c>
      <c r="K61">
        <v>0.20599999999999999</v>
      </c>
      <c r="L61">
        <v>0.28199999999999997</v>
      </c>
      <c r="M61">
        <v>0.35899999999999999</v>
      </c>
      <c r="N61">
        <v>0.19900000000000001</v>
      </c>
      <c r="O61">
        <v>0.28499999999999998</v>
      </c>
      <c r="P61">
        <v>0.35299999999999998</v>
      </c>
      <c r="Q61">
        <v>0.19700000000000001</v>
      </c>
      <c r="R61">
        <v>0.29899999999999999</v>
      </c>
      <c r="S61">
        <v>0.36499999999999999</v>
      </c>
      <c r="T61">
        <v>12082</v>
      </c>
      <c r="U61">
        <v>12901</v>
      </c>
      <c r="V61">
        <v>1000</v>
      </c>
      <c r="W61">
        <v>136912</v>
      </c>
      <c r="X61">
        <v>271688</v>
      </c>
      <c r="Y61">
        <v>134854</v>
      </c>
      <c r="Z61">
        <v>0</v>
      </c>
      <c r="AA61">
        <v>0.189</v>
      </c>
      <c r="AB61">
        <v>107.437</v>
      </c>
      <c r="AC61">
        <v>107.508</v>
      </c>
      <c r="AD61">
        <v>0.249</v>
      </c>
      <c r="AE61">
        <v>110.31100000000001</v>
      </c>
      <c r="AF61">
        <v>110.4</v>
      </c>
      <c r="AG61">
        <v>0.248</v>
      </c>
      <c r="AH61">
        <v>100.319</v>
      </c>
      <c r="AI61">
        <v>100.417</v>
      </c>
    </row>
    <row r="62" spans="1:35" x14ac:dyDescent="0.3">
      <c r="A62">
        <v>22</v>
      </c>
      <c r="B62">
        <v>3</v>
      </c>
      <c r="C62" s="3" t="s">
        <v>7</v>
      </c>
      <c r="D62">
        <v>7872</v>
      </c>
      <c r="E62">
        <v>8669</v>
      </c>
      <c r="F62">
        <v>10</v>
      </c>
      <c r="G62">
        <v>93</v>
      </c>
      <c r="H62">
        <v>15</v>
      </c>
      <c r="I62">
        <v>0</v>
      </c>
      <c r="J62">
        <v>0</v>
      </c>
      <c r="K62">
        <v>0.26200000000000001</v>
      </c>
      <c r="L62">
        <v>0.40899999999999997</v>
      </c>
      <c r="M62">
        <v>0.50700000000000001</v>
      </c>
      <c r="N62">
        <v>0.18</v>
      </c>
      <c r="O62">
        <v>0.23200000000000001</v>
      </c>
      <c r="P62">
        <v>0.29399999999999998</v>
      </c>
      <c r="Q62">
        <v>0.18</v>
      </c>
      <c r="R62">
        <v>0.21299999999999999</v>
      </c>
      <c r="S62">
        <v>0.27600000000000002</v>
      </c>
      <c r="T62">
        <v>11832</v>
      </c>
      <c r="U62">
        <v>12629</v>
      </c>
      <c r="V62">
        <v>1000</v>
      </c>
      <c r="W62">
        <v>17229</v>
      </c>
      <c r="X62">
        <v>32321</v>
      </c>
      <c r="Y62">
        <v>15168</v>
      </c>
      <c r="Z62">
        <v>0</v>
      </c>
      <c r="AA62">
        <v>0.17299999999999999</v>
      </c>
      <c r="AB62">
        <v>11.048999999999999</v>
      </c>
      <c r="AC62">
        <v>11.112</v>
      </c>
      <c r="AD62">
        <v>0.17</v>
      </c>
      <c r="AE62">
        <v>10.832000000000001</v>
      </c>
      <c r="AF62">
        <v>10.891999999999999</v>
      </c>
      <c r="AG62">
        <v>0.17799999999999999</v>
      </c>
      <c r="AH62">
        <v>11.467000000000001</v>
      </c>
      <c r="AI62">
        <v>11.536</v>
      </c>
    </row>
    <row r="63" spans="1:35" x14ac:dyDescent="0.3">
      <c r="A63">
        <v>30</v>
      </c>
      <c r="B63">
        <v>4</v>
      </c>
      <c r="C63" s="3" t="s">
        <v>8</v>
      </c>
      <c r="D63" s="2">
        <v>10758</v>
      </c>
      <c r="E63" s="2">
        <v>11850</v>
      </c>
      <c r="F63" s="2">
        <v>10</v>
      </c>
      <c r="G63">
        <v>148</v>
      </c>
      <c r="H63">
        <v>17</v>
      </c>
      <c r="I63">
        <v>1</v>
      </c>
      <c r="J63">
        <v>0</v>
      </c>
      <c r="K63">
        <v>0.215</v>
      </c>
      <c r="L63">
        <v>0.442</v>
      </c>
      <c r="M63">
        <v>0.52900000000000003</v>
      </c>
      <c r="N63">
        <v>0.19900000000000001</v>
      </c>
      <c r="O63">
        <v>0.30599999999999999</v>
      </c>
      <c r="P63">
        <v>0.38700000000000001</v>
      </c>
      <c r="Q63">
        <v>0.214</v>
      </c>
      <c r="R63">
        <v>0.34399999999999997</v>
      </c>
      <c r="S63">
        <v>0.436</v>
      </c>
      <c r="T63" s="2">
        <v>14718</v>
      </c>
      <c r="U63" s="2">
        <v>15810</v>
      </c>
      <c r="V63" s="2">
        <v>1000</v>
      </c>
      <c r="W63">
        <v>381876</v>
      </c>
      <c r="X63">
        <v>761502</v>
      </c>
      <c r="Y63">
        <v>379758</v>
      </c>
      <c r="Z63">
        <v>0</v>
      </c>
      <c r="AA63">
        <v>0.19400000000000001</v>
      </c>
      <c r="AB63">
        <v>244.87299999999999</v>
      </c>
      <c r="AC63">
        <v>244.952</v>
      </c>
      <c r="AD63">
        <v>0.2</v>
      </c>
      <c r="AE63">
        <v>258.32299999999998</v>
      </c>
      <c r="AF63">
        <v>258.40300000000002</v>
      </c>
      <c r="AG63">
        <v>0.28699999999999998</v>
      </c>
      <c r="AH63">
        <v>304.81799999999998</v>
      </c>
      <c r="AI63">
        <v>304.94400000000002</v>
      </c>
    </row>
    <row r="64" spans="1:35" x14ac:dyDescent="0.3">
      <c r="A64">
        <v>31</v>
      </c>
      <c r="B64">
        <v>4</v>
      </c>
      <c r="C64" s="3" t="s">
        <v>92</v>
      </c>
      <c r="D64">
        <v>10727</v>
      </c>
      <c r="E64">
        <v>11820</v>
      </c>
      <c r="F64">
        <v>10</v>
      </c>
      <c r="G64" s="2">
        <v>92</v>
      </c>
      <c r="H64" s="2">
        <v>16</v>
      </c>
      <c r="I64" s="2">
        <v>0</v>
      </c>
      <c r="J64">
        <v>0</v>
      </c>
      <c r="K64">
        <v>0.21</v>
      </c>
      <c r="L64">
        <v>0.29899999999999999</v>
      </c>
      <c r="M64">
        <v>0.38500000000000001</v>
      </c>
      <c r="N64">
        <v>0.22700000000000001</v>
      </c>
      <c r="O64">
        <v>0.44900000000000001</v>
      </c>
      <c r="P64">
        <v>0.56000000000000005</v>
      </c>
      <c r="Q64">
        <v>0.20100000000000001</v>
      </c>
      <c r="R64">
        <v>0.308</v>
      </c>
      <c r="S64">
        <v>0.39100000000000001</v>
      </c>
      <c r="T64">
        <v>14687</v>
      </c>
      <c r="U64">
        <v>15780</v>
      </c>
      <c r="V64">
        <v>1000</v>
      </c>
      <c r="W64">
        <v>140911</v>
      </c>
      <c r="X64">
        <v>279688</v>
      </c>
      <c r="Y64">
        <v>138853</v>
      </c>
      <c r="Z64">
        <v>0</v>
      </c>
      <c r="AA64">
        <v>0.20599999999999999</v>
      </c>
      <c r="AB64">
        <v>92.146000000000001</v>
      </c>
      <c r="AC64">
        <v>92.23</v>
      </c>
      <c r="AD64">
        <v>0.20100000000000001</v>
      </c>
      <c r="AE64">
        <v>82.873999999999995</v>
      </c>
      <c r="AF64">
        <v>82.953000000000003</v>
      </c>
      <c r="AG64">
        <v>0.20499999999999999</v>
      </c>
      <c r="AH64">
        <v>86.933000000000007</v>
      </c>
      <c r="AI64">
        <v>87.022000000000006</v>
      </c>
    </row>
    <row r="65" spans="1:35" x14ac:dyDescent="0.3">
      <c r="A65">
        <v>32</v>
      </c>
      <c r="B65">
        <v>4</v>
      </c>
      <c r="C65" s="3" t="s">
        <v>93</v>
      </c>
      <c r="D65">
        <v>10656</v>
      </c>
      <c r="E65">
        <v>11734</v>
      </c>
      <c r="F65">
        <v>10</v>
      </c>
      <c r="G65">
        <v>84</v>
      </c>
      <c r="H65">
        <v>16</v>
      </c>
      <c r="I65">
        <v>0</v>
      </c>
      <c r="J65">
        <v>0</v>
      </c>
      <c r="K65">
        <v>0.20399999999999999</v>
      </c>
      <c r="L65">
        <v>0.32600000000000001</v>
      </c>
      <c r="M65">
        <v>0.40600000000000003</v>
      </c>
      <c r="N65">
        <v>0.21099999999999999</v>
      </c>
      <c r="O65">
        <v>0.34300000000000003</v>
      </c>
      <c r="P65">
        <v>0.438</v>
      </c>
      <c r="Q65">
        <v>0.21</v>
      </c>
      <c r="R65">
        <v>0.29299999999999998</v>
      </c>
      <c r="S65">
        <v>0.377</v>
      </c>
      <c r="T65">
        <v>14616</v>
      </c>
      <c r="U65">
        <v>15694</v>
      </c>
      <c r="V65">
        <v>1000</v>
      </c>
      <c r="W65">
        <v>86514</v>
      </c>
      <c r="X65">
        <v>170908</v>
      </c>
      <c r="Y65">
        <v>84462</v>
      </c>
      <c r="Z65">
        <v>0</v>
      </c>
      <c r="AA65">
        <v>0.309</v>
      </c>
      <c r="AB65">
        <v>55.066000000000003</v>
      </c>
      <c r="AC65">
        <v>55.177</v>
      </c>
      <c r="AD65">
        <v>0.19900000000000001</v>
      </c>
      <c r="AE65">
        <v>59.363</v>
      </c>
      <c r="AF65">
        <v>59.442</v>
      </c>
      <c r="AG65">
        <v>0.191</v>
      </c>
      <c r="AH65">
        <v>71.652000000000001</v>
      </c>
      <c r="AI65">
        <v>71.728999999999999</v>
      </c>
    </row>
    <row r="66" spans="1:35" x14ac:dyDescent="0.3">
      <c r="A66">
        <v>40</v>
      </c>
      <c r="B66">
        <v>5</v>
      </c>
      <c r="C66" s="3" t="s">
        <v>13</v>
      </c>
      <c r="D66">
        <v>13237</v>
      </c>
      <c r="E66">
        <v>14585</v>
      </c>
      <c r="F66">
        <v>10</v>
      </c>
      <c r="G66">
        <v>161</v>
      </c>
      <c r="H66">
        <v>20</v>
      </c>
      <c r="I66">
        <v>3</v>
      </c>
      <c r="J66">
        <v>0</v>
      </c>
      <c r="K66">
        <v>0.22600000000000001</v>
      </c>
      <c r="L66">
        <v>0.46200000000000002</v>
      </c>
      <c r="M66">
        <v>0.56100000000000005</v>
      </c>
      <c r="N66">
        <v>0.249</v>
      </c>
      <c r="O66">
        <v>0.40699999999999997</v>
      </c>
      <c r="P66">
        <v>0.52</v>
      </c>
      <c r="Q66">
        <v>0.21</v>
      </c>
      <c r="R66">
        <v>0.41199999999999998</v>
      </c>
      <c r="S66">
        <v>0.49299999999999999</v>
      </c>
      <c r="T66">
        <v>17197</v>
      </c>
      <c r="U66">
        <v>18545</v>
      </c>
      <c r="V66">
        <v>1000</v>
      </c>
      <c r="W66">
        <v>15776</v>
      </c>
      <c r="X66">
        <v>29277</v>
      </c>
      <c r="Y66">
        <v>13643</v>
      </c>
      <c r="Z66">
        <v>0</v>
      </c>
      <c r="AA66">
        <v>0.27900000000000003</v>
      </c>
      <c r="AB66">
        <v>19.765999999999998</v>
      </c>
      <c r="AC66">
        <v>19.878</v>
      </c>
      <c r="AD66">
        <v>0.20499999999999999</v>
      </c>
      <c r="AE66">
        <v>15.721</v>
      </c>
      <c r="AF66">
        <v>15.803000000000001</v>
      </c>
      <c r="AG66">
        <v>0.215</v>
      </c>
      <c r="AH66">
        <v>14.978</v>
      </c>
      <c r="AI66">
        <v>15.063000000000001</v>
      </c>
    </row>
    <row r="67" spans="1:35" x14ac:dyDescent="0.3">
      <c r="A67">
        <v>41</v>
      </c>
      <c r="B67">
        <v>5</v>
      </c>
      <c r="C67" s="3" t="s">
        <v>96</v>
      </c>
      <c r="D67">
        <v>13444</v>
      </c>
      <c r="E67">
        <v>14812</v>
      </c>
      <c r="F67">
        <v>10</v>
      </c>
      <c r="G67">
        <v>61</v>
      </c>
      <c r="H67">
        <v>16</v>
      </c>
      <c r="I67">
        <v>0</v>
      </c>
      <c r="J67">
        <v>0</v>
      </c>
      <c r="K67">
        <v>0.23200000000000001</v>
      </c>
      <c r="L67">
        <v>0.38600000000000001</v>
      </c>
      <c r="M67">
        <v>0.49</v>
      </c>
      <c r="N67">
        <v>0.20799999999999999</v>
      </c>
      <c r="O67">
        <v>0.35099999999999998</v>
      </c>
      <c r="P67">
        <v>0.43099999999999999</v>
      </c>
      <c r="Q67">
        <v>0.22900000000000001</v>
      </c>
      <c r="R67">
        <v>0.42099999999999999</v>
      </c>
      <c r="S67">
        <v>0.52</v>
      </c>
      <c r="T67" s="2">
        <v>17404</v>
      </c>
      <c r="U67" s="2">
        <v>18772</v>
      </c>
      <c r="V67" s="2">
        <v>1000</v>
      </c>
      <c r="W67">
        <v>191613</v>
      </c>
      <c r="X67" s="2">
        <v>381146</v>
      </c>
      <c r="Y67" s="2">
        <v>189578</v>
      </c>
      <c r="Z67">
        <v>0</v>
      </c>
      <c r="AA67">
        <v>0.28100000000000003</v>
      </c>
      <c r="AB67">
        <v>131.905</v>
      </c>
      <c r="AC67">
        <v>132.02500000000001</v>
      </c>
      <c r="AD67">
        <v>0.22800000000000001</v>
      </c>
      <c r="AE67">
        <v>115.268</v>
      </c>
      <c r="AF67">
        <v>115.373</v>
      </c>
      <c r="AG67">
        <v>0.21</v>
      </c>
      <c r="AH67">
        <v>134.607</v>
      </c>
      <c r="AI67">
        <v>134.69399999999999</v>
      </c>
    </row>
    <row r="68" spans="1:35" x14ac:dyDescent="0.3">
      <c r="A68">
        <v>42</v>
      </c>
      <c r="B68">
        <v>5</v>
      </c>
      <c r="C68" s="3" t="s">
        <v>83</v>
      </c>
      <c r="D68">
        <v>13328</v>
      </c>
      <c r="E68">
        <v>14685</v>
      </c>
      <c r="F68">
        <v>10</v>
      </c>
      <c r="G68">
        <v>88</v>
      </c>
      <c r="H68">
        <v>18</v>
      </c>
      <c r="I68">
        <v>1</v>
      </c>
      <c r="J68">
        <v>0</v>
      </c>
      <c r="K68">
        <v>0.22700000000000001</v>
      </c>
      <c r="L68">
        <v>0.38600000000000001</v>
      </c>
      <c r="M68">
        <v>0.48499999999999999</v>
      </c>
      <c r="N68">
        <v>0.216</v>
      </c>
      <c r="O68">
        <v>0.36699999999999999</v>
      </c>
      <c r="P68">
        <v>0.44900000000000001</v>
      </c>
      <c r="Q68">
        <v>0.21299999999999999</v>
      </c>
      <c r="R68">
        <v>0.375</v>
      </c>
      <c r="S68">
        <v>0.46</v>
      </c>
      <c r="T68" s="2">
        <v>17288</v>
      </c>
      <c r="U68" s="2">
        <v>18645</v>
      </c>
      <c r="V68" s="2">
        <v>1000</v>
      </c>
      <c r="W68">
        <v>27434</v>
      </c>
      <c r="X68">
        <v>52738</v>
      </c>
      <c r="Y68">
        <v>25374</v>
      </c>
      <c r="Z68">
        <v>0</v>
      </c>
      <c r="AA68" s="2">
        <v>0.221</v>
      </c>
      <c r="AB68" s="2">
        <v>23.478000000000002</v>
      </c>
      <c r="AC68" s="2">
        <v>23.577999999999999</v>
      </c>
      <c r="AD68">
        <v>0.23</v>
      </c>
      <c r="AE68">
        <v>25.103000000000002</v>
      </c>
      <c r="AF68">
        <v>25.202999999999999</v>
      </c>
      <c r="AG68">
        <v>0.23100000000000001</v>
      </c>
      <c r="AH68">
        <v>33.218000000000004</v>
      </c>
      <c r="AI68">
        <v>33.301000000000002</v>
      </c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2733</v>
      </c>
      <c r="E75">
        <v>2998</v>
      </c>
      <c r="F75">
        <v>10</v>
      </c>
      <c r="G75">
        <v>48</v>
      </c>
      <c r="H75">
        <v>15</v>
      </c>
      <c r="I75">
        <v>0</v>
      </c>
      <c r="J75">
        <v>0</v>
      </c>
      <c r="K75">
        <v>0.23400000000000001</v>
      </c>
      <c r="L75">
        <v>0.28000000000000003</v>
      </c>
      <c r="M75">
        <v>0.35899999999999999</v>
      </c>
      <c r="N75">
        <v>0.23</v>
      </c>
      <c r="O75">
        <v>0.23899999999999999</v>
      </c>
      <c r="P75">
        <v>0.318</v>
      </c>
      <c r="Q75">
        <v>0.27100000000000002</v>
      </c>
      <c r="R75">
        <v>0.24199999999999999</v>
      </c>
      <c r="S75">
        <v>0.34200000000000003</v>
      </c>
      <c r="T75">
        <v>6693</v>
      </c>
      <c r="U75">
        <v>6958</v>
      </c>
      <c r="V75">
        <v>1000</v>
      </c>
      <c r="W75">
        <v>45370</v>
      </c>
      <c r="X75">
        <v>88688</v>
      </c>
      <c r="Y75">
        <v>43351</v>
      </c>
      <c r="Z75">
        <v>0</v>
      </c>
      <c r="AA75">
        <v>0.46500000000000002</v>
      </c>
      <c r="AB75">
        <v>34.372999999999998</v>
      </c>
      <c r="AC75">
        <v>34.529000000000003</v>
      </c>
      <c r="AD75">
        <v>0.23799999999999999</v>
      </c>
      <c r="AE75">
        <v>29.844000000000001</v>
      </c>
      <c r="AF75">
        <v>29.920999999999999</v>
      </c>
      <c r="AG75">
        <v>0.24299999999999999</v>
      </c>
      <c r="AH75">
        <v>30.536999999999999</v>
      </c>
      <c r="AI75">
        <v>30.620999999999999</v>
      </c>
    </row>
    <row r="76" spans="1:35" x14ac:dyDescent="0.3">
      <c r="A76">
        <v>1</v>
      </c>
      <c r="B76">
        <v>1</v>
      </c>
      <c r="C76">
        <v>24</v>
      </c>
      <c r="D76" s="2">
        <v>2748</v>
      </c>
      <c r="E76" s="2">
        <v>3015</v>
      </c>
      <c r="F76" s="2">
        <v>10</v>
      </c>
      <c r="G76" s="2">
        <v>64</v>
      </c>
      <c r="H76" s="2">
        <v>22</v>
      </c>
      <c r="I76" s="2">
        <v>4</v>
      </c>
      <c r="J76" s="2">
        <v>0</v>
      </c>
      <c r="K76" s="2">
        <v>0.246</v>
      </c>
      <c r="L76" s="2">
        <v>0.26600000000000001</v>
      </c>
      <c r="M76" s="2">
        <v>0.34899999999999998</v>
      </c>
      <c r="N76">
        <v>0.24</v>
      </c>
      <c r="O76">
        <v>0.28999999999999998</v>
      </c>
      <c r="P76">
        <v>0.36899999999999999</v>
      </c>
      <c r="Q76">
        <v>0.24099999999999999</v>
      </c>
      <c r="R76">
        <v>0.26600000000000001</v>
      </c>
      <c r="S76">
        <v>0.35199999999999998</v>
      </c>
      <c r="T76">
        <v>6708</v>
      </c>
      <c r="U76">
        <v>6975</v>
      </c>
      <c r="V76">
        <v>1000</v>
      </c>
      <c r="W76">
        <v>32553</v>
      </c>
      <c r="X76">
        <v>63025</v>
      </c>
      <c r="Y76">
        <v>30519</v>
      </c>
      <c r="Z76">
        <v>0</v>
      </c>
      <c r="AA76">
        <v>0.46600000000000003</v>
      </c>
      <c r="AB76">
        <v>24.923999999999999</v>
      </c>
      <c r="AC76">
        <v>25.103000000000002</v>
      </c>
      <c r="AD76">
        <v>0.38200000000000001</v>
      </c>
      <c r="AE76">
        <v>25.863</v>
      </c>
      <c r="AF76">
        <v>25.972000000000001</v>
      </c>
      <c r="AG76">
        <v>0.25900000000000001</v>
      </c>
      <c r="AH76">
        <v>22.983000000000001</v>
      </c>
      <c r="AI76">
        <v>23.081</v>
      </c>
    </row>
    <row r="77" spans="1:35" x14ac:dyDescent="0.3">
      <c r="A77">
        <v>2</v>
      </c>
      <c r="B77">
        <v>1</v>
      </c>
      <c r="C77">
        <v>9</v>
      </c>
      <c r="D77">
        <v>2737</v>
      </c>
      <c r="E77">
        <v>3002</v>
      </c>
      <c r="F77">
        <v>10</v>
      </c>
      <c r="G77">
        <v>48</v>
      </c>
      <c r="H77">
        <v>15</v>
      </c>
      <c r="I77">
        <v>0</v>
      </c>
      <c r="J77">
        <v>0</v>
      </c>
      <c r="K77">
        <v>0.22</v>
      </c>
      <c r="L77">
        <v>0.223</v>
      </c>
      <c r="M77">
        <v>0.29699999999999999</v>
      </c>
      <c r="N77">
        <v>0.432</v>
      </c>
      <c r="O77">
        <v>0.28000000000000003</v>
      </c>
      <c r="P77">
        <v>0.40200000000000002</v>
      </c>
      <c r="Q77">
        <v>0.17299999999999999</v>
      </c>
      <c r="R77">
        <v>0.14399999999999999</v>
      </c>
      <c r="S77">
        <v>0.2</v>
      </c>
      <c r="T77">
        <v>6697</v>
      </c>
      <c r="U77">
        <v>6962</v>
      </c>
      <c r="V77">
        <v>1000</v>
      </c>
      <c r="W77">
        <v>145425</v>
      </c>
      <c r="X77">
        <v>288791</v>
      </c>
      <c r="Y77">
        <v>143402</v>
      </c>
      <c r="Z77">
        <v>0</v>
      </c>
      <c r="AA77">
        <v>0.14199999999999999</v>
      </c>
      <c r="AB77">
        <v>44.908999999999999</v>
      </c>
      <c r="AC77">
        <v>44.954000000000001</v>
      </c>
      <c r="AD77">
        <v>0.13500000000000001</v>
      </c>
      <c r="AE77">
        <v>48.473999999999997</v>
      </c>
      <c r="AF77">
        <v>48.52</v>
      </c>
      <c r="AG77">
        <v>0.13900000000000001</v>
      </c>
      <c r="AH77">
        <v>48.694000000000003</v>
      </c>
      <c r="AI77">
        <v>48.741999999999997</v>
      </c>
    </row>
    <row r="78" spans="1:35" x14ac:dyDescent="0.3">
      <c r="A78">
        <v>10</v>
      </c>
      <c r="B78">
        <v>2</v>
      </c>
      <c r="C78" s="3" t="s">
        <v>77</v>
      </c>
      <c r="D78">
        <v>5437</v>
      </c>
      <c r="E78">
        <v>5982</v>
      </c>
      <c r="F78">
        <v>10</v>
      </c>
      <c r="G78">
        <v>93</v>
      </c>
      <c r="H78">
        <v>16</v>
      </c>
      <c r="I78">
        <v>0</v>
      </c>
      <c r="J78">
        <v>0</v>
      </c>
      <c r="K78">
        <v>0.20699999999999999</v>
      </c>
      <c r="L78">
        <v>0.27800000000000002</v>
      </c>
      <c r="M78">
        <v>0.34499999999999997</v>
      </c>
      <c r="N78">
        <v>0.16</v>
      </c>
      <c r="O78">
        <v>0.22</v>
      </c>
      <c r="P78">
        <v>0.27800000000000002</v>
      </c>
      <c r="Q78">
        <v>0.16</v>
      </c>
      <c r="R78">
        <v>0.20499999999999999</v>
      </c>
      <c r="S78">
        <v>0.26100000000000001</v>
      </c>
      <c r="T78">
        <v>9397</v>
      </c>
      <c r="U78">
        <v>9942</v>
      </c>
      <c r="V78">
        <v>1000</v>
      </c>
      <c r="W78">
        <v>104034</v>
      </c>
      <c r="X78">
        <v>205931</v>
      </c>
      <c r="Y78">
        <v>101974</v>
      </c>
      <c r="Z78">
        <v>0</v>
      </c>
      <c r="AA78">
        <v>0.25900000000000001</v>
      </c>
      <c r="AB78">
        <v>41.918999999999997</v>
      </c>
      <c r="AC78">
        <v>42.015000000000001</v>
      </c>
      <c r="AD78">
        <v>0.154</v>
      </c>
      <c r="AE78">
        <v>42.179000000000002</v>
      </c>
      <c r="AF78">
        <v>42.234000000000002</v>
      </c>
      <c r="AG78">
        <v>0.16900000000000001</v>
      </c>
      <c r="AH78">
        <v>50.225999999999999</v>
      </c>
      <c r="AI78">
        <v>50.286000000000001</v>
      </c>
    </row>
    <row r="79" spans="1:35" x14ac:dyDescent="0.3">
      <c r="A79">
        <v>11</v>
      </c>
      <c r="B79">
        <v>2</v>
      </c>
      <c r="C79" s="3" t="s">
        <v>4</v>
      </c>
      <c r="D79" s="2">
        <v>5283</v>
      </c>
      <c r="E79" s="2">
        <v>5818</v>
      </c>
      <c r="F79" s="2">
        <v>10</v>
      </c>
      <c r="G79">
        <v>103</v>
      </c>
      <c r="H79">
        <v>20</v>
      </c>
      <c r="I79">
        <v>4</v>
      </c>
      <c r="J79">
        <v>0</v>
      </c>
      <c r="K79">
        <v>0.216</v>
      </c>
      <c r="L79">
        <v>0.32500000000000001</v>
      </c>
      <c r="M79">
        <v>0.39800000000000002</v>
      </c>
      <c r="N79">
        <v>0.157</v>
      </c>
      <c r="O79">
        <v>0.2</v>
      </c>
      <c r="P79">
        <v>0.25600000000000001</v>
      </c>
      <c r="Q79">
        <v>0.155</v>
      </c>
      <c r="R79">
        <v>0.20899999999999999</v>
      </c>
      <c r="S79">
        <v>0.26400000000000001</v>
      </c>
      <c r="T79">
        <v>9243</v>
      </c>
      <c r="U79">
        <v>9778</v>
      </c>
      <c r="V79">
        <v>1000</v>
      </c>
      <c r="W79" s="2">
        <v>219311</v>
      </c>
      <c r="X79" s="2">
        <v>436474</v>
      </c>
      <c r="Y79" s="2">
        <v>217248</v>
      </c>
      <c r="Z79">
        <v>0</v>
      </c>
      <c r="AA79">
        <v>0.249</v>
      </c>
      <c r="AB79">
        <v>83.888999999999996</v>
      </c>
      <c r="AC79">
        <v>83.977000000000004</v>
      </c>
      <c r="AD79">
        <v>0.151</v>
      </c>
      <c r="AE79">
        <v>77.947999999999993</v>
      </c>
      <c r="AF79">
        <v>78.001999999999995</v>
      </c>
      <c r="AG79">
        <v>0.151</v>
      </c>
      <c r="AH79">
        <v>80.748000000000005</v>
      </c>
      <c r="AI79">
        <v>80.802000000000007</v>
      </c>
    </row>
    <row r="80" spans="1:35" x14ac:dyDescent="0.3">
      <c r="A80">
        <v>12</v>
      </c>
      <c r="B80">
        <v>2</v>
      </c>
      <c r="C80" s="3" t="s">
        <v>5</v>
      </c>
      <c r="D80">
        <v>5414</v>
      </c>
      <c r="E80">
        <v>5955</v>
      </c>
      <c r="F80">
        <v>10</v>
      </c>
      <c r="G80">
        <v>72</v>
      </c>
      <c r="H80">
        <v>18</v>
      </c>
      <c r="I80">
        <v>2</v>
      </c>
      <c r="J80">
        <v>0</v>
      </c>
      <c r="K80">
        <v>0.155</v>
      </c>
      <c r="L80">
        <v>0.19600000000000001</v>
      </c>
      <c r="M80">
        <v>0.251</v>
      </c>
      <c r="N80">
        <v>0.16300000000000001</v>
      </c>
      <c r="O80">
        <v>0.192</v>
      </c>
      <c r="P80">
        <v>0.247</v>
      </c>
      <c r="Q80">
        <v>0.154</v>
      </c>
      <c r="R80">
        <v>0.20799999999999999</v>
      </c>
      <c r="S80">
        <v>0.26200000000000001</v>
      </c>
      <c r="T80">
        <v>9374</v>
      </c>
      <c r="U80">
        <v>9915</v>
      </c>
      <c r="V80">
        <v>1000</v>
      </c>
      <c r="W80">
        <v>28510</v>
      </c>
      <c r="X80">
        <v>54918</v>
      </c>
      <c r="Y80">
        <v>26465</v>
      </c>
      <c r="Z80">
        <v>0</v>
      </c>
      <c r="AA80">
        <v>0.17499999999999999</v>
      </c>
      <c r="AB80">
        <v>14.013</v>
      </c>
      <c r="AC80">
        <v>14.08</v>
      </c>
      <c r="AD80">
        <v>0.15</v>
      </c>
      <c r="AE80">
        <v>13.196999999999999</v>
      </c>
      <c r="AF80">
        <v>13.25</v>
      </c>
      <c r="AG80">
        <v>0.158</v>
      </c>
      <c r="AH80">
        <v>12.558999999999999</v>
      </c>
      <c r="AI80">
        <v>12.614000000000001</v>
      </c>
    </row>
    <row r="81" spans="1:35" x14ac:dyDescent="0.3">
      <c r="A81">
        <v>20</v>
      </c>
      <c r="B81">
        <v>3</v>
      </c>
      <c r="C81" s="3" t="s">
        <v>91</v>
      </c>
      <c r="D81">
        <v>8113</v>
      </c>
      <c r="E81">
        <v>8934</v>
      </c>
      <c r="F81">
        <v>10</v>
      </c>
      <c r="G81">
        <v>98</v>
      </c>
      <c r="H81">
        <v>17</v>
      </c>
      <c r="I81">
        <v>1</v>
      </c>
      <c r="J81">
        <v>0</v>
      </c>
      <c r="K81">
        <v>0.185</v>
      </c>
      <c r="L81">
        <v>0.376</v>
      </c>
      <c r="M81">
        <v>0.443</v>
      </c>
      <c r="N81">
        <v>0.17199999999999999</v>
      </c>
      <c r="O81">
        <v>0.33600000000000002</v>
      </c>
      <c r="P81">
        <v>0.39900000000000002</v>
      </c>
      <c r="Q81">
        <v>0.192</v>
      </c>
      <c r="R81">
        <v>0.39800000000000002</v>
      </c>
      <c r="S81">
        <v>0.46899999999999997</v>
      </c>
      <c r="T81">
        <v>12073</v>
      </c>
      <c r="U81">
        <v>12894</v>
      </c>
      <c r="V81" s="2">
        <v>1000</v>
      </c>
      <c r="W81" s="2">
        <v>12468</v>
      </c>
      <c r="X81" s="2">
        <v>22783</v>
      </c>
      <c r="Y81" s="2">
        <v>10395</v>
      </c>
      <c r="Z81">
        <v>0</v>
      </c>
      <c r="AA81">
        <v>0.24099999999999999</v>
      </c>
      <c r="AB81">
        <v>9.1280000000000001</v>
      </c>
      <c r="AC81">
        <v>9.2059999999999995</v>
      </c>
      <c r="AD81">
        <v>0.16900000000000001</v>
      </c>
      <c r="AE81">
        <v>9.6280000000000001</v>
      </c>
      <c r="AF81">
        <v>9.6910000000000007</v>
      </c>
      <c r="AG81">
        <v>0.16800000000000001</v>
      </c>
      <c r="AH81">
        <v>9.0190000000000001</v>
      </c>
      <c r="AI81">
        <v>9.08</v>
      </c>
    </row>
    <row r="82" spans="1:35" x14ac:dyDescent="0.3">
      <c r="A82">
        <v>21</v>
      </c>
      <c r="B82">
        <v>3</v>
      </c>
      <c r="C82" s="3" t="s">
        <v>6</v>
      </c>
      <c r="D82">
        <v>8122</v>
      </c>
      <c r="E82">
        <v>8941</v>
      </c>
      <c r="F82">
        <v>10</v>
      </c>
      <c r="G82">
        <v>96</v>
      </c>
      <c r="H82">
        <v>28</v>
      </c>
      <c r="I82">
        <v>7</v>
      </c>
      <c r="J82">
        <v>0</v>
      </c>
      <c r="K82">
        <v>0.17499999999999999</v>
      </c>
      <c r="L82">
        <v>0.317</v>
      </c>
      <c r="M82">
        <v>0.38500000000000001</v>
      </c>
      <c r="N82">
        <v>0.17599999999999999</v>
      </c>
      <c r="O82">
        <v>0.30099999999999999</v>
      </c>
      <c r="P82">
        <v>0.36399999999999999</v>
      </c>
      <c r="Q82">
        <v>0.17699999999999999</v>
      </c>
      <c r="R82">
        <v>0.32200000000000001</v>
      </c>
      <c r="S82">
        <v>0.38500000000000001</v>
      </c>
      <c r="T82">
        <v>12082</v>
      </c>
      <c r="U82">
        <v>12901</v>
      </c>
      <c r="V82">
        <v>1000</v>
      </c>
      <c r="W82">
        <v>136912</v>
      </c>
      <c r="X82">
        <v>271688</v>
      </c>
      <c r="Y82">
        <v>134854</v>
      </c>
      <c r="Z82">
        <v>0</v>
      </c>
      <c r="AA82">
        <v>0.26500000000000001</v>
      </c>
      <c r="AB82">
        <v>67.608000000000004</v>
      </c>
      <c r="AC82">
        <v>67.698999999999998</v>
      </c>
      <c r="AD82">
        <v>0.16800000000000001</v>
      </c>
      <c r="AE82">
        <v>71.647000000000006</v>
      </c>
      <c r="AF82">
        <v>71.709000000000003</v>
      </c>
      <c r="AG82">
        <v>0.19700000000000001</v>
      </c>
      <c r="AH82">
        <v>73.241</v>
      </c>
      <c r="AI82">
        <v>73.311999999999998</v>
      </c>
    </row>
    <row r="83" spans="1:35" x14ac:dyDescent="0.3">
      <c r="A83">
        <v>22</v>
      </c>
      <c r="B83">
        <v>3</v>
      </c>
      <c r="C83" s="3" t="s">
        <v>7</v>
      </c>
      <c r="D83">
        <v>7872</v>
      </c>
      <c r="E83">
        <v>8669</v>
      </c>
      <c r="F83">
        <v>10</v>
      </c>
      <c r="G83">
        <v>93</v>
      </c>
      <c r="H83">
        <v>15</v>
      </c>
      <c r="I83">
        <v>0</v>
      </c>
      <c r="J83">
        <v>0</v>
      </c>
      <c r="K83">
        <v>0.17</v>
      </c>
      <c r="L83">
        <v>0.28799999999999998</v>
      </c>
      <c r="M83">
        <v>0.35</v>
      </c>
      <c r="N83">
        <v>0.17599999999999999</v>
      </c>
      <c r="O83">
        <v>0.3</v>
      </c>
      <c r="P83">
        <v>0.36399999999999999</v>
      </c>
      <c r="Q83">
        <v>0.17299999999999999</v>
      </c>
      <c r="R83">
        <v>0.27500000000000002</v>
      </c>
      <c r="S83">
        <v>0.33800000000000002</v>
      </c>
      <c r="T83">
        <v>11832</v>
      </c>
      <c r="U83">
        <v>12629</v>
      </c>
      <c r="V83">
        <v>1000</v>
      </c>
      <c r="W83">
        <v>17229</v>
      </c>
      <c r="X83">
        <v>32321</v>
      </c>
      <c r="Y83">
        <v>15168</v>
      </c>
      <c r="Z83">
        <v>0</v>
      </c>
      <c r="AA83">
        <v>0.183</v>
      </c>
      <c r="AB83">
        <v>11.141999999999999</v>
      </c>
      <c r="AC83">
        <v>11.208</v>
      </c>
      <c r="AD83">
        <v>0.17100000000000001</v>
      </c>
      <c r="AE83">
        <v>11.353999999999999</v>
      </c>
      <c r="AF83">
        <v>11.419</v>
      </c>
      <c r="AG83">
        <v>0.17100000000000001</v>
      </c>
      <c r="AH83">
        <v>11.257999999999999</v>
      </c>
      <c r="AI83">
        <v>11.32</v>
      </c>
    </row>
    <row r="84" spans="1:35" x14ac:dyDescent="0.3">
      <c r="A84">
        <v>30</v>
      </c>
      <c r="B84">
        <v>4</v>
      </c>
      <c r="C84" s="3" t="s">
        <v>8</v>
      </c>
      <c r="D84" s="2">
        <v>10758</v>
      </c>
      <c r="E84" s="2">
        <v>11850</v>
      </c>
      <c r="F84" s="2">
        <v>10</v>
      </c>
      <c r="G84">
        <v>148</v>
      </c>
      <c r="H84">
        <v>17</v>
      </c>
      <c r="I84">
        <v>1</v>
      </c>
      <c r="J84">
        <v>0</v>
      </c>
      <c r="K84">
        <v>0.19700000000000001</v>
      </c>
      <c r="L84">
        <v>0.44600000000000001</v>
      </c>
      <c r="M84">
        <v>0.52</v>
      </c>
      <c r="N84">
        <v>0.22900000000000001</v>
      </c>
      <c r="O84">
        <v>0.46800000000000003</v>
      </c>
      <c r="P84">
        <v>0.56799999999999995</v>
      </c>
      <c r="Q84">
        <v>0.21199999999999999</v>
      </c>
      <c r="R84">
        <v>0.45200000000000001</v>
      </c>
      <c r="S84">
        <v>0.52900000000000003</v>
      </c>
      <c r="T84" s="2">
        <v>14718</v>
      </c>
      <c r="U84" s="2">
        <v>15810</v>
      </c>
      <c r="V84" s="2">
        <v>1000</v>
      </c>
      <c r="W84">
        <v>381758</v>
      </c>
      <c r="X84">
        <v>761502</v>
      </c>
      <c r="Y84">
        <v>379758</v>
      </c>
      <c r="Z84">
        <v>0</v>
      </c>
      <c r="AA84">
        <v>0.20799999999999999</v>
      </c>
      <c r="AB84">
        <v>224.4</v>
      </c>
      <c r="AC84">
        <v>224.489</v>
      </c>
      <c r="AD84">
        <v>0.20499999999999999</v>
      </c>
      <c r="AE84">
        <v>250.154</v>
      </c>
      <c r="AF84">
        <v>250.244</v>
      </c>
      <c r="AG84">
        <v>0.20699999999999999</v>
      </c>
      <c r="AH84">
        <v>215.17</v>
      </c>
      <c r="AI84">
        <v>215.262</v>
      </c>
    </row>
    <row r="85" spans="1:35" x14ac:dyDescent="0.3">
      <c r="A85">
        <v>31</v>
      </c>
      <c r="B85">
        <v>4</v>
      </c>
      <c r="C85" s="3" t="s">
        <v>92</v>
      </c>
      <c r="D85">
        <v>10727</v>
      </c>
      <c r="E85">
        <v>11820</v>
      </c>
      <c r="F85">
        <v>10</v>
      </c>
      <c r="G85" s="2">
        <v>92</v>
      </c>
      <c r="H85" s="2">
        <v>16</v>
      </c>
      <c r="I85" s="2">
        <v>0</v>
      </c>
      <c r="J85">
        <v>0</v>
      </c>
      <c r="K85">
        <v>0.20699999999999999</v>
      </c>
      <c r="L85">
        <v>0.435</v>
      </c>
      <c r="M85">
        <v>0.52200000000000002</v>
      </c>
      <c r="N85">
        <v>0.192</v>
      </c>
      <c r="O85">
        <v>0.38700000000000001</v>
      </c>
      <c r="P85">
        <v>0.45800000000000002</v>
      </c>
      <c r="Q85">
        <v>0.21099999999999999</v>
      </c>
      <c r="R85">
        <v>0.4</v>
      </c>
      <c r="S85">
        <v>0.48799999999999999</v>
      </c>
      <c r="T85">
        <v>14687</v>
      </c>
      <c r="U85">
        <v>15780</v>
      </c>
      <c r="V85">
        <v>1000</v>
      </c>
      <c r="W85">
        <v>140911</v>
      </c>
      <c r="X85">
        <v>279688</v>
      </c>
      <c r="Y85">
        <v>138853</v>
      </c>
      <c r="Z85">
        <v>0</v>
      </c>
      <c r="AA85">
        <v>0.32400000000000001</v>
      </c>
      <c r="AB85">
        <v>82.102999999999994</v>
      </c>
      <c r="AC85">
        <v>82.234999999999999</v>
      </c>
      <c r="AD85">
        <v>0.19900000000000001</v>
      </c>
      <c r="AE85">
        <v>84.32</v>
      </c>
      <c r="AF85">
        <v>84.406000000000006</v>
      </c>
      <c r="AG85">
        <v>0.27400000000000002</v>
      </c>
      <c r="AH85">
        <v>105.449</v>
      </c>
      <c r="AI85">
        <v>105.556</v>
      </c>
    </row>
    <row r="86" spans="1:35" x14ac:dyDescent="0.3">
      <c r="A86">
        <v>32</v>
      </c>
      <c r="B86">
        <v>4</v>
      </c>
      <c r="C86" s="3" t="s">
        <v>93</v>
      </c>
      <c r="D86">
        <v>10656</v>
      </c>
      <c r="E86">
        <v>11734</v>
      </c>
      <c r="F86">
        <v>10</v>
      </c>
      <c r="G86">
        <v>84</v>
      </c>
      <c r="H86">
        <v>16</v>
      </c>
      <c r="I86">
        <v>0</v>
      </c>
      <c r="J86">
        <v>0</v>
      </c>
      <c r="K86">
        <v>0.2</v>
      </c>
      <c r="L86">
        <v>0.38500000000000001</v>
      </c>
      <c r="M86">
        <v>0.46700000000000003</v>
      </c>
      <c r="N86">
        <v>0.22500000000000001</v>
      </c>
      <c r="O86">
        <v>0.45700000000000002</v>
      </c>
      <c r="P86">
        <v>0.56299999999999994</v>
      </c>
      <c r="Q86">
        <v>0.21199999999999999</v>
      </c>
      <c r="R86">
        <v>0.40600000000000003</v>
      </c>
      <c r="S86">
        <v>0.48599999999999999</v>
      </c>
      <c r="T86">
        <v>14616</v>
      </c>
      <c r="U86">
        <v>15694</v>
      </c>
      <c r="V86">
        <v>1000</v>
      </c>
      <c r="W86">
        <v>86514</v>
      </c>
      <c r="X86">
        <v>170908</v>
      </c>
      <c r="Y86">
        <v>84462</v>
      </c>
      <c r="Z86">
        <v>0</v>
      </c>
      <c r="AA86">
        <v>0.19500000000000001</v>
      </c>
      <c r="AB86">
        <v>52.631999999999998</v>
      </c>
      <c r="AC86">
        <v>52.710999999999999</v>
      </c>
      <c r="AD86">
        <v>0.215</v>
      </c>
      <c r="AE86">
        <v>51.997</v>
      </c>
      <c r="AF86">
        <v>52.098999999999997</v>
      </c>
      <c r="AG86">
        <v>0.2</v>
      </c>
      <c r="AH86">
        <v>55.677999999999997</v>
      </c>
      <c r="AI86">
        <v>55.767000000000003</v>
      </c>
    </row>
    <row r="87" spans="1:35" x14ac:dyDescent="0.3">
      <c r="A87">
        <v>40</v>
      </c>
      <c r="B87">
        <v>5</v>
      </c>
      <c r="C87" s="3" t="s">
        <v>13</v>
      </c>
      <c r="D87">
        <v>13237</v>
      </c>
      <c r="E87">
        <v>14585</v>
      </c>
      <c r="F87">
        <v>10</v>
      </c>
      <c r="G87">
        <v>161</v>
      </c>
      <c r="H87">
        <v>20</v>
      </c>
      <c r="I87">
        <v>3</v>
      </c>
      <c r="J87">
        <v>0</v>
      </c>
      <c r="K87">
        <v>0.216</v>
      </c>
      <c r="L87">
        <v>0.62</v>
      </c>
      <c r="M87">
        <v>0.71</v>
      </c>
      <c r="N87">
        <v>0.24099999999999999</v>
      </c>
      <c r="O87">
        <v>0.57499999999999996</v>
      </c>
      <c r="P87">
        <v>0.68100000000000005</v>
      </c>
      <c r="Q87">
        <v>0.21099999999999999</v>
      </c>
      <c r="R87">
        <v>0.73399999999999999</v>
      </c>
      <c r="S87">
        <v>0.81599999999999995</v>
      </c>
      <c r="T87" s="2">
        <v>17197</v>
      </c>
      <c r="U87" s="2">
        <v>18545</v>
      </c>
      <c r="V87" s="2">
        <v>1000</v>
      </c>
      <c r="W87">
        <v>15776</v>
      </c>
      <c r="X87">
        <v>29277</v>
      </c>
      <c r="Y87">
        <v>13643</v>
      </c>
      <c r="Z87">
        <v>0</v>
      </c>
      <c r="AA87">
        <v>0.32700000000000001</v>
      </c>
      <c r="AB87">
        <v>20.248999999999999</v>
      </c>
      <c r="AC87">
        <v>20.373000000000001</v>
      </c>
      <c r="AD87">
        <v>0.20599999999999999</v>
      </c>
      <c r="AE87">
        <v>15.726000000000001</v>
      </c>
      <c r="AF87">
        <v>15.813000000000001</v>
      </c>
      <c r="AG87">
        <v>0.215</v>
      </c>
      <c r="AH87">
        <v>15.691000000000001</v>
      </c>
      <c r="AI87">
        <v>15.776999999999999</v>
      </c>
    </row>
    <row r="88" spans="1:35" x14ac:dyDescent="0.3">
      <c r="A88">
        <v>41</v>
      </c>
      <c r="B88">
        <v>5</v>
      </c>
      <c r="C88" s="3" t="s">
        <v>96</v>
      </c>
      <c r="D88">
        <v>13444</v>
      </c>
      <c r="E88">
        <v>14812</v>
      </c>
      <c r="F88">
        <v>10</v>
      </c>
      <c r="G88">
        <v>61</v>
      </c>
      <c r="H88">
        <v>16</v>
      </c>
      <c r="I88">
        <v>0</v>
      </c>
      <c r="J88">
        <v>0</v>
      </c>
      <c r="K88">
        <v>0.21299999999999999</v>
      </c>
      <c r="L88">
        <v>0.52400000000000002</v>
      </c>
      <c r="M88">
        <v>0.61</v>
      </c>
      <c r="N88">
        <v>0.223</v>
      </c>
      <c r="O88">
        <v>0.51300000000000001</v>
      </c>
      <c r="P88">
        <v>0.60399999999999998</v>
      </c>
      <c r="Q88">
        <v>0.23200000000000001</v>
      </c>
      <c r="R88">
        <v>0.52600000000000002</v>
      </c>
      <c r="S88">
        <v>0.622</v>
      </c>
      <c r="T88" s="2">
        <v>17404</v>
      </c>
      <c r="U88" s="2">
        <v>18772</v>
      </c>
      <c r="V88" s="2">
        <v>1000</v>
      </c>
      <c r="W88">
        <v>191613</v>
      </c>
      <c r="X88">
        <v>381146</v>
      </c>
      <c r="Y88">
        <v>189578</v>
      </c>
      <c r="Z88">
        <v>0</v>
      </c>
      <c r="AA88" s="2">
        <v>0.24199999999999999</v>
      </c>
      <c r="AB88" s="2">
        <v>116.07599999999999</v>
      </c>
      <c r="AC88" s="2">
        <v>116.17400000000001</v>
      </c>
      <c r="AD88">
        <v>0.22600000000000001</v>
      </c>
      <c r="AE88">
        <v>119.691</v>
      </c>
      <c r="AF88">
        <v>119.791</v>
      </c>
      <c r="AG88">
        <v>0.37</v>
      </c>
      <c r="AH88">
        <v>157.28</v>
      </c>
      <c r="AI88">
        <v>157.41999999999999</v>
      </c>
    </row>
    <row r="89" spans="1:35" x14ac:dyDescent="0.3">
      <c r="A89">
        <v>42</v>
      </c>
      <c r="B89">
        <v>5</v>
      </c>
      <c r="C89" s="3" t="s">
        <v>83</v>
      </c>
      <c r="D89">
        <v>13328</v>
      </c>
      <c r="E89">
        <v>14685</v>
      </c>
      <c r="F89">
        <v>10</v>
      </c>
      <c r="G89">
        <v>88</v>
      </c>
      <c r="H89">
        <v>18</v>
      </c>
      <c r="I89">
        <v>1</v>
      </c>
      <c r="J89">
        <v>0</v>
      </c>
      <c r="K89">
        <v>0.215</v>
      </c>
      <c r="L89">
        <v>0.60899999999999999</v>
      </c>
      <c r="M89">
        <v>0.70199999999999996</v>
      </c>
      <c r="N89">
        <v>0.214</v>
      </c>
      <c r="O89">
        <v>0.53600000000000003</v>
      </c>
      <c r="P89">
        <v>0.625</v>
      </c>
      <c r="Q89">
        <v>0.23100000000000001</v>
      </c>
      <c r="R89">
        <v>0.55500000000000005</v>
      </c>
      <c r="S89">
        <v>0.65100000000000002</v>
      </c>
      <c r="T89" s="2">
        <v>17288</v>
      </c>
      <c r="U89" s="2">
        <v>18645</v>
      </c>
      <c r="V89" s="2">
        <v>1000</v>
      </c>
      <c r="W89">
        <v>27434</v>
      </c>
      <c r="X89">
        <v>52738</v>
      </c>
      <c r="Y89">
        <v>25374</v>
      </c>
      <c r="Z89">
        <v>0</v>
      </c>
      <c r="AA89" s="2">
        <v>0.40500000000000003</v>
      </c>
      <c r="AB89" s="2">
        <v>24.077999999999999</v>
      </c>
      <c r="AC89" s="2">
        <v>24.25</v>
      </c>
      <c r="AD89">
        <v>0.23499999999999999</v>
      </c>
      <c r="AE89">
        <v>23.879000000000001</v>
      </c>
      <c r="AF89">
        <v>23.988</v>
      </c>
      <c r="AG89">
        <v>0.215</v>
      </c>
      <c r="AH89">
        <v>24.015999999999998</v>
      </c>
      <c r="AI89">
        <v>24.105</v>
      </c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abSelected="1" topLeftCell="A67" workbookViewId="0">
      <selection activeCell="A90" sqref="A90"/>
    </sheetView>
  </sheetViews>
  <sheetFormatPr defaultRowHeight="14.4" x14ac:dyDescent="0.3"/>
  <cols>
    <col min="3" max="3" width="14.55468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320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105</v>
      </c>
    </row>
    <row r="10" spans="1:35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5329</v>
      </c>
      <c r="E12">
        <v>5854</v>
      </c>
      <c r="F12">
        <v>10</v>
      </c>
      <c r="G12">
        <v>108</v>
      </c>
      <c r="H12">
        <v>51</v>
      </c>
      <c r="I12">
        <v>18</v>
      </c>
      <c r="J12">
        <v>0</v>
      </c>
      <c r="K12">
        <v>0.14799999999999999</v>
      </c>
      <c r="L12">
        <v>0.39500000000000002</v>
      </c>
      <c r="M12">
        <v>0.439</v>
      </c>
      <c r="N12">
        <v>0.152</v>
      </c>
      <c r="O12">
        <v>0.40699999999999997</v>
      </c>
      <c r="P12">
        <v>0.45300000000000001</v>
      </c>
      <c r="Q12">
        <v>0.14399999999999999</v>
      </c>
      <c r="R12">
        <v>0.38700000000000001</v>
      </c>
      <c r="S12">
        <v>0.43</v>
      </c>
      <c r="T12">
        <v>9289</v>
      </c>
      <c r="U12">
        <v>9814</v>
      </c>
      <c r="V12">
        <v>1000</v>
      </c>
      <c r="W12">
        <v>50086</v>
      </c>
      <c r="X12">
        <v>98040</v>
      </c>
      <c r="Y12">
        <v>48027</v>
      </c>
      <c r="Z12">
        <v>0</v>
      </c>
      <c r="AA12">
        <v>0.23100000000000001</v>
      </c>
      <c r="AB12">
        <v>39.646999999999998</v>
      </c>
      <c r="AC12">
        <v>39.715000000000003</v>
      </c>
      <c r="AD12">
        <v>0.14399999999999999</v>
      </c>
      <c r="AE12">
        <v>34.795999999999999</v>
      </c>
      <c r="AF12">
        <v>34.838999999999999</v>
      </c>
      <c r="AG12">
        <v>0.14599999999999999</v>
      </c>
      <c r="AH12">
        <v>33.351999999999997</v>
      </c>
      <c r="AI12">
        <v>33.396000000000001</v>
      </c>
    </row>
    <row r="13" spans="1:35" x14ac:dyDescent="0.3">
      <c r="A13">
        <v>1</v>
      </c>
      <c r="B13">
        <v>1</v>
      </c>
      <c r="C13">
        <v>24</v>
      </c>
      <c r="D13">
        <v>5540</v>
      </c>
      <c r="E13">
        <v>6083</v>
      </c>
      <c r="F13">
        <v>10</v>
      </c>
      <c r="G13">
        <v>123</v>
      </c>
      <c r="H13">
        <v>34</v>
      </c>
      <c r="I13">
        <v>9</v>
      </c>
      <c r="J13">
        <v>0</v>
      </c>
      <c r="K13">
        <v>0.155</v>
      </c>
      <c r="L13">
        <v>0.47399999999999998</v>
      </c>
      <c r="M13">
        <v>0.52100000000000002</v>
      </c>
      <c r="N13">
        <v>0.155</v>
      </c>
      <c r="O13">
        <v>0.442</v>
      </c>
      <c r="P13">
        <v>0.48399999999999999</v>
      </c>
      <c r="Q13">
        <v>0.16</v>
      </c>
      <c r="R13">
        <v>0.51700000000000002</v>
      </c>
      <c r="S13">
        <v>0.56100000000000005</v>
      </c>
      <c r="T13">
        <v>9500</v>
      </c>
      <c r="U13">
        <v>10043</v>
      </c>
      <c r="V13">
        <v>1000</v>
      </c>
      <c r="W13">
        <v>274020</v>
      </c>
      <c r="X13">
        <v>545864</v>
      </c>
      <c r="Y13">
        <v>271941</v>
      </c>
      <c r="Z13">
        <v>0</v>
      </c>
      <c r="AA13">
        <v>0.253</v>
      </c>
      <c r="AB13">
        <v>138.44300000000001</v>
      </c>
      <c r="AC13">
        <v>138.52699999999999</v>
      </c>
      <c r="AD13">
        <v>0.15</v>
      </c>
      <c r="AE13">
        <v>131.547</v>
      </c>
      <c r="AF13">
        <v>131.595</v>
      </c>
      <c r="AG13">
        <v>0.16200000000000001</v>
      </c>
      <c r="AH13">
        <v>173.41300000000001</v>
      </c>
      <c r="AI13">
        <v>173.46299999999999</v>
      </c>
    </row>
    <row r="14" spans="1:35" x14ac:dyDescent="0.3">
      <c r="A14">
        <v>2</v>
      </c>
      <c r="B14">
        <v>1</v>
      </c>
      <c r="C14">
        <v>9</v>
      </c>
      <c r="D14">
        <v>447</v>
      </c>
      <c r="E14">
        <v>5985</v>
      </c>
      <c r="F14">
        <v>10</v>
      </c>
      <c r="G14">
        <v>105</v>
      </c>
      <c r="H14">
        <v>52</v>
      </c>
      <c r="I14">
        <v>18</v>
      </c>
      <c r="J14">
        <v>0</v>
      </c>
      <c r="K14">
        <v>0.14000000000000001</v>
      </c>
      <c r="L14">
        <v>0.41099999999999998</v>
      </c>
      <c r="M14">
        <v>0.45500000000000002</v>
      </c>
      <c r="N14">
        <v>0.157</v>
      </c>
      <c r="O14">
        <v>0.45400000000000001</v>
      </c>
      <c r="P14">
        <v>0.499</v>
      </c>
      <c r="Q14">
        <v>0.14000000000000001</v>
      </c>
      <c r="R14">
        <v>0.42899999999999999</v>
      </c>
      <c r="S14">
        <v>0.47299999999999998</v>
      </c>
      <c r="T14">
        <v>9407</v>
      </c>
      <c r="U14">
        <v>9945</v>
      </c>
      <c r="V14">
        <v>1000</v>
      </c>
      <c r="W14">
        <v>26319</v>
      </c>
      <c r="X14">
        <v>50504</v>
      </c>
      <c r="Y14">
        <v>24256</v>
      </c>
      <c r="Z14">
        <v>0</v>
      </c>
      <c r="AA14">
        <v>0.15</v>
      </c>
      <c r="AB14">
        <v>18.96</v>
      </c>
      <c r="AC14">
        <v>19.003</v>
      </c>
      <c r="AD14">
        <v>0.14599999999999999</v>
      </c>
      <c r="AE14">
        <v>20.571000000000002</v>
      </c>
      <c r="AF14">
        <v>20.614000000000001</v>
      </c>
      <c r="AG14">
        <v>0.182</v>
      </c>
      <c r="AH14">
        <v>22.66</v>
      </c>
      <c r="AI14">
        <v>22.713000000000001</v>
      </c>
    </row>
    <row r="15" spans="1:35" x14ac:dyDescent="0.3">
      <c r="A15">
        <v>10</v>
      </c>
      <c r="B15">
        <v>2</v>
      </c>
      <c r="C15" s="3" t="s">
        <v>98</v>
      </c>
      <c r="D15">
        <v>10728</v>
      </c>
      <c r="E15">
        <v>11814</v>
      </c>
      <c r="F15">
        <v>10</v>
      </c>
      <c r="G15">
        <v>158</v>
      </c>
      <c r="H15">
        <v>55</v>
      </c>
      <c r="I15">
        <v>21</v>
      </c>
      <c r="J15">
        <v>0</v>
      </c>
      <c r="K15">
        <v>0.191</v>
      </c>
      <c r="L15">
        <v>1.079</v>
      </c>
      <c r="M15">
        <v>1.1559999999999999</v>
      </c>
      <c r="N15">
        <v>0.186</v>
      </c>
      <c r="O15">
        <v>1.1479999999999999</v>
      </c>
      <c r="P15">
        <v>1.21</v>
      </c>
      <c r="Q15">
        <v>0.20399999999999999</v>
      </c>
      <c r="R15">
        <v>1.1539999999999999</v>
      </c>
      <c r="S15">
        <v>1.2290000000000001</v>
      </c>
      <c r="T15">
        <v>14688</v>
      </c>
      <c r="U15">
        <v>15774</v>
      </c>
      <c r="V15">
        <v>1000</v>
      </c>
      <c r="W15">
        <v>17950</v>
      </c>
      <c r="X15">
        <v>33664</v>
      </c>
      <c r="Y15">
        <v>15839</v>
      </c>
      <c r="Z15">
        <v>0</v>
      </c>
      <c r="AA15">
        <v>0.31900000000000001</v>
      </c>
      <c r="AB15">
        <v>19.821999999999999</v>
      </c>
      <c r="AC15">
        <v>19.925999999999998</v>
      </c>
      <c r="AD15">
        <v>0.192</v>
      </c>
      <c r="AE15">
        <v>18.834</v>
      </c>
      <c r="AF15">
        <v>18.902000000000001</v>
      </c>
      <c r="AG15">
        <v>0.188</v>
      </c>
      <c r="AH15">
        <v>19.457000000000001</v>
      </c>
      <c r="AI15">
        <v>19.521999999999998</v>
      </c>
    </row>
    <row r="16" spans="1:35" x14ac:dyDescent="0.3">
      <c r="A16">
        <v>11</v>
      </c>
      <c r="B16">
        <v>2</v>
      </c>
      <c r="C16" s="3" t="s">
        <v>4</v>
      </c>
      <c r="D16">
        <v>10752</v>
      </c>
      <c r="E16">
        <v>11843</v>
      </c>
      <c r="F16">
        <v>10</v>
      </c>
      <c r="G16">
        <v>24</v>
      </c>
      <c r="H16">
        <v>16</v>
      </c>
      <c r="I16">
        <v>0</v>
      </c>
      <c r="J16">
        <v>0</v>
      </c>
      <c r="K16">
        <v>0.20100000000000001</v>
      </c>
      <c r="L16">
        <v>0.95399999999999996</v>
      </c>
      <c r="M16">
        <v>1.0369999999999999</v>
      </c>
      <c r="N16">
        <v>0.20399999999999999</v>
      </c>
      <c r="O16">
        <v>0.99</v>
      </c>
      <c r="P16">
        <v>1.054</v>
      </c>
      <c r="Q16">
        <v>0.20100000000000001</v>
      </c>
      <c r="R16">
        <v>1.0569999999999999</v>
      </c>
      <c r="S16">
        <v>1.1299999999999999</v>
      </c>
      <c r="T16">
        <v>10988</v>
      </c>
      <c r="U16">
        <v>12079</v>
      </c>
      <c r="V16">
        <v>69</v>
      </c>
      <c r="W16">
        <v>202</v>
      </c>
      <c r="X16">
        <v>267</v>
      </c>
      <c r="Y16">
        <v>65</v>
      </c>
      <c r="Z16">
        <v>0</v>
      </c>
      <c r="AA16">
        <v>0.223</v>
      </c>
      <c r="AB16">
        <v>0.68799999999999994</v>
      </c>
      <c r="AC16">
        <v>0.78300000000000003</v>
      </c>
      <c r="AD16">
        <v>0.17399999999999999</v>
      </c>
      <c r="AE16">
        <v>0.66100000000000003</v>
      </c>
      <c r="AF16">
        <v>0.71799999999999997</v>
      </c>
      <c r="AG16">
        <v>0.19</v>
      </c>
      <c r="AH16">
        <v>0.72299999999999998</v>
      </c>
      <c r="AI16">
        <v>0.79100000000000004</v>
      </c>
    </row>
    <row r="17" spans="1:35" x14ac:dyDescent="0.3">
      <c r="A17">
        <v>12</v>
      </c>
      <c r="B17">
        <v>2</v>
      </c>
      <c r="C17" s="3" t="s">
        <v>5</v>
      </c>
      <c r="D17">
        <v>10876</v>
      </c>
      <c r="E17">
        <v>11972</v>
      </c>
      <c r="F17">
        <v>10</v>
      </c>
      <c r="G17">
        <v>135</v>
      </c>
      <c r="H17">
        <v>34</v>
      </c>
      <c r="I17">
        <v>9</v>
      </c>
      <c r="J17">
        <v>0</v>
      </c>
      <c r="K17">
        <v>0.186</v>
      </c>
      <c r="L17">
        <v>1.111</v>
      </c>
      <c r="M17">
        <v>1.177</v>
      </c>
      <c r="N17">
        <v>0.20399999999999999</v>
      </c>
      <c r="O17">
        <v>1.1579999999999999</v>
      </c>
      <c r="P17">
        <v>1.2390000000000001</v>
      </c>
      <c r="Q17">
        <v>0.20300000000000001</v>
      </c>
      <c r="R17">
        <v>1.23</v>
      </c>
      <c r="S17">
        <v>1.3109999999999999</v>
      </c>
      <c r="T17">
        <v>14836</v>
      </c>
      <c r="U17">
        <v>15932</v>
      </c>
      <c r="V17">
        <v>1000</v>
      </c>
      <c r="W17">
        <v>16910</v>
      </c>
      <c r="X17">
        <v>31613</v>
      </c>
      <c r="Y17">
        <v>14812</v>
      </c>
      <c r="Z17">
        <v>0</v>
      </c>
      <c r="AA17">
        <v>0.19700000000000001</v>
      </c>
      <c r="AB17">
        <v>20.184000000000001</v>
      </c>
      <c r="AC17">
        <v>20.251000000000001</v>
      </c>
      <c r="AD17">
        <v>0.185</v>
      </c>
      <c r="AE17">
        <v>22.875</v>
      </c>
      <c r="AF17">
        <v>22.940999999999999</v>
      </c>
      <c r="AG17">
        <v>0.214</v>
      </c>
      <c r="AH17">
        <v>20.914000000000001</v>
      </c>
      <c r="AI17">
        <v>20.991</v>
      </c>
    </row>
    <row r="18" spans="1:35" x14ac:dyDescent="0.3">
      <c r="A18">
        <v>20</v>
      </c>
      <c r="B18">
        <v>3</v>
      </c>
      <c r="C18" s="3" t="s">
        <v>79</v>
      </c>
      <c r="D18">
        <v>16076</v>
      </c>
      <c r="E18">
        <v>17715</v>
      </c>
      <c r="F18">
        <v>10</v>
      </c>
      <c r="G18">
        <v>33</v>
      </c>
      <c r="H18">
        <v>22</v>
      </c>
      <c r="I18">
        <v>7</v>
      </c>
      <c r="J18">
        <v>0</v>
      </c>
      <c r="K18">
        <v>0.35</v>
      </c>
      <c r="L18">
        <v>2.7210000000000001</v>
      </c>
      <c r="M18">
        <v>2.8759999999999999</v>
      </c>
      <c r="N18">
        <v>0.26400000000000001</v>
      </c>
      <c r="O18">
        <v>1.962</v>
      </c>
      <c r="P18">
        <v>2.0739999999999998</v>
      </c>
      <c r="Q18">
        <v>0.27800000000000002</v>
      </c>
      <c r="R18">
        <v>1.8560000000000001</v>
      </c>
      <c r="S18">
        <v>1.988</v>
      </c>
      <c r="T18" s="2">
        <v>16108</v>
      </c>
      <c r="U18" s="2">
        <v>17747</v>
      </c>
      <c r="V18">
        <v>18</v>
      </c>
      <c r="W18">
        <v>48</v>
      </c>
      <c r="X18">
        <v>61</v>
      </c>
      <c r="Y18">
        <v>13</v>
      </c>
      <c r="Z18">
        <v>0</v>
      </c>
      <c r="AA18">
        <v>0.27400000000000002</v>
      </c>
      <c r="AB18">
        <v>0.47699999999999998</v>
      </c>
      <c r="AC18">
        <v>0.60199999999999998</v>
      </c>
      <c r="AD18">
        <v>0.249</v>
      </c>
      <c r="AE18">
        <v>0.46400000000000002</v>
      </c>
      <c r="AF18">
        <v>0.57299999999999995</v>
      </c>
      <c r="AG18">
        <v>0.26900000000000002</v>
      </c>
      <c r="AH18">
        <v>0.56499999999999995</v>
      </c>
      <c r="AI18">
        <v>0.69299999999999995</v>
      </c>
    </row>
    <row r="19" spans="1:35" x14ac:dyDescent="0.3">
      <c r="A19">
        <v>21</v>
      </c>
      <c r="B19">
        <v>3</v>
      </c>
      <c r="C19" s="3" t="s">
        <v>99</v>
      </c>
      <c r="D19">
        <v>16042</v>
      </c>
      <c r="E19">
        <v>17671</v>
      </c>
      <c r="F19">
        <v>10</v>
      </c>
      <c r="G19">
        <v>112</v>
      </c>
      <c r="H19">
        <v>50</v>
      </c>
      <c r="I19">
        <v>17</v>
      </c>
      <c r="J19">
        <v>0</v>
      </c>
      <c r="K19">
        <v>0.253</v>
      </c>
      <c r="L19">
        <v>2.0249999999999999</v>
      </c>
      <c r="M19">
        <v>2.1379999999999999</v>
      </c>
      <c r="N19">
        <v>0.26800000000000002</v>
      </c>
      <c r="O19">
        <v>1.8640000000000001</v>
      </c>
      <c r="P19">
        <v>1.9870000000000001</v>
      </c>
      <c r="Q19">
        <v>0.27200000000000002</v>
      </c>
      <c r="R19">
        <v>1.8680000000000001</v>
      </c>
      <c r="S19">
        <v>1.9910000000000001</v>
      </c>
      <c r="T19" s="2">
        <v>20002</v>
      </c>
      <c r="U19" s="2">
        <v>21631</v>
      </c>
      <c r="V19" s="2">
        <v>1000</v>
      </c>
      <c r="W19">
        <v>53807</v>
      </c>
      <c r="X19">
        <v>105460</v>
      </c>
      <c r="Y19">
        <v>51735</v>
      </c>
      <c r="Z19">
        <v>0</v>
      </c>
      <c r="AA19">
        <v>0.26300000000000001</v>
      </c>
      <c r="AB19">
        <v>93.35</v>
      </c>
      <c r="AC19">
        <v>93.468999999999994</v>
      </c>
      <c r="AD19">
        <v>0.26600000000000001</v>
      </c>
      <c r="AE19">
        <v>73.462999999999994</v>
      </c>
      <c r="AF19">
        <v>73.587999999999994</v>
      </c>
      <c r="AG19">
        <v>0.28299999999999997</v>
      </c>
      <c r="AH19">
        <v>93.091999999999999</v>
      </c>
      <c r="AI19">
        <v>93.222999999999999</v>
      </c>
    </row>
    <row r="20" spans="1:35" x14ac:dyDescent="0.3">
      <c r="A20">
        <v>22</v>
      </c>
      <c r="B20">
        <v>3</v>
      </c>
      <c r="C20" s="3" t="s">
        <v>100</v>
      </c>
      <c r="D20">
        <v>16261</v>
      </c>
      <c r="E20">
        <v>17910</v>
      </c>
      <c r="F20">
        <v>10</v>
      </c>
      <c r="G20">
        <v>149</v>
      </c>
      <c r="H20">
        <v>16</v>
      </c>
      <c r="I20">
        <v>0</v>
      </c>
      <c r="J20">
        <v>0</v>
      </c>
      <c r="K20">
        <v>0.27100000000000002</v>
      </c>
      <c r="L20">
        <v>1.909</v>
      </c>
      <c r="M20">
        <v>2.0329999999999999</v>
      </c>
      <c r="N20">
        <v>0.27300000000000002</v>
      </c>
      <c r="O20" s="2">
        <v>2.0609999999999999</v>
      </c>
      <c r="P20">
        <v>2.1819999999999999</v>
      </c>
      <c r="Q20">
        <v>0.27</v>
      </c>
      <c r="R20">
        <v>2.073</v>
      </c>
      <c r="S20">
        <v>2.1970000000000001</v>
      </c>
      <c r="T20">
        <v>20221</v>
      </c>
      <c r="U20">
        <v>21870</v>
      </c>
      <c r="V20">
        <v>1000</v>
      </c>
      <c r="W20">
        <v>61120</v>
      </c>
      <c r="X20">
        <v>119990</v>
      </c>
      <c r="Y20">
        <v>59002</v>
      </c>
      <c r="Z20">
        <v>0</v>
      </c>
      <c r="AA20">
        <v>0.3</v>
      </c>
      <c r="AB20">
        <v>97.006</v>
      </c>
      <c r="AC20">
        <v>97.144000000000005</v>
      </c>
      <c r="AD20">
        <v>0.26500000000000001</v>
      </c>
      <c r="AE20">
        <v>89.552000000000007</v>
      </c>
      <c r="AF20">
        <v>89.674000000000007</v>
      </c>
      <c r="AG20">
        <v>0.253</v>
      </c>
      <c r="AH20">
        <v>87.631</v>
      </c>
      <c r="AI20">
        <v>87.733000000000004</v>
      </c>
    </row>
    <row r="21" spans="1:35" x14ac:dyDescent="0.3">
      <c r="A21">
        <v>30</v>
      </c>
      <c r="B21">
        <v>4</v>
      </c>
      <c r="C21" s="3" t="s">
        <v>101</v>
      </c>
      <c r="D21">
        <v>21209</v>
      </c>
      <c r="E21">
        <v>23367</v>
      </c>
      <c r="F21">
        <v>10</v>
      </c>
      <c r="G21">
        <v>182</v>
      </c>
      <c r="H21">
        <v>81</v>
      </c>
      <c r="I21">
        <v>33</v>
      </c>
      <c r="J21">
        <v>0</v>
      </c>
      <c r="K21">
        <v>0.28399999999999997</v>
      </c>
      <c r="L21">
        <v>2.669</v>
      </c>
      <c r="M21">
        <v>2.7810000000000001</v>
      </c>
      <c r="N21">
        <v>0.28199999999999997</v>
      </c>
      <c r="O21">
        <v>2.613</v>
      </c>
      <c r="P21">
        <v>2.72</v>
      </c>
      <c r="Q21">
        <v>0.26800000000000002</v>
      </c>
      <c r="R21">
        <v>2.6309999999999998</v>
      </c>
      <c r="S21">
        <v>2.7229999999999999</v>
      </c>
      <c r="T21">
        <v>25169</v>
      </c>
      <c r="U21">
        <v>27327</v>
      </c>
      <c r="V21">
        <v>1000</v>
      </c>
      <c r="W21">
        <v>38067</v>
      </c>
      <c r="X21">
        <v>73878</v>
      </c>
      <c r="Y21">
        <v>35944</v>
      </c>
      <c r="Z21">
        <v>0</v>
      </c>
      <c r="AA21">
        <v>0.27</v>
      </c>
      <c r="AB21">
        <v>68.885000000000005</v>
      </c>
      <c r="AC21">
        <v>68.977999999999994</v>
      </c>
      <c r="AD21">
        <v>0.27600000000000002</v>
      </c>
      <c r="AE21">
        <v>74.33</v>
      </c>
      <c r="AF21">
        <v>74.438000000000002</v>
      </c>
      <c r="AG21">
        <v>0.26500000000000001</v>
      </c>
      <c r="AH21">
        <v>69.539000000000001</v>
      </c>
      <c r="AI21">
        <v>69.638999999999996</v>
      </c>
    </row>
    <row r="22" spans="1:35" x14ac:dyDescent="0.3">
      <c r="A22">
        <v>31</v>
      </c>
      <c r="B22">
        <v>4</v>
      </c>
      <c r="C22" s="3" t="s">
        <v>102</v>
      </c>
      <c r="D22">
        <v>21273</v>
      </c>
      <c r="E22">
        <v>23440</v>
      </c>
      <c r="F22">
        <v>10</v>
      </c>
      <c r="G22">
        <v>52</v>
      </c>
      <c r="H22">
        <v>25</v>
      </c>
      <c r="I22">
        <v>5</v>
      </c>
      <c r="J22">
        <v>0</v>
      </c>
      <c r="K22">
        <v>0.28199999999999997</v>
      </c>
      <c r="L22">
        <v>2.7120000000000002</v>
      </c>
      <c r="M22">
        <v>2.82</v>
      </c>
      <c r="N22">
        <v>0.28599999999999998</v>
      </c>
      <c r="O22">
        <v>2.5049999999999999</v>
      </c>
      <c r="P22">
        <v>2.6150000000000002</v>
      </c>
      <c r="Q22">
        <v>0.28699999999999998</v>
      </c>
      <c r="R22">
        <v>2.5960000000000001</v>
      </c>
      <c r="S22">
        <v>2.7090000000000001</v>
      </c>
      <c r="T22">
        <v>25233</v>
      </c>
      <c r="U22">
        <v>27400</v>
      </c>
      <c r="V22">
        <v>1000</v>
      </c>
      <c r="W22">
        <v>32720</v>
      </c>
      <c r="X22">
        <v>63398</v>
      </c>
      <c r="Y22">
        <v>30705</v>
      </c>
      <c r="Z22">
        <v>0</v>
      </c>
      <c r="AA22">
        <v>0.28899999999999998</v>
      </c>
      <c r="AB22">
        <v>89.311999999999998</v>
      </c>
      <c r="AC22">
        <v>89.418000000000006</v>
      </c>
      <c r="AD22">
        <v>0.27500000000000002</v>
      </c>
      <c r="AE22">
        <v>70.513999999999996</v>
      </c>
      <c r="AF22">
        <v>70.62</v>
      </c>
      <c r="AG22">
        <v>0.30099999999999999</v>
      </c>
      <c r="AH22">
        <v>64.700999999999993</v>
      </c>
      <c r="AI22">
        <v>64.831000000000003</v>
      </c>
    </row>
    <row r="23" spans="1:35" x14ac:dyDescent="0.3">
      <c r="A23">
        <v>32</v>
      </c>
      <c r="B23">
        <v>4</v>
      </c>
      <c r="C23" s="3" t="s">
        <v>103</v>
      </c>
      <c r="D23">
        <v>21320</v>
      </c>
      <c r="E23">
        <v>23482</v>
      </c>
      <c r="F23">
        <v>10</v>
      </c>
      <c r="G23">
        <v>251</v>
      </c>
      <c r="H23">
        <v>70</v>
      </c>
      <c r="I23">
        <v>27</v>
      </c>
      <c r="J23">
        <v>0</v>
      </c>
      <c r="K23">
        <v>0.28399999999999997</v>
      </c>
      <c r="L23">
        <v>2.778</v>
      </c>
      <c r="M23">
        <v>2.8889999999999998</v>
      </c>
      <c r="N23">
        <v>0.27300000000000002</v>
      </c>
      <c r="O23">
        <v>2.7330000000000001</v>
      </c>
      <c r="P23">
        <v>2.8220000000000001</v>
      </c>
      <c r="Q23">
        <v>0.25900000000000001</v>
      </c>
      <c r="R23">
        <v>2.7509999999999999</v>
      </c>
      <c r="S23">
        <v>2.8439999999999999</v>
      </c>
      <c r="T23">
        <v>25280</v>
      </c>
      <c r="U23">
        <v>27442</v>
      </c>
      <c r="V23">
        <v>1000</v>
      </c>
      <c r="W23">
        <v>122350</v>
      </c>
      <c r="X23">
        <v>242298</v>
      </c>
      <c r="Y23">
        <v>120155</v>
      </c>
      <c r="Z23">
        <v>0</v>
      </c>
      <c r="AA23">
        <v>0.3</v>
      </c>
      <c r="AB23">
        <v>298.38099999999997</v>
      </c>
      <c r="AC23">
        <v>298.49200000000002</v>
      </c>
      <c r="AD23">
        <v>0.27800000000000002</v>
      </c>
      <c r="AE23">
        <v>251.428</v>
      </c>
      <c r="AF23">
        <v>251.53700000000001</v>
      </c>
      <c r="AG23">
        <v>0.30499999999999999</v>
      </c>
      <c r="AH23">
        <v>286.73700000000002</v>
      </c>
      <c r="AI23">
        <v>286.851</v>
      </c>
    </row>
    <row r="24" spans="1:35" x14ac:dyDescent="0.3">
      <c r="A24">
        <v>40</v>
      </c>
      <c r="B24">
        <v>5</v>
      </c>
      <c r="C24" s="3" t="s">
        <v>83</v>
      </c>
      <c r="D24">
        <v>26683</v>
      </c>
      <c r="E24">
        <v>29383</v>
      </c>
      <c r="F24">
        <v>10</v>
      </c>
      <c r="G24">
        <v>145</v>
      </c>
      <c r="H24">
        <v>53</v>
      </c>
      <c r="I24">
        <v>21</v>
      </c>
      <c r="J24">
        <v>0</v>
      </c>
      <c r="K24">
        <v>0.39</v>
      </c>
      <c r="L24">
        <v>4.7590000000000003</v>
      </c>
      <c r="M24">
        <v>4.915</v>
      </c>
      <c r="N24">
        <v>0.29699999999999999</v>
      </c>
      <c r="O24">
        <v>4.6269999999999998</v>
      </c>
      <c r="P24">
        <v>4.7370000000000001</v>
      </c>
      <c r="Q24">
        <v>0.38100000000000001</v>
      </c>
      <c r="R24">
        <v>4.6349999999999998</v>
      </c>
      <c r="S24">
        <v>4.7889999999999997</v>
      </c>
      <c r="T24">
        <v>30643</v>
      </c>
      <c r="U24">
        <v>33343</v>
      </c>
      <c r="V24">
        <v>1000</v>
      </c>
      <c r="W24">
        <v>23303</v>
      </c>
      <c r="X24">
        <v>44403</v>
      </c>
      <c r="Y24">
        <v>21208</v>
      </c>
      <c r="Z24">
        <v>0</v>
      </c>
      <c r="AA24">
        <v>0.58499999999999996</v>
      </c>
      <c r="AB24">
        <v>74.281999999999996</v>
      </c>
      <c r="AC24">
        <v>74.468999999999994</v>
      </c>
      <c r="AD24">
        <v>0.35</v>
      </c>
      <c r="AE24">
        <v>72.468000000000004</v>
      </c>
      <c r="AF24">
        <v>72.606999999999999</v>
      </c>
      <c r="AG24">
        <v>0.30499999999999999</v>
      </c>
      <c r="AH24">
        <v>70.432000000000002</v>
      </c>
      <c r="AI24">
        <v>70.552000000000007</v>
      </c>
    </row>
    <row r="25" spans="1:35" x14ac:dyDescent="0.3">
      <c r="A25">
        <v>41</v>
      </c>
      <c r="B25">
        <v>5</v>
      </c>
      <c r="C25" s="3" t="s">
        <v>104</v>
      </c>
      <c r="D25">
        <v>26622</v>
      </c>
      <c r="E25">
        <v>29338</v>
      </c>
      <c r="F25">
        <v>10</v>
      </c>
      <c r="G25">
        <v>235</v>
      </c>
      <c r="H25">
        <v>81</v>
      </c>
      <c r="I25">
        <v>36</v>
      </c>
      <c r="J25">
        <v>0</v>
      </c>
      <c r="K25">
        <v>0.36</v>
      </c>
      <c r="L25">
        <v>5.05</v>
      </c>
      <c r="M25">
        <v>5.2009999999999996</v>
      </c>
      <c r="N25">
        <v>0.32400000000000001</v>
      </c>
      <c r="O25">
        <v>4.2149999999999999</v>
      </c>
      <c r="P25">
        <v>4.3390000000000004</v>
      </c>
      <c r="Q25">
        <v>0.30099999999999999</v>
      </c>
      <c r="R25">
        <v>4.4560000000000004</v>
      </c>
      <c r="S25">
        <v>4.5720000000000001</v>
      </c>
      <c r="T25">
        <v>30582</v>
      </c>
      <c r="U25">
        <v>33298</v>
      </c>
      <c r="V25">
        <v>1000</v>
      </c>
      <c r="W25">
        <v>12741</v>
      </c>
      <c r="X25">
        <v>23120</v>
      </c>
      <c r="Y25">
        <v>10568</v>
      </c>
      <c r="Z25">
        <v>0</v>
      </c>
      <c r="AA25">
        <v>0.45200000000000001</v>
      </c>
      <c r="AB25">
        <v>39.167000000000002</v>
      </c>
      <c r="AC25">
        <v>39.329000000000001</v>
      </c>
      <c r="AD25">
        <v>0.308</v>
      </c>
      <c r="AE25">
        <v>39.543999999999997</v>
      </c>
      <c r="AF25">
        <v>39.658000000000001</v>
      </c>
      <c r="AG25">
        <v>0.373</v>
      </c>
      <c r="AH25">
        <v>41.756999999999998</v>
      </c>
      <c r="AI25">
        <v>41.917999999999999</v>
      </c>
    </row>
    <row r="26" spans="1:35" x14ac:dyDescent="0.3">
      <c r="A26" s="16">
        <v>42</v>
      </c>
      <c r="B26" s="16">
        <v>5</v>
      </c>
      <c r="C26" s="17" t="s">
        <v>15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30" spans="1:35" x14ac:dyDescent="0.3">
      <c r="A30" s="1" t="s">
        <v>108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5329</v>
      </c>
      <c r="E33">
        <v>5854</v>
      </c>
      <c r="F33">
        <v>10</v>
      </c>
      <c r="G33">
        <v>105</v>
      </c>
      <c r="H33">
        <v>31</v>
      </c>
      <c r="I33">
        <v>8</v>
      </c>
      <c r="J33">
        <v>0</v>
      </c>
      <c r="K33">
        <v>0.153</v>
      </c>
      <c r="L33">
        <v>0.191</v>
      </c>
      <c r="M33">
        <v>0.24399999999999999</v>
      </c>
      <c r="N33">
        <v>0.157</v>
      </c>
      <c r="O33">
        <v>0.19</v>
      </c>
      <c r="P33">
        <v>0.245</v>
      </c>
      <c r="Q33">
        <v>0.188</v>
      </c>
      <c r="R33">
        <v>0.221</v>
      </c>
      <c r="S33">
        <v>0.27600000000000002</v>
      </c>
      <c r="T33">
        <v>9289</v>
      </c>
      <c r="U33">
        <v>9814</v>
      </c>
      <c r="V33">
        <v>1000</v>
      </c>
      <c r="W33">
        <v>691212</v>
      </c>
      <c r="X33">
        <v>1380273</v>
      </c>
      <c r="Y33">
        <v>689142</v>
      </c>
      <c r="Z33">
        <v>0</v>
      </c>
      <c r="AA33">
        <v>0.155</v>
      </c>
      <c r="AB33">
        <v>179.40299999999999</v>
      </c>
      <c r="AC33">
        <v>179.46</v>
      </c>
      <c r="AD33">
        <v>0.184</v>
      </c>
      <c r="AE33">
        <v>180.78100000000001</v>
      </c>
      <c r="AF33">
        <v>180.83500000000001</v>
      </c>
      <c r="AG33">
        <v>0.16800000000000001</v>
      </c>
      <c r="AH33">
        <v>168.71899999999999</v>
      </c>
      <c r="AI33">
        <v>168.78</v>
      </c>
    </row>
    <row r="34" spans="1:35" x14ac:dyDescent="0.3">
      <c r="A34">
        <v>1</v>
      </c>
      <c r="B34">
        <v>1</v>
      </c>
      <c r="C34">
        <v>24</v>
      </c>
      <c r="D34">
        <v>5540</v>
      </c>
      <c r="E34">
        <v>6083</v>
      </c>
      <c r="F34">
        <v>10</v>
      </c>
      <c r="G34">
        <v>105</v>
      </c>
      <c r="H34">
        <v>20</v>
      </c>
      <c r="I34">
        <v>3</v>
      </c>
      <c r="J34">
        <v>0</v>
      </c>
      <c r="K34">
        <v>0.16600000000000001</v>
      </c>
      <c r="L34">
        <v>0.19700000000000001</v>
      </c>
      <c r="M34">
        <v>0.249</v>
      </c>
      <c r="N34">
        <v>0.16600000000000001</v>
      </c>
      <c r="O34">
        <v>0.19900000000000001</v>
      </c>
      <c r="P34">
        <v>0.255</v>
      </c>
      <c r="Q34">
        <v>0.224</v>
      </c>
      <c r="R34">
        <v>0.28000000000000003</v>
      </c>
      <c r="S34">
        <v>0.35299999999999998</v>
      </c>
      <c r="T34" s="2">
        <v>9500</v>
      </c>
      <c r="U34" s="2">
        <v>10043</v>
      </c>
      <c r="V34" s="2">
        <v>1000</v>
      </c>
      <c r="W34">
        <v>86112</v>
      </c>
      <c r="X34">
        <v>170.066</v>
      </c>
      <c r="Y34">
        <v>170066</v>
      </c>
      <c r="Z34">
        <v>0</v>
      </c>
      <c r="AA34">
        <v>0.17699999999999999</v>
      </c>
      <c r="AB34">
        <v>54.677</v>
      </c>
      <c r="AC34">
        <v>54.738999999999997</v>
      </c>
      <c r="AD34">
        <v>0.16200000000000001</v>
      </c>
      <c r="AE34">
        <v>44.021999999999998</v>
      </c>
      <c r="AF34">
        <v>44.076000000000001</v>
      </c>
      <c r="AG34">
        <v>0.154</v>
      </c>
      <c r="AH34">
        <v>43.152000000000001</v>
      </c>
      <c r="AI34">
        <v>43.206000000000003</v>
      </c>
    </row>
    <row r="35" spans="1:35" x14ac:dyDescent="0.3">
      <c r="A35">
        <v>2</v>
      </c>
      <c r="B35">
        <v>1</v>
      </c>
      <c r="C35">
        <v>9</v>
      </c>
      <c r="D35">
        <v>5447</v>
      </c>
      <c r="E35">
        <v>5985</v>
      </c>
      <c r="F35">
        <v>10</v>
      </c>
      <c r="G35">
        <v>99</v>
      </c>
      <c r="H35">
        <v>17</v>
      </c>
      <c r="I35">
        <v>1</v>
      </c>
      <c r="J35">
        <v>0</v>
      </c>
      <c r="K35">
        <v>0.16500000000000001</v>
      </c>
      <c r="L35">
        <v>0.17599999999999999</v>
      </c>
      <c r="M35">
        <v>0.23100000000000001</v>
      </c>
      <c r="N35">
        <v>0.159</v>
      </c>
      <c r="O35">
        <v>0.19</v>
      </c>
      <c r="P35">
        <v>0.246</v>
      </c>
      <c r="Q35">
        <v>0.16900000000000001</v>
      </c>
      <c r="R35">
        <v>0.215</v>
      </c>
      <c r="S35">
        <v>0.27400000000000002</v>
      </c>
      <c r="T35">
        <v>9407</v>
      </c>
      <c r="U35">
        <v>9945</v>
      </c>
      <c r="V35">
        <v>1000</v>
      </c>
      <c r="W35">
        <v>12787</v>
      </c>
      <c r="X35">
        <v>23435</v>
      </c>
      <c r="Y35">
        <v>10723</v>
      </c>
      <c r="Z35">
        <v>0</v>
      </c>
      <c r="AA35">
        <v>0.307</v>
      </c>
      <c r="AB35">
        <v>9.6010000000000009</v>
      </c>
      <c r="AC35">
        <v>9.6940000000000008</v>
      </c>
      <c r="AD35">
        <v>0.154</v>
      </c>
      <c r="AE35">
        <v>9.1259999999999994</v>
      </c>
      <c r="AF35">
        <v>9.18</v>
      </c>
      <c r="AG35">
        <v>0.156</v>
      </c>
      <c r="AH35">
        <v>9.5619999999999994</v>
      </c>
      <c r="AI35">
        <v>9.6180000000000003</v>
      </c>
    </row>
    <row r="36" spans="1:35" x14ac:dyDescent="0.3">
      <c r="A36">
        <v>10</v>
      </c>
      <c r="B36">
        <v>2</v>
      </c>
      <c r="C36" s="3" t="s">
        <v>98</v>
      </c>
      <c r="D36">
        <v>10728</v>
      </c>
      <c r="E36">
        <v>11814</v>
      </c>
      <c r="F36">
        <v>10</v>
      </c>
      <c r="G36">
        <v>128</v>
      </c>
      <c r="H36">
        <v>19</v>
      </c>
      <c r="I36">
        <v>2</v>
      </c>
      <c r="J36">
        <v>0</v>
      </c>
      <c r="K36">
        <v>0.21</v>
      </c>
      <c r="L36">
        <v>0.45800000000000002</v>
      </c>
      <c r="M36">
        <v>0.54500000000000004</v>
      </c>
      <c r="N36">
        <v>0.19900000000000001</v>
      </c>
      <c r="O36">
        <v>0.313</v>
      </c>
      <c r="P36">
        <v>0.39200000000000002</v>
      </c>
      <c r="Q36">
        <v>0.20100000000000001</v>
      </c>
      <c r="R36">
        <v>0.32900000000000001</v>
      </c>
      <c r="S36">
        <v>0.40500000000000003</v>
      </c>
      <c r="T36">
        <v>14688</v>
      </c>
      <c r="U36">
        <v>15774</v>
      </c>
      <c r="V36">
        <v>1000</v>
      </c>
      <c r="W36">
        <v>21089</v>
      </c>
      <c r="X36">
        <v>39973</v>
      </c>
      <c r="Y36">
        <v>18993</v>
      </c>
      <c r="Z36">
        <v>0</v>
      </c>
      <c r="AA36">
        <v>0.24</v>
      </c>
      <c r="AB36">
        <v>15.401999999999999</v>
      </c>
      <c r="AC36">
        <v>15.497999999999999</v>
      </c>
      <c r="AD36">
        <v>0.19900000000000001</v>
      </c>
      <c r="AE36">
        <v>16.562000000000001</v>
      </c>
      <c r="AF36">
        <v>16.643999999999998</v>
      </c>
      <c r="AG36">
        <v>0.20899999999999999</v>
      </c>
      <c r="AH36">
        <v>15.526999999999999</v>
      </c>
      <c r="AI36">
        <v>15.606</v>
      </c>
    </row>
    <row r="37" spans="1:35" x14ac:dyDescent="0.3">
      <c r="A37">
        <v>11</v>
      </c>
      <c r="B37">
        <v>2</v>
      </c>
      <c r="C37" s="3" t="s">
        <v>4</v>
      </c>
      <c r="D37" s="2">
        <v>10752</v>
      </c>
      <c r="E37" s="2">
        <v>11843</v>
      </c>
      <c r="F37" s="2">
        <v>10</v>
      </c>
      <c r="G37" s="2">
        <v>26</v>
      </c>
      <c r="H37" s="2">
        <v>16</v>
      </c>
      <c r="I37" s="2">
        <v>0</v>
      </c>
      <c r="J37" s="2">
        <v>0</v>
      </c>
      <c r="K37" s="2">
        <v>0.215</v>
      </c>
      <c r="L37" s="2">
        <v>0.26500000000000001</v>
      </c>
      <c r="M37" s="2">
        <v>0.35399999999999998</v>
      </c>
      <c r="N37" s="2">
        <v>0.20799999999999999</v>
      </c>
      <c r="O37" s="2">
        <v>0.309</v>
      </c>
      <c r="P37" s="2">
        <v>0.40100000000000002</v>
      </c>
      <c r="Q37">
        <v>0.19800000000000001</v>
      </c>
      <c r="R37">
        <v>0.28799999999999998</v>
      </c>
      <c r="S37">
        <v>0.36399999999999999</v>
      </c>
      <c r="T37">
        <v>11088</v>
      </c>
      <c r="U37">
        <v>12179</v>
      </c>
      <c r="V37">
        <v>94</v>
      </c>
      <c r="W37">
        <v>248</v>
      </c>
      <c r="X37">
        <v>309</v>
      </c>
      <c r="Y37">
        <v>61</v>
      </c>
      <c r="Z37">
        <v>0</v>
      </c>
      <c r="AA37">
        <v>0.20499999999999999</v>
      </c>
      <c r="AB37">
        <v>0.63200000000000001</v>
      </c>
      <c r="AC37">
        <v>0.72299999999999998</v>
      </c>
      <c r="AD37">
        <v>0.19600000000000001</v>
      </c>
      <c r="AE37">
        <v>0.67</v>
      </c>
      <c r="AF37">
        <v>0.75</v>
      </c>
      <c r="AG37">
        <v>0.22500000000000001</v>
      </c>
      <c r="AH37">
        <v>0.67800000000000005</v>
      </c>
      <c r="AI37">
        <v>0.78500000000000003</v>
      </c>
    </row>
    <row r="38" spans="1:35" x14ac:dyDescent="0.3">
      <c r="A38">
        <v>12</v>
      </c>
      <c r="B38">
        <v>2</v>
      </c>
      <c r="C38" s="3" t="s">
        <v>5</v>
      </c>
      <c r="D38">
        <v>10876</v>
      </c>
      <c r="E38">
        <v>11972</v>
      </c>
      <c r="F38">
        <v>10</v>
      </c>
      <c r="G38">
        <v>118</v>
      </c>
      <c r="H38">
        <v>16</v>
      </c>
      <c r="I38">
        <v>0</v>
      </c>
      <c r="J38">
        <v>0</v>
      </c>
      <c r="K38">
        <v>0.19700000000000001</v>
      </c>
      <c r="L38">
        <v>0.34599999999999997</v>
      </c>
      <c r="M38">
        <v>0.42399999999999999</v>
      </c>
      <c r="N38">
        <v>0.20599999999999999</v>
      </c>
      <c r="O38">
        <v>0.315</v>
      </c>
      <c r="P38">
        <v>0.39900000000000002</v>
      </c>
      <c r="Q38">
        <v>0.21299999999999999</v>
      </c>
      <c r="R38">
        <v>0.32500000000000001</v>
      </c>
      <c r="S38">
        <v>0.40899999999999997</v>
      </c>
      <c r="T38">
        <v>14836</v>
      </c>
      <c r="U38">
        <v>15932</v>
      </c>
      <c r="V38">
        <v>1000</v>
      </c>
      <c r="W38">
        <v>27497</v>
      </c>
      <c r="X38">
        <v>52798</v>
      </c>
      <c r="Y38">
        <v>25402</v>
      </c>
      <c r="Z38">
        <v>0</v>
      </c>
      <c r="AA38">
        <v>0.32500000000000001</v>
      </c>
      <c r="AB38">
        <v>18.459</v>
      </c>
      <c r="AC38">
        <v>18.582999999999998</v>
      </c>
      <c r="AD38">
        <v>0.24199999999999999</v>
      </c>
      <c r="AE38">
        <v>19.651</v>
      </c>
      <c r="AF38">
        <v>19.766999999999999</v>
      </c>
      <c r="AG38">
        <v>0.21099999999999999</v>
      </c>
      <c r="AH38">
        <v>18.058</v>
      </c>
      <c r="AI38">
        <v>18.141999999999999</v>
      </c>
    </row>
    <row r="39" spans="1:35" x14ac:dyDescent="0.3">
      <c r="A39">
        <v>20</v>
      </c>
      <c r="B39">
        <v>3</v>
      </c>
      <c r="C39" s="3" t="s">
        <v>79</v>
      </c>
      <c r="D39">
        <v>16076</v>
      </c>
      <c r="E39">
        <v>17715</v>
      </c>
      <c r="F39">
        <v>10</v>
      </c>
      <c r="G39">
        <v>22</v>
      </c>
      <c r="H39">
        <v>17</v>
      </c>
      <c r="I39">
        <v>1</v>
      </c>
      <c r="J39">
        <v>0</v>
      </c>
      <c r="K39">
        <v>0.26900000000000002</v>
      </c>
      <c r="L39">
        <v>0.44800000000000001</v>
      </c>
      <c r="M39">
        <v>0.58099999999999996</v>
      </c>
      <c r="N39">
        <v>0.26500000000000001</v>
      </c>
      <c r="O39">
        <v>0.49399999999999999</v>
      </c>
      <c r="P39">
        <v>0.622</v>
      </c>
      <c r="Q39">
        <v>0.26900000000000002</v>
      </c>
      <c r="R39">
        <v>0.41699999999999998</v>
      </c>
      <c r="S39">
        <v>0.54700000000000004</v>
      </c>
      <c r="T39">
        <v>16108</v>
      </c>
      <c r="U39">
        <v>17747</v>
      </c>
      <c r="V39">
        <v>18</v>
      </c>
      <c r="W39">
        <v>37</v>
      </c>
      <c r="X39">
        <v>39</v>
      </c>
      <c r="Y39">
        <v>2</v>
      </c>
      <c r="Z39">
        <v>0</v>
      </c>
      <c r="AA39">
        <v>0.26100000000000001</v>
      </c>
      <c r="AB39">
        <v>0.33900000000000002</v>
      </c>
      <c r="AC39">
        <v>0.46700000000000003</v>
      </c>
      <c r="AD39">
        <v>0.309</v>
      </c>
      <c r="AE39">
        <v>0.435</v>
      </c>
      <c r="AF39">
        <v>0.59</v>
      </c>
      <c r="AG39">
        <v>0.34300000000000003</v>
      </c>
      <c r="AH39">
        <v>0.49099999999999999</v>
      </c>
      <c r="AI39">
        <v>0.66500000000000004</v>
      </c>
    </row>
    <row r="40" spans="1:35" x14ac:dyDescent="0.3">
      <c r="A40">
        <v>21</v>
      </c>
      <c r="B40">
        <v>3</v>
      </c>
      <c r="C40" s="3" t="s">
        <v>99</v>
      </c>
      <c r="D40">
        <v>16042</v>
      </c>
      <c r="E40">
        <v>17671</v>
      </c>
      <c r="F40">
        <v>10</v>
      </c>
      <c r="G40">
        <v>130</v>
      </c>
      <c r="H40">
        <v>21</v>
      </c>
      <c r="I40">
        <v>4</v>
      </c>
      <c r="J40">
        <v>0</v>
      </c>
      <c r="K40">
        <v>0.35199999999999998</v>
      </c>
      <c r="L40">
        <v>0.57299999999999995</v>
      </c>
      <c r="M40">
        <v>0.748</v>
      </c>
      <c r="N40">
        <v>0.32800000000000001</v>
      </c>
      <c r="O40">
        <v>0.58199999999999996</v>
      </c>
      <c r="P40">
        <v>0.73</v>
      </c>
      <c r="Q40">
        <v>0.34100000000000003</v>
      </c>
      <c r="R40">
        <v>0.64500000000000002</v>
      </c>
      <c r="S40">
        <v>0.81499999999999995</v>
      </c>
      <c r="T40">
        <v>20002</v>
      </c>
      <c r="U40">
        <v>21631</v>
      </c>
      <c r="V40">
        <v>1000</v>
      </c>
      <c r="W40">
        <v>20301</v>
      </c>
      <c r="X40">
        <v>38390</v>
      </c>
      <c r="Y40">
        <v>18201</v>
      </c>
      <c r="Z40">
        <v>0</v>
      </c>
      <c r="AA40">
        <v>0.62</v>
      </c>
      <c r="AB40">
        <v>20.72</v>
      </c>
      <c r="AC40">
        <v>21.045000000000002</v>
      </c>
      <c r="AD40">
        <v>0.26600000000000001</v>
      </c>
      <c r="AE40">
        <v>19.454999999999998</v>
      </c>
      <c r="AF40">
        <v>19.593</v>
      </c>
      <c r="AG40">
        <v>0.26100000000000001</v>
      </c>
      <c r="AH40">
        <v>19.399000000000001</v>
      </c>
      <c r="AI40">
        <v>19.527999999999999</v>
      </c>
    </row>
    <row r="41" spans="1:35" x14ac:dyDescent="0.3">
      <c r="A41">
        <v>22</v>
      </c>
      <c r="B41">
        <v>3</v>
      </c>
      <c r="C41" s="3" t="s">
        <v>100</v>
      </c>
      <c r="D41" s="2">
        <v>16261</v>
      </c>
      <c r="E41" s="2">
        <v>17910</v>
      </c>
      <c r="F41" s="2">
        <v>10</v>
      </c>
      <c r="G41">
        <v>219</v>
      </c>
      <c r="H41">
        <v>16</v>
      </c>
      <c r="I41">
        <v>1</v>
      </c>
      <c r="J41">
        <v>0</v>
      </c>
      <c r="K41">
        <v>0.25900000000000001</v>
      </c>
      <c r="L41">
        <v>0.47399999999999998</v>
      </c>
      <c r="M41">
        <v>0.59599999999999997</v>
      </c>
      <c r="N41">
        <v>0.26100000000000001</v>
      </c>
      <c r="O41">
        <v>0.55400000000000005</v>
      </c>
      <c r="P41">
        <v>0.68100000000000005</v>
      </c>
      <c r="Q41">
        <v>0.26100000000000001</v>
      </c>
      <c r="R41">
        <v>0.56799999999999995</v>
      </c>
      <c r="S41">
        <v>0.69099999999999995</v>
      </c>
      <c r="T41">
        <v>20221</v>
      </c>
      <c r="U41">
        <v>21870</v>
      </c>
      <c r="V41">
        <v>1000</v>
      </c>
      <c r="W41">
        <v>38565</v>
      </c>
      <c r="X41">
        <v>74738</v>
      </c>
      <c r="Y41">
        <v>36375</v>
      </c>
      <c r="Z41">
        <v>0</v>
      </c>
      <c r="AA41">
        <v>0.442</v>
      </c>
      <c r="AB41">
        <v>30.9</v>
      </c>
      <c r="AC41">
        <v>31.108000000000001</v>
      </c>
      <c r="AD41">
        <v>0.27600000000000002</v>
      </c>
      <c r="AE41">
        <v>30.806000000000001</v>
      </c>
      <c r="AF41">
        <v>30.940999999999999</v>
      </c>
      <c r="AG41">
        <v>0.27700000000000002</v>
      </c>
      <c r="AH41">
        <v>32.308</v>
      </c>
      <c r="AI41">
        <v>32.445</v>
      </c>
    </row>
    <row r="42" spans="1:35" x14ac:dyDescent="0.3">
      <c r="A42">
        <v>30</v>
      </c>
      <c r="B42">
        <v>4</v>
      </c>
      <c r="C42" s="3" t="s">
        <v>101</v>
      </c>
      <c r="D42">
        <v>21209</v>
      </c>
      <c r="E42">
        <v>23367</v>
      </c>
      <c r="F42">
        <v>10</v>
      </c>
      <c r="G42">
        <v>158</v>
      </c>
      <c r="H42">
        <v>16</v>
      </c>
      <c r="I42">
        <v>1</v>
      </c>
      <c r="J42">
        <v>0</v>
      </c>
      <c r="K42">
        <v>0.29899999999999999</v>
      </c>
      <c r="L42">
        <v>0.73599999999999999</v>
      </c>
      <c r="M42">
        <v>0.85099999999999998</v>
      </c>
      <c r="N42">
        <v>0.31900000000000001</v>
      </c>
      <c r="O42">
        <v>0.77500000000000002</v>
      </c>
      <c r="P42">
        <v>0.90500000000000003</v>
      </c>
      <c r="Q42">
        <v>0.307</v>
      </c>
      <c r="R42">
        <v>0.65800000000000003</v>
      </c>
      <c r="S42">
        <v>0.79300000000000004</v>
      </c>
      <c r="T42">
        <v>25169</v>
      </c>
      <c r="U42">
        <v>27327</v>
      </c>
      <c r="V42">
        <v>1000</v>
      </c>
      <c r="W42" s="2">
        <v>40292</v>
      </c>
      <c r="X42" s="2">
        <v>78323</v>
      </c>
      <c r="Y42" s="2">
        <v>38168</v>
      </c>
      <c r="Z42">
        <v>0</v>
      </c>
      <c r="AA42">
        <v>0.46200000000000002</v>
      </c>
      <c r="AB42" s="2">
        <v>52.091999999999999</v>
      </c>
      <c r="AC42" s="2">
        <v>52.279000000000003</v>
      </c>
      <c r="AD42" s="2">
        <v>0.28899999999999998</v>
      </c>
      <c r="AE42">
        <v>41.215000000000003</v>
      </c>
      <c r="AF42">
        <v>41.335999999999999</v>
      </c>
      <c r="AG42">
        <v>0.29899999999999999</v>
      </c>
      <c r="AH42">
        <v>40.311999999999998</v>
      </c>
      <c r="AI42">
        <v>40.447000000000003</v>
      </c>
    </row>
    <row r="43" spans="1:35" x14ac:dyDescent="0.3">
      <c r="A43">
        <v>31</v>
      </c>
      <c r="B43">
        <v>4</v>
      </c>
      <c r="C43" s="3" t="s">
        <v>102</v>
      </c>
      <c r="D43">
        <v>21273</v>
      </c>
      <c r="E43">
        <v>23440</v>
      </c>
      <c r="F43">
        <v>10</v>
      </c>
      <c r="G43">
        <v>45</v>
      </c>
      <c r="H43">
        <v>21</v>
      </c>
      <c r="I43">
        <v>6</v>
      </c>
      <c r="J43">
        <v>0</v>
      </c>
      <c r="K43">
        <v>0.315</v>
      </c>
      <c r="L43">
        <v>0.76500000000000001</v>
      </c>
      <c r="M43">
        <v>0.90400000000000003</v>
      </c>
      <c r="N43">
        <v>0.30599999999999999</v>
      </c>
      <c r="O43">
        <v>0.63200000000000001</v>
      </c>
      <c r="P43">
        <v>0.76500000000000001</v>
      </c>
      <c r="Q43">
        <v>0.28299999999999997</v>
      </c>
      <c r="R43">
        <v>0.624</v>
      </c>
      <c r="S43">
        <v>0.75</v>
      </c>
      <c r="T43">
        <v>23929</v>
      </c>
      <c r="U43">
        <v>26096</v>
      </c>
      <c r="V43">
        <v>674</v>
      </c>
      <c r="W43">
        <v>120780</v>
      </c>
      <c r="X43">
        <v>240213</v>
      </c>
      <c r="Y43">
        <v>119433</v>
      </c>
      <c r="Z43">
        <v>0</v>
      </c>
      <c r="AA43">
        <v>0.34200000000000003</v>
      </c>
      <c r="AB43">
        <v>97.266999999999996</v>
      </c>
      <c r="AC43">
        <v>97.412000000000006</v>
      </c>
      <c r="AD43">
        <v>0.28899999999999998</v>
      </c>
      <c r="AE43">
        <v>121.904</v>
      </c>
      <c r="AF43">
        <v>122.03100000000001</v>
      </c>
      <c r="AG43">
        <v>0.34399999999999997</v>
      </c>
      <c r="AH43">
        <v>105.499</v>
      </c>
      <c r="AI43">
        <v>105.655</v>
      </c>
    </row>
    <row r="44" spans="1:35" x14ac:dyDescent="0.3">
      <c r="A44" s="16">
        <v>32</v>
      </c>
      <c r="B44" s="16">
        <v>4</v>
      </c>
      <c r="C44" s="17" t="s">
        <v>103</v>
      </c>
      <c r="D44" s="16">
        <v>21320</v>
      </c>
      <c r="E44" s="16">
        <v>23482</v>
      </c>
      <c r="F44" s="16">
        <v>10</v>
      </c>
      <c r="G44" s="16">
        <v>199</v>
      </c>
      <c r="H44" s="16">
        <v>15</v>
      </c>
      <c r="I44" s="16">
        <v>0</v>
      </c>
      <c r="J44" s="16">
        <v>0</v>
      </c>
      <c r="K44" s="16">
        <v>0.29099999999999998</v>
      </c>
      <c r="L44" s="16">
        <v>0.66600000000000004</v>
      </c>
      <c r="M44" s="16">
        <v>0.78600000000000003</v>
      </c>
      <c r="N44" s="16">
        <v>0.27800000000000002</v>
      </c>
      <c r="O44" s="16">
        <v>0.61299999999999999</v>
      </c>
      <c r="P44" s="16">
        <v>0.72399999999999998</v>
      </c>
      <c r="Q44" s="16">
        <v>0.29299999999999998</v>
      </c>
      <c r="R44" s="16">
        <v>0.624</v>
      </c>
      <c r="S44" s="16">
        <v>0.749</v>
      </c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x14ac:dyDescent="0.3">
      <c r="A45">
        <v>40</v>
      </c>
      <c r="B45">
        <v>5</v>
      </c>
      <c r="C45" s="3" t="s">
        <v>83</v>
      </c>
      <c r="D45">
        <v>26683</v>
      </c>
      <c r="E45">
        <v>29383</v>
      </c>
      <c r="F45">
        <v>10</v>
      </c>
      <c r="G45">
        <v>140</v>
      </c>
      <c r="H45">
        <v>21</v>
      </c>
      <c r="I45">
        <v>5</v>
      </c>
      <c r="J45">
        <v>0</v>
      </c>
      <c r="K45">
        <v>0.60599999999999998</v>
      </c>
      <c r="L45">
        <v>1.5169999999999999</v>
      </c>
      <c r="M45">
        <v>1.7969999999999999</v>
      </c>
      <c r="N45">
        <v>0.53</v>
      </c>
      <c r="O45">
        <v>1.5960000000000001</v>
      </c>
      <c r="P45">
        <v>1.8320000000000001</v>
      </c>
      <c r="Q45">
        <v>0.52400000000000002</v>
      </c>
      <c r="R45">
        <v>1.423</v>
      </c>
      <c r="S45">
        <v>1.645</v>
      </c>
      <c r="T45">
        <v>30643</v>
      </c>
      <c r="U45">
        <v>33343</v>
      </c>
      <c r="V45">
        <v>1000</v>
      </c>
      <c r="W45">
        <v>66193</v>
      </c>
      <c r="X45">
        <v>130157</v>
      </c>
      <c r="Y45">
        <v>64089</v>
      </c>
      <c r="Z45">
        <v>0</v>
      </c>
      <c r="AA45">
        <v>0.71399999999999997</v>
      </c>
      <c r="AB45">
        <v>166.35499999999999</v>
      </c>
      <c r="AC45">
        <v>166.68100000000001</v>
      </c>
      <c r="AD45">
        <v>0.50700000000000001</v>
      </c>
      <c r="AE45">
        <v>140.43700000000001</v>
      </c>
      <c r="AF45">
        <v>140.65</v>
      </c>
      <c r="AG45">
        <v>0.32700000000000001</v>
      </c>
      <c r="AH45">
        <v>78.200999999999993</v>
      </c>
      <c r="AI45">
        <v>78.340999999999994</v>
      </c>
    </row>
    <row r="46" spans="1:35" x14ac:dyDescent="0.3">
      <c r="A46">
        <v>41</v>
      </c>
      <c r="B46">
        <v>5</v>
      </c>
      <c r="C46" s="3" t="s">
        <v>104</v>
      </c>
      <c r="D46" s="2">
        <v>26622</v>
      </c>
      <c r="E46" s="2">
        <v>29338</v>
      </c>
      <c r="F46" s="2">
        <v>10</v>
      </c>
      <c r="G46">
        <v>205</v>
      </c>
      <c r="H46">
        <v>18</v>
      </c>
      <c r="I46">
        <v>2</v>
      </c>
      <c r="J46">
        <v>0</v>
      </c>
      <c r="K46">
        <v>0.52</v>
      </c>
      <c r="L46">
        <v>1.3540000000000001</v>
      </c>
      <c r="M46">
        <v>1.5760000000000001</v>
      </c>
      <c r="N46">
        <v>0.52500000000000002</v>
      </c>
      <c r="O46">
        <v>1.3660000000000001</v>
      </c>
      <c r="P46">
        <v>1.6060000000000001</v>
      </c>
      <c r="Q46">
        <v>0.55900000000000005</v>
      </c>
      <c r="R46">
        <v>1.468</v>
      </c>
      <c r="S46">
        <v>1.7050000000000001</v>
      </c>
      <c r="T46">
        <v>30582</v>
      </c>
      <c r="U46">
        <v>33298</v>
      </c>
      <c r="V46">
        <v>1000</v>
      </c>
      <c r="W46">
        <v>142766</v>
      </c>
      <c r="X46">
        <v>283165</v>
      </c>
      <c r="Y46">
        <v>140588</v>
      </c>
      <c r="Z46">
        <v>0</v>
      </c>
      <c r="AA46">
        <v>0.51600000000000001</v>
      </c>
      <c r="AB46">
        <v>302.70299999999997</v>
      </c>
      <c r="AC46">
        <v>302.91800000000001</v>
      </c>
      <c r="AD46">
        <v>0.56399999999999995</v>
      </c>
      <c r="AE46">
        <v>251.63900000000001</v>
      </c>
      <c r="AF46">
        <v>251.89099999999999</v>
      </c>
      <c r="AG46">
        <v>0.23</v>
      </c>
      <c r="AH46">
        <v>190.74700000000001</v>
      </c>
      <c r="AI46">
        <v>190.89</v>
      </c>
    </row>
    <row r="47" spans="1:35" x14ac:dyDescent="0.3">
      <c r="A47">
        <v>42</v>
      </c>
      <c r="B47">
        <v>5</v>
      </c>
      <c r="C47" s="3" t="s">
        <v>15</v>
      </c>
      <c r="D47">
        <v>26686</v>
      </c>
      <c r="E47">
        <v>29388</v>
      </c>
      <c r="F47">
        <v>10</v>
      </c>
      <c r="G47">
        <v>214</v>
      </c>
      <c r="H47">
        <v>16</v>
      </c>
      <c r="I47">
        <v>0</v>
      </c>
      <c r="J47">
        <v>0</v>
      </c>
      <c r="K47">
        <v>0.433</v>
      </c>
      <c r="L47">
        <v>1.103</v>
      </c>
      <c r="M47">
        <v>1.28</v>
      </c>
      <c r="N47">
        <v>0.40799999999999997</v>
      </c>
      <c r="O47">
        <v>1.155</v>
      </c>
      <c r="P47">
        <v>1.339</v>
      </c>
      <c r="Q47">
        <v>0.41</v>
      </c>
      <c r="R47">
        <v>1.2030000000000001</v>
      </c>
      <c r="S47">
        <v>1.3879999999999999</v>
      </c>
      <c r="T47" s="2">
        <v>30646</v>
      </c>
      <c r="U47" s="2">
        <v>33348</v>
      </c>
      <c r="V47" s="2">
        <v>1000</v>
      </c>
      <c r="W47">
        <v>102790</v>
      </c>
      <c r="X47">
        <v>203198</v>
      </c>
      <c r="Y47">
        <v>100605</v>
      </c>
      <c r="Z47">
        <v>0</v>
      </c>
      <c r="AA47">
        <v>0.70899999999999996</v>
      </c>
      <c r="AB47">
        <v>224.59</v>
      </c>
      <c r="AC47">
        <v>224.886</v>
      </c>
      <c r="AD47">
        <v>0.66100000000000003</v>
      </c>
      <c r="AE47">
        <v>214.35300000000001</v>
      </c>
      <c r="AF47">
        <v>214.709</v>
      </c>
      <c r="AG47">
        <v>0.85299999999999998</v>
      </c>
      <c r="AH47">
        <v>240.172</v>
      </c>
      <c r="AI47">
        <v>240.47499999999999</v>
      </c>
    </row>
    <row r="51" spans="1:35" x14ac:dyDescent="0.3">
      <c r="A51" s="1" t="s">
        <v>107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5329</v>
      </c>
      <c r="E54">
        <v>5854</v>
      </c>
      <c r="F54">
        <v>10</v>
      </c>
      <c r="G54">
        <v>87</v>
      </c>
      <c r="H54">
        <v>16</v>
      </c>
      <c r="I54">
        <v>0</v>
      </c>
      <c r="J54">
        <v>0</v>
      </c>
      <c r="K54">
        <v>0.251</v>
      </c>
      <c r="L54">
        <v>0.28499999999999998</v>
      </c>
      <c r="M54">
        <v>0.36699999999999999</v>
      </c>
      <c r="N54">
        <v>0.19500000000000001</v>
      </c>
      <c r="O54">
        <v>0.223</v>
      </c>
      <c r="P54">
        <v>0.29199999999999998</v>
      </c>
      <c r="Q54">
        <v>0.20200000000000001</v>
      </c>
      <c r="R54">
        <v>0.25600000000000001</v>
      </c>
      <c r="S54">
        <v>0.32300000000000001</v>
      </c>
      <c r="T54">
        <v>9289</v>
      </c>
      <c r="U54">
        <v>9814</v>
      </c>
      <c r="V54">
        <v>1000</v>
      </c>
      <c r="W54">
        <v>8718</v>
      </c>
      <c r="X54">
        <v>15308</v>
      </c>
      <c r="Y54">
        <v>6661</v>
      </c>
      <c r="Z54">
        <v>0</v>
      </c>
      <c r="AA54">
        <v>0.308</v>
      </c>
      <c r="AB54">
        <v>12.17</v>
      </c>
      <c r="AC54">
        <v>12.257</v>
      </c>
      <c r="AD54">
        <v>0.26600000000000001</v>
      </c>
      <c r="AE54">
        <v>11.259</v>
      </c>
      <c r="AF54">
        <v>11.352</v>
      </c>
      <c r="AG54">
        <v>0.24</v>
      </c>
      <c r="AH54">
        <v>11.597</v>
      </c>
      <c r="AI54">
        <v>11.683</v>
      </c>
    </row>
    <row r="55" spans="1:35" x14ac:dyDescent="0.3">
      <c r="A55">
        <v>1</v>
      </c>
      <c r="B55">
        <v>1</v>
      </c>
      <c r="C55">
        <v>24</v>
      </c>
      <c r="D55">
        <v>5540</v>
      </c>
      <c r="E55">
        <v>6083</v>
      </c>
      <c r="F55">
        <v>10</v>
      </c>
      <c r="G55">
        <v>109</v>
      </c>
      <c r="H55">
        <v>16</v>
      </c>
      <c r="I55">
        <v>0</v>
      </c>
      <c r="J55">
        <v>0</v>
      </c>
      <c r="K55">
        <v>0.45200000000000001</v>
      </c>
      <c r="L55">
        <v>0.504</v>
      </c>
      <c r="M55">
        <v>0.63800000000000001</v>
      </c>
      <c r="N55">
        <v>0.23400000000000001</v>
      </c>
      <c r="O55">
        <v>0.29299999999999998</v>
      </c>
      <c r="P55">
        <v>0.374</v>
      </c>
      <c r="Q55">
        <v>0.246</v>
      </c>
      <c r="R55">
        <v>0.31900000000000001</v>
      </c>
      <c r="S55">
        <v>0.40899999999999997</v>
      </c>
      <c r="T55">
        <v>9500</v>
      </c>
      <c r="U55">
        <v>10043</v>
      </c>
      <c r="V55">
        <v>1000</v>
      </c>
      <c r="W55">
        <v>19799</v>
      </c>
      <c r="X55">
        <v>37419</v>
      </c>
      <c r="Y55">
        <v>17713</v>
      </c>
      <c r="Z55">
        <v>0</v>
      </c>
      <c r="AA55">
        <v>0.29899999999999999</v>
      </c>
      <c r="AB55">
        <v>19.065999999999999</v>
      </c>
      <c r="AC55">
        <v>19.155999999999999</v>
      </c>
      <c r="AD55">
        <v>0.26400000000000001</v>
      </c>
      <c r="AE55">
        <v>17.539000000000001</v>
      </c>
      <c r="AF55">
        <v>17.63</v>
      </c>
      <c r="AG55">
        <v>0.26500000000000001</v>
      </c>
      <c r="AH55">
        <v>18.085000000000001</v>
      </c>
      <c r="AI55">
        <v>18.187999999999999</v>
      </c>
    </row>
    <row r="56" spans="1:35" x14ac:dyDescent="0.3">
      <c r="A56">
        <v>2</v>
      </c>
      <c r="B56">
        <v>1</v>
      </c>
      <c r="C56">
        <v>9</v>
      </c>
      <c r="D56">
        <v>5447</v>
      </c>
      <c r="E56">
        <v>5985</v>
      </c>
      <c r="F56">
        <v>10</v>
      </c>
      <c r="G56">
        <v>79</v>
      </c>
      <c r="H56">
        <v>16</v>
      </c>
      <c r="I56">
        <v>0</v>
      </c>
      <c r="J56">
        <v>0</v>
      </c>
      <c r="K56">
        <v>0.252</v>
      </c>
      <c r="L56">
        <v>0.30099999999999999</v>
      </c>
      <c r="M56">
        <v>0.38400000000000001</v>
      </c>
      <c r="N56">
        <v>0.246</v>
      </c>
      <c r="O56">
        <v>0.31</v>
      </c>
      <c r="P56">
        <v>0.39200000000000002</v>
      </c>
      <c r="Q56">
        <v>0.24</v>
      </c>
      <c r="R56">
        <v>0.30499999999999999</v>
      </c>
      <c r="S56">
        <v>0.39100000000000001</v>
      </c>
      <c r="T56">
        <v>9407</v>
      </c>
      <c r="U56">
        <v>9945</v>
      </c>
      <c r="V56">
        <v>1000</v>
      </c>
      <c r="W56">
        <v>10217</v>
      </c>
      <c r="X56">
        <v>18320</v>
      </c>
      <c r="Y56">
        <v>8166</v>
      </c>
      <c r="Z56">
        <v>0</v>
      </c>
      <c r="AA56">
        <v>0.443</v>
      </c>
      <c r="AB56">
        <v>11.545999999999999</v>
      </c>
      <c r="AC56">
        <v>11.688000000000001</v>
      </c>
      <c r="AD56">
        <v>0.23100000000000001</v>
      </c>
      <c r="AE56">
        <v>11.654</v>
      </c>
      <c r="AF56">
        <v>11.733000000000001</v>
      </c>
      <c r="AG56">
        <v>0.19900000000000001</v>
      </c>
      <c r="AH56">
        <v>9.33</v>
      </c>
      <c r="AI56">
        <v>9.4060000000000006</v>
      </c>
    </row>
    <row r="57" spans="1:35" x14ac:dyDescent="0.3">
      <c r="A57">
        <v>10</v>
      </c>
      <c r="B57">
        <v>2</v>
      </c>
      <c r="C57" s="3" t="s">
        <v>98</v>
      </c>
      <c r="D57">
        <v>10728</v>
      </c>
      <c r="E57">
        <v>11814</v>
      </c>
      <c r="F57">
        <v>10</v>
      </c>
      <c r="G57">
        <v>102</v>
      </c>
      <c r="H57">
        <v>18</v>
      </c>
      <c r="I57">
        <v>2</v>
      </c>
      <c r="J57">
        <v>0</v>
      </c>
      <c r="K57">
        <v>0.25800000000000001</v>
      </c>
      <c r="L57">
        <v>0.38300000000000001</v>
      </c>
      <c r="M57">
        <v>0.49099999999999999</v>
      </c>
      <c r="N57">
        <v>0.29399999999999998</v>
      </c>
      <c r="O57">
        <v>0.41499999999999998</v>
      </c>
      <c r="P57">
        <v>0.56100000000000005</v>
      </c>
      <c r="Q57">
        <v>0.26</v>
      </c>
      <c r="R57">
        <v>0.39100000000000001</v>
      </c>
      <c r="S57">
        <v>0.51200000000000001</v>
      </c>
      <c r="T57">
        <v>14688</v>
      </c>
      <c r="U57">
        <v>15774</v>
      </c>
      <c r="V57">
        <v>1000</v>
      </c>
      <c r="W57">
        <v>34503</v>
      </c>
      <c r="X57">
        <v>66849</v>
      </c>
      <c r="Y57">
        <v>32433</v>
      </c>
      <c r="Z57">
        <v>0</v>
      </c>
      <c r="AA57">
        <v>0.44700000000000001</v>
      </c>
      <c r="AB57">
        <v>43.768000000000001</v>
      </c>
      <c r="AC57">
        <v>43.951000000000001</v>
      </c>
      <c r="AD57">
        <v>0.89</v>
      </c>
      <c r="AE57">
        <v>47.581000000000003</v>
      </c>
      <c r="AF57">
        <v>47.731999999999999</v>
      </c>
      <c r="AG57">
        <v>0.37</v>
      </c>
      <c r="AH57">
        <v>42.526000000000003</v>
      </c>
      <c r="AI57">
        <v>42.710999999999999</v>
      </c>
    </row>
    <row r="58" spans="1:35" x14ac:dyDescent="0.3">
      <c r="A58">
        <v>11</v>
      </c>
      <c r="B58">
        <v>2</v>
      </c>
      <c r="C58" s="3" t="s">
        <v>4</v>
      </c>
      <c r="D58">
        <v>10752</v>
      </c>
      <c r="E58">
        <v>11843</v>
      </c>
      <c r="F58">
        <v>10</v>
      </c>
      <c r="G58">
        <v>26</v>
      </c>
      <c r="H58">
        <v>16</v>
      </c>
      <c r="I58">
        <v>0</v>
      </c>
      <c r="J58">
        <v>0</v>
      </c>
      <c r="K58">
        <v>0.48099999999999998</v>
      </c>
      <c r="L58">
        <v>0.46400000000000002</v>
      </c>
      <c r="M58">
        <v>0.63400000000000001</v>
      </c>
      <c r="N58">
        <v>0.379</v>
      </c>
      <c r="O58">
        <v>0.61599999999999999</v>
      </c>
      <c r="P58">
        <v>0.79400000000000004</v>
      </c>
      <c r="Q58">
        <v>0.3</v>
      </c>
      <c r="R58">
        <v>0.54900000000000004</v>
      </c>
      <c r="S58">
        <v>0.67100000000000004</v>
      </c>
      <c r="T58">
        <v>11004</v>
      </c>
      <c r="U58">
        <v>12095</v>
      </c>
      <c r="V58">
        <v>73</v>
      </c>
      <c r="W58" s="2">
        <v>214</v>
      </c>
      <c r="X58" s="2">
        <v>283</v>
      </c>
      <c r="Y58" s="2">
        <v>69</v>
      </c>
      <c r="Z58">
        <v>0</v>
      </c>
      <c r="AA58">
        <v>0.58399999999999996</v>
      </c>
      <c r="AB58">
        <v>1.383</v>
      </c>
      <c r="AC58">
        <v>1.6060000000000001</v>
      </c>
      <c r="AD58">
        <v>0.26800000000000002</v>
      </c>
      <c r="AE58">
        <v>0.84299999999999997</v>
      </c>
      <c r="AF58">
        <v>0.97299999999999998</v>
      </c>
      <c r="AG58">
        <v>0.251</v>
      </c>
      <c r="AH58">
        <v>0.85499999999999998</v>
      </c>
      <c r="AI58">
        <v>0.95399999999999996</v>
      </c>
    </row>
    <row r="59" spans="1:35" x14ac:dyDescent="0.3">
      <c r="A59">
        <v>12</v>
      </c>
      <c r="B59">
        <v>2</v>
      </c>
      <c r="C59" s="3" t="s">
        <v>5</v>
      </c>
      <c r="D59">
        <v>10876</v>
      </c>
      <c r="E59">
        <v>11972</v>
      </c>
      <c r="F59">
        <v>10</v>
      </c>
      <c r="G59">
        <v>150</v>
      </c>
      <c r="H59">
        <v>20</v>
      </c>
      <c r="I59">
        <v>3</v>
      </c>
      <c r="J59">
        <v>0</v>
      </c>
      <c r="K59">
        <v>0.502</v>
      </c>
      <c r="L59">
        <v>0.55900000000000005</v>
      </c>
      <c r="M59">
        <v>0.79400000000000004</v>
      </c>
      <c r="N59">
        <v>0.372</v>
      </c>
      <c r="O59">
        <v>0.72299999999999998</v>
      </c>
      <c r="P59">
        <v>0.878</v>
      </c>
      <c r="Q59">
        <v>0.308</v>
      </c>
      <c r="R59">
        <v>0.64400000000000002</v>
      </c>
      <c r="S59">
        <v>0.76700000000000002</v>
      </c>
      <c r="T59">
        <v>14836</v>
      </c>
      <c r="U59">
        <v>15932</v>
      </c>
      <c r="V59">
        <v>1000</v>
      </c>
      <c r="W59">
        <v>20390</v>
      </c>
      <c r="X59">
        <v>38530</v>
      </c>
      <c r="Y59">
        <v>18274</v>
      </c>
      <c r="Z59">
        <v>0</v>
      </c>
      <c r="AA59" s="2">
        <v>0.55800000000000005</v>
      </c>
      <c r="AB59" s="2">
        <v>36.908000000000001</v>
      </c>
      <c r="AC59" s="2">
        <v>37.155999999999999</v>
      </c>
      <c r="AD59" s="2">
        <v>0.32600000000000001</v>
      </c>
      <c r="AE59">
        <v>28.364000000000001</v>
      </c>
      <c r="AF59">
        <v>28.494</v>
      </c>
      <c r="AG59">
        <v>0.37</v>
      </c>
      <c r="AH59">
        <v>27.67</v>
      </c>
      <c r="AI59">
        <v>27.847000000000001</v>
      </c>
    </row>
    <row r="60" spans="1:35" x14ac:dyDescent="0.3">
      <c r="A60">
        <v>20</v>
      </c>
      <c r="B60">
        <v>3</v>
      </c>
      <c r="C60" s="3" t="s">
        <v>79</v>
      </c>
      <c r="D60">
        <v>16076</v>
      </c>
      <c r="E60">
        <v>17715</v>
      </c>
      <c r="F60">
        <v>10</v>
      </c>
      <c r="G60">
        <v>38</v>
      </c>
      <c r="H60">
        <v>31</v>
      </c>
      <c r="I60">
        <v>16</v>
      </c>
      <c r="J60" s="2">
        <v>0</v>
      </c>
      <c r="K60" s="2">
        <v>0.63600000000000001</v>
      </c>
      <c r="L60" s="2">
        <v>0.89700000000000002</v>
      </c>
      <c r="M60">
        <v>1.206</v>
      </c>
      <c r="N60">
        <v>0.438</v>
      </c>
      <c r="O60">
        <v>0.77300000000000002</v>
      </c>
      <c r="P60" s="2">
        <v>0.97799999999999998</v>
      </c>
      <c r="Q60" s="2">
        <v>0.436</v>
      </c>
      <c r="R60" s="2">
        <v>0.76300000000000001</v>
      </c>
      <c r="S60">
        <v>0.97299999999999998</v>
      </c>
      <c r="T60">
        <v>16096</v>
      </c>
      <c r="U60">
        <v>17735</v>
      </c>
      <c r="V60">
        <v>15</v>
      </c>
      <c r="W60">
        <v>49</v>
      </c>
      <c r="X60">
        <v>69</v>
      </c>
      <c r="Y60">
        <v>20</v>
      </c>
      <c r="Z60">
        <v>0</v>
      </c>
      <c r="AA60">
        <v>0.69899999999999995</v>
      </c>
      <c r="AB60">
        <v>0.61799999999999999</v>
      </c>
      <c r="AC60">
        <v>0.88</v>
      </c>
      <c r="AD60">
        <v>0.44600000000000001</v>
      </c>
      <c r="AE60">
        <v>0.58399999999999996</v>
      </c>
      <c r="AF60">
        <v>0.80600000000000005</v>
      </c>
      <c r="AG60">
        <v>0.33700000000000002</v>
      </c>
      <c r="AH60">
        <v>0.434</v>
      </c>
      <c r="AI60">
        <v>0.6</v>
      </c>
    </row>
    <row r="61" spans="1:35" x14ac:dyDescent="0.3">
      <c r="A61">
        <v>21</v>
      </c>
      <c r="B61">
        <v>3</v>
      </c>
      <c r="C61" s="3" t="s">
        <v>99</v>
      </c>
      <c r="D61">
        <v>16042</v>
      </c>
      <c r="E61" s="2">
        <v>17671</v>
      </c>
      <c r="F61" s="2">
        <v>10</v>
      </c>
      <c r="G61" s="2">
        <v>119</v>
      </c>
      <c r="H61" s="2">
        <v>20</v>
      </c>
      <c r="I61" s="2">
        <v>2</v>
      </c>
      <c r="J61">
        <v>0</v>
      </c>
      <c r="K61">
        <v>0.43</v>
      </c>
      <c r="L61">
        <v>0.65100000000000002</v>
      </c>
      <c r="M61">
        <v>0.876</v>
      </c>
      <c r="N61">
        <v>0.439</v>
      </c>
      <c r="O61">
        <v>0.84899999999999998</v>
      </c>
      <c r="P61">
        <v>1.0740000000000001</v>
      </c>
      <c r="Q61">
        <v>0.50900000000000001</v>
      </c>
      <c r="R61">
        <v>0.69299999999999995</v>
      </c>
      <c r="S61">
        <v>0.997</v>
      </c>
      <c r="T61">
        <v>20002</v>
      </c>
      <c r="U61">
        <v>21631</v>
      </c>
      <c r="V61">
        <v>1000</v>
      </c>
      <c r="W61">
        <v>168189</v>
      </c>
      <c r="X61">
        <v>334205</v>
      </c>
      <c r="Y61">
        <v>166112</v>
      </c>
      <c r="Z61">
        <v>0</v>
      </c>
      <c r="AA61">
        <v>0.56100000000000005</v>
      </c>
      <c r="AB61">
        <v>215.99100000000001</v>
      </c>
      <c r="AC61">
        <v>216.25399999999999</v>
      </c>
      <c r="AD61">
        <v>0.38</v>
      </c>
      <c r="AE61">
        <v>185.797</v>
      </c>
      <c r="AF61">
        <v>185.983</v>
      </c>
      <c r="AG61">
        <v>0.35899999999999999</v>
      </c>
      <c r="AH61">
        <v>178.33099999999999</v>
      </c>
      <c r="AI61">
        <v>178.499</v>
      </c>
    </row>
    <row r="62" spans="1:35" x14ac:dyDescent="0.3">
      <c r="A62">
        <v>22</v>
      </c>
      <c r="B62">
        <v>3</v>
      </c>
      <c r="C62" s="3" t="s">
        <v>100</v>
      </c>
      <c r="D62">
        <v>16261</v>
      </c>
      <c r="E62">
        <v>17910</v>
      </c>
      <c r="F62">
        <v>10</v>
      </c>
      <c r="G62">
        <v>204</v>
      </c>
      <c r="H62">
        <v>16</v>
      </c>
      <c r="I62">
        <v>0</v>
      </c>
      <c r="J62">
        <v>0</v>
      </c>
      <c r="K62">
        <v>0.27900000000000003</v>
      </c>
      <c r="L62">
        <v>0.51600000000000001</v>
      </c>
      <c r="M62">
        <v>0.65300000000000002</v>
      </c>
      <c r="N62">
        <v>0.26500000000000001</v>
      </c>
      <c r="O62">
        <v>0.49</v>
      </c>
      <c r="P62">
        <v>0.61499999999999999</v>
      </c>
      <c r="Q62">
        <v>0.23899999999999999</v>
      </c>
      <c r="R62">
        <v>0.55500000000000005</v>
      </c>
      <c r="S62">
        <v>0.65800000000000003</v>
      </c>
      <c r="T62">
        <v>20221</v>
      </c>
      <c r="U62">
        <v>21870</v>
      </c>
      <c r="V62">
        <v>1000</v>
      </c>
      <c r="W62">
        <v>14510</v>
      </c>
      <c r="X62">
        <v>26655</v>
      </c>
      <c r="Y62">
        <v>12332</v>
      </c>
      <c r="Z62">
        <v>0</v>
      </c>
      <c r="AA62">
        <v>0.46899999999999997</v>
      </c>
      <c r="AB62">
        <v>17.45</v>
      </c>
      <c r="AC62">
        <v>17.670000000000002</v>
      </c>
      <c r="AD62">
        <v>0.26400000000000001</v>
      </c>
      <c r="AE62">
        <v>16.925999999999998</v>
      </c>
      <c r="AF62">
        <v>17.050999999999998</v>
      </c>
      <c r="AG62">
        <v>0.28899999999999998</v>
      </c>
      <c r="AH62">
        <v>17.512</v>
      </c>
      <c r="AI62">
        <v>17.661000000000001</v>
      </c>
    </row>
    <row r="63" spans="1:35" x14ac:dyDescent="0.3">
      <c r="A63">
        <v>30</v>
      </c>
      <c r="B63">
        <v>4</v>
      </c>
      <c r="C63" s="3" t="s">
        <v>101</v>
      </c>
      <c r="D63" s="2">
        <v>21209</v>
      </c>
      <c r="E63" s="2">
        <v>23367</v>
      </c>
      <c r="F63" s="2">
        <v>10</v>
      </c>
      <c r="G63">
        <v>169</v>
      </c>
      <c r="H63">
        <v>28</v>
      </c>
      <c r="I63">
        <v>6</v>
      </c>
      <c r="J63">
        <v>0</v>
      </c>
      <c r="K63">
        <v>0.42499999999999999</v>
      </c>
      <c r="L63">
        <v>0.91300000000000003</v>
      </c>
      <c r="M63">
        <v>1.103</v>
      </c>
      <c r="N63">
        <v>0.39400000000000002</v>
      </c>
      <c r="O63">
        <v>0.746</v>
      </c>
      <c r="P63">
        <v>0.93899999999999995</v>
      </c>
      <c r="Q63">
        <v>0.37</v>
      </c>
      <c r="R63">
        <v>0.81499999999999995</v>
      </c>
      <c r="S63">
        <v>0.98599999999999999</v>
      </c>
      <c r="T63" s="2">
        <v>25169</v>
      </c>
      <c r="U63" s="2">
        <v>27327</v>
      </c>
      <c r="V63" s="2">
        <v>1000</v>
      </c>
      <c r="W63">
        <v>87299</v>
      </c>
      <c r="X63">
        <v>172310</v>
      </c>
      <c r="Y63">
        <v>85160</v>
      </c>
      <c r="Z63">
        <v>0</v>
      </c>
      <c r="AA63">
        <v>0.52800000000000002</v>
      </c>
      <c r="AB63">
        <v>147.745</v>
      </c>
      <c r="AC63">
        <v>147.96</v>
      </c>
      <c r="AD63">
        <v>0.61399999999999999</v>
      </c>
      <c r="AE63">
        <v>137.17699999999999</v>
      </c>
      <c r="AF63">
        <v>137.41499999999999</v>
      </c>
      <c r="AG63">
        <v>0.65</v>
      </c>
      <c r="AH63">
        <v>145.40799999999999</v>
      </c>
      <c r="AI63">
        <v>145.78899999999999</v>
      </c>
    </row>
    <row r="64" spans="1:35" x14ac:dyDescent="0.3">
      <c r="A64">
        <v>31</v>
      </c>
      <c r="B64">
        <v>4</v>
      </c>
      <c r="C64" s="3" t="s">
        <v>102</v>
      </c>
      <c r="D64">
        <v>21273</v>
      </c>
      <c r="E64">
        <v>23440</v>
      </c>
      <c r="F64">
        <v>10</v>
      </c>
      <c r="G64" s="2">
        <v>43</v>
      </c>
      <c r="H64" s="2">
        <v>19</v>
      </c>
      <c r="I64" s="2">
        <v>3</v>
      </c>
      <c r="J64">
        <v>0</v>
      </c>
      <c r="K64">
        <v>0.443</v>
      </c>
      <c r="L64">
        <v>0.89700000000000002</v>
      </c>
      <c r="M64">
        <v>1.089</v>
      </c>
      <c r="N64">
        <v>0.379</v>
      </c>
      <c r="O64">
        <v>0.73099999999999998</v>
      </c>
      <c r="P64">
        <v>0.89800000000000002</v>
      </c>
      <c r="Q64">
        <v>0.374</v>
      </c>
      <c r="R64">
        <v>0.63400000000000001</v>
      </c>
      <c r="S64">
        <v>0.79500000000000004</v>
      </c>
      <c r="T64">
        <v>25233</v>
      </c>
      <c r="U64">
        <v>27400</v>
      </c>
      <c r="V64">
        <v>1000</v>
      </c>
      <c r="W64">
        <v>30475</v>
      </c>
      <c r="X64">
        <v>58911</v>
      </c>
      <c r="Y64">
        <v>28463</v>
      </c>
      <c r="Z64">
        <v>0</v>
      </c>
      <c r="AA64">
        <v>0.39700000000000002</v>
      </c>
      <c r="AB64">
        <v>65.186000000000007</v>
      </c>
      <c r="AC64">
        <v>65.353999999999999</v>
      </c>
      <c r="AD64">
        <v>0.43</v>
      </c>
      <c r="AE64">
        <v>53.615000000000002</v>
      </c>
      <c r="AF64">
        <v>53.835999999999999</v>
      </c>
      <c r="AG64">
        <v>0.374</v>
      </c>
      <c r="AH64">
        <v>56.372999999999998</v>
      </c>
      <c r="AI64">
        <v>56.542000000000002</v>
      </c>
    </row>
    <row r="65" spans="1:35" x14ac:dyDescent="0.3">
      <c r="A65">
        <v>32</v>
      </c>
      <c r="B65">
        <v>4</v>
      </c>
      <c r="C65" s="3" t="s">
        <v>103</v>
      </c>
      <c r="D65">
        <v>21320</v>
      </c>
      <c r="E65">
        <v>23482</v>
      </c>
      <c r="F65">
        <v>10</v>
      </c>
      <c r="G65">
        <v>223</v>
      </c>
      <c r="H65">
        <v>22</v>
      </c>
      <c r="I65">
        <v>4</v>
      </c>
      <c r="J65">
        <v>0</v>
      </c>
      <c r="K65">
        <v>0.48</v>
      </c>
      <c r="L65">
        <v>0.999</v>
      </c>
      <c r="M65">
        <v>1.218</v>
      </c>
      <c r="N65">
        <v>0.44900000000000001</v>
      </c>
      <c r="O65">
        <v>1.1220000000000001</v>
      </c>
      <c r="P65">
        <v>1.327</v>
      </c>
      <c r="Q65">
        <v>0.36799999999999999</v>
      </c>
      <c r="R65">
        <v>0.88400000000000001</v>
      </c>
      <c r="S65">
        <v>1.0449999999999999</v>
      </c>
      <c r="T65">
        <v>25280</v>
      </c>
      <c r="U65">
        <v>27442</v>
      </c>
      <c r="V65">
        <v>1000</v>
      </c>
      <c r="W65">
        <v>105802</v>
      </c>
      <c r="X65">
        <v>209213</v>
      </c>
      <c r="Y65">
        <v>103614</v>
      </c>
      <c r="Z65">
        <v>0</v>
      </c>
      <c r="AA65">
        <v>0.498</v>
      </c>
      <c r="AB65">
        <v>183.16300000000001</v>
      </c>
      <c r="AC65">
        <v>183.38800000000001</v>
      </c>
      <c r="AD65">
        <v>0.52400000000000002</v>
      </c>
      <c r="AE65">
        <v>162.98099999999999</v>
      </c>
      <c r="AF65">
        <v>163.209</v>
      </c>
      <c r="AG65">
        <v>0.50600000000000001</v>
      </c>
      <c r="AH65">
        <v>165.00399999999999</v>
      </c>
      <c r="AI65">
        <v>165.232</v>
      </c>
    </row>
    <row r="66" spans="1:35" x14ac:dyDescent="0.3">
      <c r="A66">
        <v>40</v>
      </c>
      <c r="B66">
        <v>5</v>
      </c>
      <c r="C66" s="3" t="s">
        <v>83</v>
      </c>
      <c r="D66">
        <v>26683</v>
      </c>
      <c r="E66">
        <v>29383</v>
      </c>
      <c r="F66">
        <v>10</v>
      </c>
      <c r="G66">
        <v>160</v>
      </c>
      <c r="H66">
        <v>36</v>
      </c>
      <c r="I66">
        <v>21</v>
      </c>
      <c r="J66">
        <v>0</v>
      </c>
      <c r="K66">
        <v>0.54700000000000004</v>
      </c>
      <c r="L66">
        <v>1.5660000000000001</v>
      </c>
      <c r="M66">
        <v>1.8089999999999999</v>
      </c>
      <c r="N66">
        <v>0.53900000000000003</v>
      </c>
      <c r="O66">
        <v>1.645</v>
      </c>
      <c r="P66">
        <v>1.873</v>
      </c>
      <c r="Q66">
        <v>0.54800000000000004</v>
      </c>
      <c r="R66">
        <v>1.6819999999999999</v>
      </c>
      <c r="S66">
        <v>1.8959999999999999</v>
      </c>
      <c r="T66">
        <v>30643</v>
      </c>
      <c r="U66">
        <v>33343</v>
      </c>
      <c r="V66">
        <v>1000</v>
      </c>
      <c r="W66">
        <v>115757</v>
      </c>
      <c r="X66">
        <v>229261</v>
      </c>
      <c r="Y66">
        <v>113649</v>
      </c>
      <c r="Z66">
        <v>0</v>
      </c>
      <c r="AA66">
        <v>0.6</v>
      </c>
      <c r="AB66">
        <v>243.1</v>
      </c>
      <c r="AC66">
        <v>243.35599999999999</v>
      </c>
      <c r="AD66">
        <v>0.54800000000000004</v>
      </c>
      <c r="AE66">
        <v>234.738</v>
      </c>
      <c r="AF66">
        <v>234.96199999999999</v>
      </c>
      <c r="AG66">
        <v>0.89200000000000002</v>
      </c>
      <c r="AH66">
        <v>187.11199999999999</v>
      </c>
      <c r="AI66">
        <v>187.49799999999999</v>
      </c>
    </row>
    <row r="67" spans="1:35" x14ac:dyDescent="0.3">
      <c r="A67">
        <v>41</v>
      </c>
      <c r="B67">
        <v>5</v>
      </c>
      <c r="C67" s="3" t="s">
        <v>104</v>
      </c>
      <c r="D67">
        <v>26622</v>
      </c>
      <c r="E67">
        <v>29338</v>
      </c>
      <c r="F67">
        <v>10</v>
      </c>
      <c r="G67">
        <v>230</v>
      </c>
      <c r="H67">
        <v>32</v>
      </c>
      <c r="I67">
        <v>13</v>
      </c>
      <c r="J67">
        <v>0</v>
      </c>
      <c r="K67">
        <v>0.33600000000000002</v>
      </c>
      <c r="L67">
        <v>0.93</v>
      </c>
      <c r="M67">
        <v>1.0760000000000001</v>
      </c>
      <c r="N67">
        <v>0.32400000000000001</v>
      </c>
      <c r="O67">
        <v>0.96699999999999997</v>
      </c>
      <c r="P67">
        <v>1.097</v>
      </c>
      <c r="Q67">
        <v>0.32600000000000001</v>
      </c>
      <c r="R67">
        <v>0.88500000000000001</v>
      </c>
      <c r="S67">
        <v>1.0269999999999999</v>
      </c>
      <c r="T67" s="2">
        <v>30582</v>
      </c>
      <c r="U67" s="2">
        <v>33298</v>
      </c>
      <c r="V67" s="2">
        <v>1000</v>
      </c>
      <c r="W67">
        <v>77823</v>
      </c>
      <c r="X67" s="2">
        <v>153250</v>
      </c>
      <c r="Y67" s="2">
        <v>75637</v>
      </c>
      <c r="Z67">
        <v>0</v>
      </c>
      <c r="AA67">
        <v>0.498</v>
      </c>
      <c r="AB67">
        <v>129.143</v>
      </c>
      <c r="AC67">
        <v>129.33600000000001</v>
      </c>
      <c r="AD67">
        <v>0.34100000000000003</v>
      </c>
      <c r="AE67">
        <v>105.31100000000001</v>
      </c>
      <c r="AF67">
        <v>105.468</v>
      </c>
      <c r="AG67">
        <v>0.41</v>
      </c>
      <c r="AH67">
        <v>132.792</v>
      </c>
      <c r="AI67">
        <v>132.964</v>
      </c>
    </row>
    <row r="68" spans="1:35" x14ac:dyDescent="0.3">
      <c r="A68">
        <v>42</v>
      </c>
      <c r="B68">
        <v>5</v>
      </c>
      <c r="C68" s="3" t="s">
        <v>15</v>
      </c>
      <c r="D68">
        <v>26686</v>
      </c>
      <c r="E68">
        <v>29388</v>
      </c>
      <c r="F68">
        <v>10</v>
      </c>
      <c r="G68">
        <v>228</v>
      </c>
      <c r="H68">
        <v>36</v>
      </c>
      <c r="I68">
        <v>15</v>
      </c>
      <c r="J68">
        <v>0</v>
      </c>
      <c r="K68">
        <v>0.40899999999999997</v>
      </c>
      <c r="L68">
        <v>1.206</v>
      </c>
      <c r="M68">
        <v>1.381</v>
      </c>
      <c r="N68">
        <v>0.32500000000000001</v>
      </c>
      <c r="O68">
        <v>0.87</v>
      </c>
      <c r="P68">
        <v>1.006</v>
      </c>
      <c r="Q68">
        <v>0.32900000000000001</v>
      </c>
      <c r="R68">
        <v>0.97599999999999998</v>
      </c>
      <c r="S68">
        <v>1.125</v>
      </c>
      <c r="T68" s="2">
        <v>30646</v>
      </c>
      <c r="U68" s="2">
        <v>33348</v>
      </c>
      <c r="V68" s="2">
        <v>1000</v>
      </c>
      <c r="W68">
        <v>38340</v>
      </c>
      <c r="X68">
        <v>74295</v>
      </c>
      <c r="Y68">
        <v>36160</v>
      </c>
      <c r="Z68">
        <v>0</v>
      </c>
      <c r="AA68" s="2">
        <v>0.35599999999999998</v>
      </c>
      <c r="AB68" s="2">
        <v>80.483999999999995</v>
      </c>
      <c r="AC68" s="2">
        <v>80.649000000000001</v>
      </c>
      <c r="AD68">
        <v>0.45200000000000001</v>
      </c>
      <c r="AE68">
        <v>71.105000000000004</v>
      </c>
      <c r="AF68">
        <v>71.308999999999997</v>
      </c>
      <c r="AG68">
        <v>0.34899999999999998</v>
      </c>
      <c r="AH68">
        <v>56.743000000000002</v>
      </c>
      <c r="AI68">
        <v>56.89</v>
      </c>
    </row>
    <row r="72" spans="1:35" x14ac:dyDescent="0.3">
      <c r="A72" s="1" t="s">
        <v>106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5329</v>
      </c>
      <c r="E75">
        <v>5854</v>
      </c>
      <c r="F75">
        <v>10</v>
      </c>
      <c r="G75">
        <v>87</v>
      </c>
      <c r="H75">
        <v>16</v>
      </c>
      <c r="I75">
        <v>0</v>
      </c>
      <c r="J75">
        <v>0</v>
      </c>
      <c r="K75">
        <v>0.18</v>
      </c>
      <c r="L75">
        <v>0.20399999999999999</v>
      </c>
      <c r="M75">
        <v>0.25900000000000001</v>
      </c>
      <c r="N75">
        <v>0.152</v>
      </c>
      <c r="O75">
        <v>0.20599999999999999</v>
      </c>
      <c r="P75">
        <v>0.25800000000000001</v>
      </c>
      <c r="Q75">
        <v>0.16200000000000001</v>
      </c>
      <c r="R75">
        <v>0.222</v>
      </c>
      <c r="S75">
        <v>0.27700000000000002</v>
      </c>
      <c r="T75">
        <v>9289</v>
      </c>
      <c r="U75">
        <v>9814</v>
      </c>
      <c r="V75">
        <v>1000</v>
      </c>
      <c r="W75">
        <v>8718</v>
      </c>
      <c r="X75">
        <v>15308</v>
      </c>
      <c r="Y75">
        <v>6661</v>
      </c>
      <c r="Z75">
        <v>0</v>
      </c>
      <c r="AA75">
        <v>0.16200000000000001</v>
      </c>
      <c r="AB75">
        <v>7.7210000000000001</v>
      </c>
      <c r="AC75">
        <v>7.7750000000000004</v>
      </c>
      <c r="AD75">
        <v>0.155</v>
      </c>
      <c r="AE75">
        <v>8.4580000000000002</v>
      </c>
      <c r="AF75">
        <v>8.5129999999999999</v>
      </c>
      <c r="AG75">
        <v>0.16700000000000001</v>
      </c>
      <c r="AH75">
        <v>8.3209999999999997</v>
      </c>
      <c r="AI75">
        <v>8.3870000000000005</v>
      </c>
    </row>
    <row r="76" spans="1:35" x14ac:dyDescent="0.3">
      <c r="A76">
        <v>1</v>
      </c>
      <c r="B76">
        <v>1</v>
      </c>
      <c r="C76">
        <v>24</v>
      </c>
      <c r="D76" s="2">
        <v>5540</v>
      </c>
      <c r="E76" s="2">
        <v>6083</v>
      </c>
      <c r="F76" s="2">
        <v>10</v>
      </c>
      <c r="G76" s="2">
        <v>109</v>
      </c>
      <c r="H76" s="2">
        <v>16</v>
      </c>
      <c r="I76" s="2">
        <v>0</v>
      </c>
      <c r="J76" s="2">
        <v>0</v>
      </c>
      <c r="K76" s="2">
        <v>0.161</v>
      </c>
      <c r="L76" s="2">
        <v>0.26900000000000002</v>
      </c>
      <c r="M76" s="2">
        <v>0.32600000000000001</v>
      </c>
      <c r="N76">
        <v>0.161</v>
      </c>
      <c r="O76">
        <v>0.26200000000000001</v>
      </c>
      <c r="P76">
        <v>0.32</v>
      </c>
      <c r="Q76">
        <v>0.158</v>
      </c>
      <c r="R76">
        <v>0.24299999999999999</v>
      </c>
      <c r="S76">
        <v>0.3</v>
      </c>
      <c r="T76">
        <v>9500</v>
      </c>
      <c r="U76">
        <v>10043</v>
      </c>
      <c r="V76">
        <v>1000</v>
      </c>
      <c r="W76">
        <v>19799</v>
      </c>
      <c r="X76">
        <v>37419</v>
      </c>
      <c r="Y76">
        <v>17713</v>
      </c>
      <c r="Z76">
        <v>0</v>
      </c>
      <c r="AA76">
        <v>0.19</v>
      </c>
      <c r="AB76">
        <v>10.257</v>
      </c>
      <c r="AC76">
        <v>10.323</v>
      </c>
      <c r="AD76">
        <v>0.159</v>
      </c>
      <c r="AE76">
        <v>10.385</v>
      </c>
      <c r="AF76">
        <v>10.444000000000001</v>
      </c>
      <c r="AG76">
        <v>0.157</v>
      </c>
      <c r="AH76">
        <v>10.167999999999999</v>
      </c>
      <c r="AI76">
        <v>10.222</v>
      </c>
    </row>
    <row r="77" spans="1:35" x14ac:dyDescent="0.3">
      <c r="A77">
        <v>2</v>
      </c>
      <c r="B77">
        <v>1</v>
      </c>
      <c r="C77">
        <v>9</v>
      </c>
      <c r="D77">
        <v>5447</v>
      </c>
      <c r="E77">
        <v>5985</v>
      </c>
      <c r="F77">
        <v>10</v>
      </c>
      <c r="G77">
        <v>79</v>
      </c>
      <c r="H77">
        <v>16</v>
      </c>
      <c r="I77">
        <v>0</v>
      </c>
      <c r="J77">
        <v>0</v>
      </c>
      <c r="K77">
        <v>0.157</v>
      </c>
      <c r="L77">
        <v>0.20799999999999999</v>
      </c>
      <c r="M77">
        <v>0.26600000000000001</v>
      </c>
      <c r="N77">
        <v>0.16200000000000001</v>
      </c>
      <c r="O77">
        <v>0.20399999999999999</v>
      </c>
      <c r="P77">
        <v>0.25900000000000001</v>
      </c>
      <c r="Q77">
        <v>0.16200000000000001</v>
      </c>
      <c r="R77">
        <v>0.19700000000000001</v>
      </c>
      <c r="S77">
        <v>0.255</v>
      </c>
      <c r="T77">
        <v>9407</v>
      </c>
      <c r="U77">
        <v>9945</v>
      </c>
      <c r="V77">
        <v>1000</v>
      </c>
      <c r="W77">
        <v>10217</v>
      </c>
      <c r="X77">
        <v>18320</v>
      </c>
      <c r="Y77">
        <v>8166</v>
      </c>
      <c r="Z77">
        <v>0</v>
      </c>
      <c r="AA77">
        <v>0.19600000000000001</v>
      </c>
      <c r="AB77">
        <v>6.625</v>
      </c>
      <c r="AC77">
        <v>6.6890000000000001</v>
      </c>
      <c r="AD77">
        <v>0.154</v>
      </c>
      <c r="AE77">
        <v>6.5949999999999998</v>
      </c>
      <c r="AF77">
        <v>6.6539999999999999</v>
      </c>
      <c r="AG77">
        <v>0.16300000000000001</v>
      </c>
      <c r="AH77">
        <v>6.9379999999999997</v>
      </c>
      <c r="AI77">
        <v>6.9969999999999999</v>
      </c>
    </row>
    <row r="78" spans="1:35" x14ac:dyDescent="0.3">
      <c r="A78">
        <v>10</v>
      </c>
      <c r="B78">
        <v>2</v>
      </c>
      <c r="C78" s="3" t="s">
        <v>98</v>
      </c>
      <c r="D78">
        <v>10728</v>
      </c>
      <c r="E78">
        <v>11814</v>
      </c>
      <c r="F78">
        <v>10</v>
      </c>
      <c r="G78">
        <v>102</v>
      </c>
      <c r="H78">
        <v>18</v>
      </c>
      <c r="I78">
        <v>2</v>
      </c>
      <c r="J78">
        <v>0</v>
      </c>
      <c r="K78">
        <v>0.217</v>
      </c>
      <c r="L78">
        <v>0.57599999999999996</v>
      </c>
      <c r="M78">
        <v>0.67100000000000004</v>
      </c>
      <c r="N78">
        <v>0.22</v>
      </c>
      <c r="O78">
        <v>0.49099999999999999</v>
      </c>
      <c r="P78">
        <v>0.57899999999999996</v>
      </c>
      <c r="Q78">
        <v>0.215</v>
      </c>
      <c r="R78">
        <v>0.50700000000000001</v>
      </c>
      <c r="S78">
        <v>0.60499999999999998</v>
      </c>
      <c r="T78">
        <v>14688</v>
      </c>
      <c r="U78">
        <v>15774</v>
      </c>
      <c r="V78">
        <v>1000</v>
      </c>
      <c r="W78">
        <v>34503</v>
      </c>
      <c r="X78">
        <v>66849</v>
      </c>
      <c r="Y78">
        <v>32433</v>
      </c>
      <c r="Z78">
        <v>0</v>
      </c>
      <c r="AA78">
        <v>0.223</v>
      </c>
      <c r="AB78">
        <v>28.677</v>
      </c>
      <c r="AC78">
        <v>28.774999999999999</v>
      </c>
      <c r="AD78">
        <v>0.24299999999999999</v>
      </c>
      <c r="AE78">
        <v>25.367999999999999</v>
      </c>
      <c r="AF78">
        <v>25.488</v>
      </c>
      <c r="AG78">
        <v>0.22700000000000001</v>
      </c>
      <c r="AH78">
        <v>26.798999999999999</v>
      </c>
      <c r="AI78">
        <v>26.907</v>
      </c>
    </row>
    <row r="79" spans="1:35" x14ac:dyDescent="0.3">
      <c r="A79">
        <v>11</v>
      </c>
      <c r="B79">
        <v>2</v>
      </c>
      <c r="C79" s="3" t="s">
        <v>4</v>
      </c>
      <c r="D79" s="2">
        <v>10752</v>
      </c>
      <c r="E79" s="2">
        <v>11843</v>
      </c>
      <c r="F79" s="2">
        <v>10</v>
      </c>
      <c r="G79">
        <v>26</v>
      </c>
      <c r="H79">
        <v>16</v>
      </c>
      <c r="I79">
        <v>0</v>
      </c>
      <c r="J79">
        <v>0</v>
      </c>
      <c r="K79">
        <v>0.20899999999999999</v>
      </c>
      <c r="L79">
        <v>0.45100000000000001</v>
      </c>
      <c r="M79">
        <v>0.53500000000000003</v>
      </c>
      <c r="N79">
        <v>0.219</v>
      </c>
      <c r="O79">
        <v>0.52100000000000002</v>
      </c>
      <c r="P79">
        <v>0.61899999999999999</v>
      </c>
      <c r="Q79">
        <v>0.19800000000000001</v>
      </c>
      <c r="R79">
        <v>0.38500000000000001</v>
      </c>
      <c r="S79">
        <v>0.46200000000000002</v>
      </c>
      <c r="T79">
        <v>11004</v>
      </c>
      <c r="U79">
        <v>12095</v>
      </c>
      <c r="V79">
        <v>73</v>
      </c>
      <c r="W79" s="2">
        <v>214</v>
      </c>
      <c r="X79" s="2">
        <v>283</v>
      </c>
      <c r="Y79" s="2">
        <v>69</v>
      </c>
      <c r="Z79">
        <v>0</v>
      </c>
      <c r="AA79">
        <v>0.314</v>
      </c>
      <c r="AB79">
        <v>0.69</v>
      </c>
      <c r="AC79">
        <v>0.81299999999999994</v>
      </c>
      <c r="AD79">
        <v>0.19</v>
      </c>
      <c r="AE79">
        <v>0.56200000000000006</v>
      </c>
      <c r="AF79">
        <v>0.63300000000000001</v>
      </c>
      <c r="AG79">
        <v>0.20899999999999999</v>
      </c>
      <c r="AH79">
        <v>0.69599999999999995</v>
      </c>
      <c r="AI79">
        <v>0.78600000000000003</v>
      </c>
    </row>
    <row r="80" spans="1:35" x14ac:dyDescent="0.3">
      <c r="A80">
        <v>12</v>
      </c>
      <c r="B80">
        <v>2</v>
      </c>
      <c r="C80" s="3" t="s">
        <v>5</v>
      </c>
      <c r="D80">
        <v>10876</v>
      </c>
      <c r="E80">
        <v>11972</v>
      </c>
      <c r="F80">
        <v>10</v>
      </c>
      <c r="G80">
        <v>150</v>
      </c>
      <c r="H80">
        <v>20</v>
      </c>
      <c r="I80">
        <v>3</v>
      </c>
      <c r="J80">
        <v>0</v>
      </c>
      <c r="K80">
        <v>0.21099999999999999</v>
      </c>
      <c r="L80">
        <v>0.53300000000000003</v>
      </c>
      <c r="M80">
        <v>0.629</v>
      </c>
      <c r="N80">
        <v>0.214</v>
      </c>
      <c r="O80">
        <v>0.505</v>
      </c>
      <c r="P80">
        <v>0.6</v>
      </c>
      <c r="Q80">
        <v>0.29699999999999999</v>
      </c>
      <c r="R80">
        <v>0.626</v>
      </c>
      <c r="S80">
        <v>0.751</v>
      </c>
      <c r="T80">
        <v>14836</v>
      </c>
      <c r="U80">
        <v>15932</v>
      </c>
      <c r="V80">
        <v>1000</v>
      </c>
      <c r="W80">
        <v>20390</v>
      </c>
      <c r="X80">
        <v>38530</v>
      </c>
      <c r="Y80">
        <v>18274</v>
      </c>
      <c r="Z80">
        <v>0</v>
      </c>
      <c r="AA80">
        <v>0.24199999999999999</v>
      </c>
      <c r="AB80">
        <v>16.777999999999999</v>
      </c>
      <c r="AC80">
        <v>16.888000000000002</v>
      </c>
      <c r="AD80">
        <v>0.2</v>
      </c>
      <c r="AE80">
        <v>16.669</v>
      </c>
      <c r="AF80">
        <v>16.754000000000001</v>
      </c>
      <c r="AG80">
        <v>0.20599999999999999</v>
      </c>
      <c r="AH80">
        <v>16.123000000000001</v>
      </c>
      <c r="AI80">
        <v>16.213999999999999</v>
      </c>
    </row>
    <row r="81" spans="1:35" x14ac:dyDescent="0.3">
      <c r="A81">
        <v>20</v>
      </c>
      <c r="B81">
        <v>3</v>
      </c>
      <c r="C81" s="3" t="s">
        <v>79</v>
      </c>
      <c r="D81">
        <v>16076</v>
      </c>
      <c r="E81">
        <v>17715</v>
      </c>
      <c r="F81">
        <v>10</v>
      </c>
      <c r="G81">
        <v>38</v>
      </c>
      <c r="H81">
        <v>31</v>
      </c>
      <c r="I81">
        <v>16</v>
      </c>
      <c r="J81">
        <v>0</v>
      </c>
      <c r="K81">
        <v>0.27400000000000002</v>
      </c>
      <c r="L81">
        <v>0.746</v>
      </c>
      <c r="M81">
        <v>0.88</v>
      </c>
      <c r="N81">
        <v>0.28000000000000003</v>
      </c>
      <c r="O81">
        <v>0.65200000000000002</v>
      </c>
      <c r="P81">
        <v>0.79100000000000004</v>
      </c>
      <c r="Q81">
        <v>0.27800000000000002</v>
      </c>
      <c r="R81">
        <v>0.746</v>
      </c>
      <c r="S81" s="2">
        <v>0.88400000000000001</v>
      </c>
      <c r="T81" s="2">
        <v>16096</v>
      </c>
      <c r="U81" s="2">
        <v>17735</v>
      </c>
      <c r="V81" s="2">
        <v>15</v>
      </c>
      <c r="W81" s="2">
        <v>49</v>
      </c>
      <c r="X81" s="2">
        <v>69</v>
      </c>
      <c r="Y81" s="2">
        <v>20</v>
      </c>
      <c r="Z81">
        <v>0</v>
      </c>
      <c r="AA81">
        <v>0.40300000000000002</v>
      </c>
      <c r="AB81">
        <v>0.38</v>
      </c>
      <c r="AC81">
        <v>0.56299999999999994</v>
      </c>
      <c r="AD81">
        <v>0.27600000000000002</v>
      </c>
      <c r="AE81">
        <v>0.318</v>
      </c>
      <c r="AF81">
        <v>0.45700000000000002</v>
      </c>
      <c r="AG81">
        <v>0.254</v>
      </c>
      <c r="AH81">
        <v>0.32</v>
      </c>
      <c r="AI81">
        <v>0.44</v>
      </c>
    </row>
    <row r="82" spans="1:35" x14ac:dyDescent="0.3">
      <c r="A82">
        <v>21</v>
      </c>
      <c r="B82">
        <v>3</v>
      </c>
      <c r="C82" s="3" t="s">
        <v>99</v>
      </c>
      <c r="D82">
        <v>16042</v>
      </c>
      <c r="E82">
        <v>17671</v>
      </c>
      <c r="F82">
        <v>10</v>
      </c>
      <c r="G82">
        <v>119</v>
      </c>
      <c r="H82">
        <v>20</v>
      </c>
      <c r="I82">
        <v>2</v>
      </c>
      <c r="J82">
        <v>0</v>
      </c>
      <c r="K82">
        <v>0.30499999999999999</v>
      </c>
      <c r="L82">
        <v>0.83699999999999997</v>
      </c>
      <c r="M82">
        <v>0.98499999999999999</v>
      </c>
      <c r="N82">
        <v>0.27100000000000002</v>
      </c>
      <c r="O82">
        <v>0.73099999999999998</v>
      </c>
      <c r="P82">
        <v>0.86199999999999999</v>
      </c>
      <c r="Q82">
        <v>0.27900000000000003</v>
      </c>
      <c r="R82">
        <v>0.73199999999999998</v>
      </c>
      <c r="S82">
        <v>0.876</v>
      </c>
      <c r="T82">
        <v>2002</v>
      </c>
      <c r="U82">
        <v>21631</v>
      </c>
      <c r="V82">
        <v>1000</v>
      </c>
      <c r="W82">
        <v>168189</v>
      </c>
      <c r="X82">
        <v>334205</v>
      </c>
      <c r="Y82">
        <v>166112</v>
      </c>
      <c r="Z82">
        <v>0</v>
      </c>
      <c r="AA82">
        <v>0.41899999999999998</v>
      </c>
      <c r="AB82">
        <v>184.245</v>
      </c>
      <c r="AC82">
        <v>184.404</v>
      </c>
      <c r="AD82">
        <v>0.26900000000000002</v>
      </c>
      <c r="AE82">
        <v>135.863</v>
      </c>
      <c r="AF82">
        <v>135.99199999999999</v>
      </c>
      <c r="AG82">
        <v>0.311</v>
      </c>
      <c r="AH82">
        <v>173.78899999999999</v>
      </c>
      <c r="AI82">
        <v>173.934</v>
      </c>
    </row>
    <row r="83" spans="1:35" x14ac:dyDescent="0.3">
      <c r="A83">
        <v>22</v>
      </c>
      <c r="B83">
        <v>3</v>
      </c>
      <c r="C83" s="3" t="s">
        <v>100</v>
      </c>
      <c r="D83">
        <v>16261</v>
      </c>
      <c r="E83">
        <v>17910</v>
      </c>
      <c r="F83">
        <v>10</v>
      </c>
      <c r="G83">
        <v>204</v>
      </c>
      <c r="H83">
        <v>16</v>
      </c>
      <c r="I83">
        <v>0</v>
      </c>
      <c r="J83">
        <v>0</v>
      </c>
      <c r="K83">
        <v>0.27400000000000002</v>
      </c>
      <c r="L83">
        <v>0.86099999999999999</v>
      </c>
      <c r="M83">
        <v>0.99299999999999999</v>
      </c>
      <c r="N83">
        <v>0.27100000000000002</v>
      </c>
      <c r="O83">
        <v>0.84299999999999997</v>
      </c>
      <c r="P83">
        <v>0.97899999999999998</v>
      </c>
      <c r="Q83">
        <v>0.248</v>
      </c>
      <c r="R83">
        <v>0.80700000000000005</v>
      </c>
      <c r="S83">
        <v>0.92200000000000004</v>
      </c>
      <c r="T83">
        <v>20221</v>
      </c>
      <c r="U83">
        <v>21870</v>
      </c>
      <c r="V83">
        <v>1000</v>
      </c>
      <c r="W83">
        <v>14510</v>
      </c>
      <c r="X83">
        <v>26655</v>
      </c>
      <c r="Y83">
        <v>12332</v>
      </c>
      <c r="Z83">
        <v>0</v>
      </c>
      <c r="AA83">
        <v>0.36499999999999999</v>
      </c>
      <c r="AB83">
        <v>23.181999999999999</v>
      </c>
      <c r="AC83">
        <v>23.346</v>
      </c>
      <c r="AD83">
        <v>0.27600000000000002</v>
      </c>
      <c r="AE83">
        <v>17.786999999999999</v>
      </c>
      <c r="AF83">
        <v>17.928000000000001</v>
      </c>
      <c r="AG83">
        <v>0.27500000000000002</v>
      </c>
      <c r="AH83">
        <v>17.492000000000001</v>
      </c>
      <c r="AI83">
        <v>17.623999999999999</v>
      </c>
    </row>
    <row r="84" spans="1:35" x14ac:dyDescent="0.3">
      <c r="A84">
        <v>30</v>
      </c>
      <c r="B84">
        <v>4</v>
      </c>
      <c r="C84" s="3" t="s">
        <v>101</v>
      </c>
      <c r="D84" s="2">
        <v>21209</v>
      </c>
      <c r="E84" s="2">
        <v>23367</v>
      </c>
      <c r="F84" s="2">
        <v>10</v>
      </c>
      <c r="G84">
        <v>169</v>
      </c>
      <c r="H84">
        <v>28</v>
      </c>
      <c r="I84">
        <v>6</v>
      </c>
      <c r="J84">
        <v>0</v>
      </c>
      <c r="K84">
        <v>0.30599999999999999</v>
      </c>
      <c r="L84">
        <v>1.254</v>
      </c>
      <c r="M84">
        <v>1.3879999999999999</v>
      </c>
      <c r="N84">
        <v>0.309</v>
      </c>
      <c r="O84">
        <v>1.1220000000000001</v>
      </c>
      <c r="P84">
        <v>1.2589999999999999</v>
      </c>
      <c r="Q84">
        <v>0.29099999999999998</v>
      </c>
      <c r="R84">
        <v>1.23</v>
      </c>
      <c r="S84">
        <v>1.3520000000000001</v>
      </c>
      <c r="T84" s="2">
        <v>25169</v>
      </c>
      <c r="U84" s="2">
        <v>27327</v>
      </c>
      <c r="V84" s="2">
        <v>1000</v>
      </c>
      <c r="W84">
        <v>87299</v>
      </c>
      <c r="X84">
        <v>172310</v>
      </c>
      <c r="Y84">
        <v>85160</v>
      </c>
      <c r="Z84">
        <v>0</v>
      </c>
      <c r="AA84">
        <v>0.34399999999999997</v>
      </c>
      <c r="AB84">
        <v>105.045</v>
      </c>
      <c r="AC84">
        <v>105.2</v>
      </c>
      <c r="AD84">
        <v>0.32200000000000001</v>
      </c>
      <c r="AE84">
        <v>79.177999999999997</v>
      </c>
      <c r="AF84">
        <v>79.311999999999998</v>
      </c>
      <c r="AG84">
        <v>0.311</v>
      </c>
      <c r="AH84">
        <v>84.373999999999995</v>
      </c>
      <c r="AI84">
        <v>84.506</v>
      </c>
    </row>
    <row r="85" spans="1:35" x14ac:dyDescent="0.3">
      <c r="A85">
        <v>31</v>
      </c>
      <c r="B85">
        <v>4</v>
      </c>
      <c r="C85" s="3" t="s">
        <v>102</v>
      </c>
      <c r="D85">
        <v>21273</v>
      </c>
      <c r="E85">
        <v>23440</v>
      </c>
      <c r="F85">
        <v>10</v>
      </c>
      <c r="G85" s="2">
        <v>43</v>
      </c>
      <c r="H85" s="2">
        <v>19</v>
      </c>
      <c r="I85" s="2">
        <v>3</v>
      </c>
      <c r="J85">
        <v>0</v>
      </c>
      <c r="K85">
        <v>0.78500000000000003</v>
      </c>
      <c r="L85">
        <v>1.893</v>
      </c>
      <c r="M85">
        <v>2.2839999999999998</v>
      </c>
      <c r="N85">
        <v>0.501</v>
      </c>
      <c r="O85">
        <v>1.843</v>
      </c>
      <c r="P85">
        <v>2.08</v>
      </c>
      <c r="Q85">
        <v>0.52700000000000002</v>
      </c>
      <c r="R85">
        <v>1.577</v>
      </c>
      <c r="S85">
        <v>1.7809999999999999</v>
      </c>
      <c r="T85">
        <v>25233</v>
      </c>
      <c r="U85">
        <v>27400</v>
      </c>
      <c r="V85">
        <v>1000</v>
      </c>
      <c r="W85">
        <v>30475</v>
      </c>
      <c r="X85">
        <v>58911</v>
      </c>
      <c r="Y85">
        <v>28463</v>
      </c>
      <c r="Z85">
        <v>0</v>
      </c>
      <c r="AA85">
        <v>0.60499999999999998</v>
      </c>
      <c r="AB85">
        <v>66.698999999999998</v>
      </c>
      <c r="AC85">
        <v>66.98</v>
      </c>
      <c r="AD85">
        <v>0.375</v>
      </c>
      <c r="AE85">
        <v>47.225000000000001</v>
      </c>
      <c r="AF85">
        <v>47.398000000000003</v>
      </c>
      <c r="AG85">
        <v>0.44400000000000001</v>
      </c>
      <c r="AH85">
        <v>59.731999999999999</v>
      </c>
      <c r="AI85">
        <v>59.954000000000001</v>
      </c>
    </row>
    <row r="86" spans="1:35" x14ac:dyDescent="0.3">
      <c r="A86">
        <v>32</v>
      </c>
      <c r="B86">
        <v>4</v>
      </c>
      <c r="C86" s="3" t="s">
        <v>103</v>
      </c>
      <c r="D86" s="2">
        <v>21320</v>
      </c>
      <c r="E86" s="2">
        <v>23482</v>
      </c>
      <c r="F86" s="2">
        <v>10</v>
      </c>
      <c r="G86">
        <v>223</v>
      </c>
      <c r="H86">
        <v>22</v>
      </c>
      <c r="I86">
        <v>4</v>
      </c>
      <c r="J86">
        <v>0</v>
      </c>
      <c r="K86">
        <v>0.499</v>
      </c>
      <c r="L86">
        <v>1.9219999999999999</v>
      </c>
      <c r="M86">
        <v>2.1110000000000002</v>
      </c>
      <c r="N86">
        <v>0.38700000000000001</v>
      </c>
      <c r="O86">
        <v>1.476</v>
      </c>
      <c r="P86">
        <v>1.657</v>
      </c>
      <c r="Q86">
        <v>0.41299999999999998</v>
      </c>
      <c r="R86">
        <v>1.5329999999999999</v>
      </c>
      <c r="S86">
        <v>1.704</v>
      </c>
      <c r="T86">
        <v>25280</v>
      </c>
      <c r="U86">
        <v>27442</v>
      </c>
      <c r="V86">
        <v>1000</v>
      </c>
      <c r="W86">
        <v>105802</v>
      </c>
      <c r="X86">
        <v>209213</v>
      </c>
      <c r="Y86">
        <v>103614</v>
      </c>
      <c r="Z86">
        <v>0</v>
      </c>
      <c r="AA86">
        <v>0.71699999999999997</v>
      </c>
      <c r="AB86">
        <v>178.84700000000001</v>
      </c>
      <c r="AC86">
        <v>179.12799999999999</v>
      </c>
      <c r="AD86">
        <v>0.46100000000000002</v>
      </c>
      <c r="AE86">
        <v>173.01300000000001</v>
      </c>
      <c r="AF86">
        <v>173.20400000000001</v>
      </c>
      <c r="AG86">
        <v>0.56299999999999994</v>
      </c>
      <c r="AH86">
        <v>170.00800000000001</v>
      </c>
      <c r="AI86">
        <v>170.233</v>
      </c>
    </row>
    <row r="87" spans="1:35" x14ac:dyDescent="0.3">
      <c r="A87">
        <v>40</v>
      </c>
      <c r="B87">
        <v>5</v>
      </c>
      <c r="C87" s="3" t="s">
        <v>83</v>
      </c>
      <c r="D87">
        <v>26683</v>
      </c>
      <c r="E87">
        <v>29683</v>
      </c>
      <c r="F87">
        <v>10</v>
      </c>
      <c r="G87">
        <v>160</v>
      </c>
      <c r="H87">
        <v>36</v>
      </c>
      <c r="I87">
        <v>21</v>
      </c>
      <c r="J87">
        <v>0</v>
      </c>
      <c r="K87">
        <v>0.51300000000000001</v>
      </c>
      <c r="L87">
        <v>3.6509999999999998</v>
      </c>
      <c r="M87">
        <v>3.87</v>
      </c>
      <c r="N87">
        <v>0.52300000000000002</v>
      </c>
      <c r="O87">
        <v>2.8069999999999999</v>
      </c>
      <c r="P87">
        <v>3.0350000000000001</v>
      </c>
      <c r="Q87">
        <v>0.52900000000000003</v>
      </c>
      <c r="R87">
        <v>2.8420000000000001</v>
      </c>
      <c r="S87">
        <v>3.085</v>
      </c>
      <c r="T87" s="2">
        <v>30643</v>
      </c>
      <c r="U87" s="2">
        <v>33343</v>
      </c>
      <c r="V87" s="2">
        <v>1000</v>
      </c>
      <c r="W87">
        <v>115757</v>
      </c>
      <c r="X87">
        <v>229261</v>
      </c>
      <c r="Y87">
        <v>113649</v>
      </c>
      <c r="Z87">
        <v>0</v>
      </c>
      <c r="AA87">
        <v>0.58199999999999996</v>
      </c>
      <c r="AB87">
        <v>218.858</v>
      </c>
      <c r="AC87">
        <v>219.126</v>
      </c>
      <c r="AD87">
        <v>0.42099999999999999</v>
      </c>
      <c r="AE87">
        <v>208.22</v>
      </c>
      <c r="AF87">
        <v>208.41800000000001</v>
      </c>
      <c r="AG87">
        <v>0.50900000000000001</v>
      </c>
      <c r="AH87">
        <v>190.75700000000001</v>
      </c>
      <c r="AI87">
        <v>190.99100000000001</v>
      </c>
    </row>
    <row r="88" spans="1:35" x14ac:dyDescent="0.3">
      <c r="A88">
        <v>41</v>
      </c>
      <c r="B88">
        <v>5</v>
      </c>
      <c r="C88" s="3" t="s">
        <v>104</v>
      </c>
      <c r="D88">
        <v>26622</v>
      </c>
      <c r="E88">
        <v>29338</v>
      </c>
      <c r="F88">
        <v>10</v>
      </c>
      <c r="G88">
        <v>230</v>
      </c>
      <c r="H88">
        <v>32</v>
      </c>
      <c r="I88">
        <v>13</v>
      </c>
      <c r="J88">
        <v>0</v>
      </c>
      <c r="K88">
        <v>0.34</v>
      </c>
      <c r="L88">
        <v>2.04</v>
      </c>
      <c r="M88">
        <v>2.1909999999999998</v>
      </c>
      <c r="N88">
        <v>0.315</v>
      </c>
      <c r="O88">
        <v>1.9650000000000001</v>
      </c>
      <c r="P88">
        <v>2.0939999999999999</v>
      </c>
      <c r="Q88">
        <v>0.31900000000000001</v>
      </c>
      <c r="R88">
        <v>1.9370000000000001</v>
      </c>
      <c r="S88">
        <v>2.0699999999999998</v>
      </c>
      <c r="T88" s="2">
        <v>30582</v>
      </c>
      <c r="U88" s="2">
        <v>33298</v>
      </c>
      <c r="V88" s="2">
        <v>1000</v>
      </c>
      <c r="W88">
        <v>77823</v>
      </c>
      <c r="X88">
        <v>153250</v>
      </c>
      <c r="Y88">
        <v>75637</v>
      </c>
      <c r="Z88">
        <v>0</v>
      </c>
      <c r="AA88" s="2">
        <v>0.34899999999999998</v>
      </c>
      <c r="AB88" s="2">
        <v>128.12899999999999</v>
      </c>
      <c r="AC88" s="2">
        <v>128.28700000000001</v>
      </c>
      <c r="AD88">
        <v>0.32200000000000001</v>
      </c>
      <c r="AE88">
        <v>105.652</v>
      </c>
      <c r="AF88">
        <v>105.792</v>
      </c>
      <c r="AG88">
        <v>0.317</v>
      </c>
      <c r="AH88">
        <v>92.185000000000002</v>
      </c>
      <c r="AI88">
        <v>92.323999999999998</v>
      </c>
    </row>
    <row r="89" spans="1:35" x14ac:dyDescent="0.3">
      <c r="A89">
        <v>42</v>
      </c>
      <c r="B89">
        <v>5</v>
      </c>
      <c r="C89" s="3" t="s">
        <v>15</v>
      </c>
      <c r="D89">
        <v>26686</v>
      </c>
      <c r="E89">
        <v>29388</v>
      </c>
      <c r="F89">
        <v>10</v>
      </c>
      <c r="G89">
        <v>228</v>
      </c>
      <c r="H89">
        <v>36</v>
      </c>
      <c r="I89">
        <v>15</v>
      </c>
      <c r="J89">
        <v>0</v>
      </c>
      <c r="K89">
        <v>0.67300000000000004</v>
      </c>
      <c r="L89">
        <v>3.2429999999999999</v>
      </c>
      <c r="M89">
        <v>3.5049999999999999</v>
      </c>
      <c r="N89">
        <v>0.68600000000000005</v>
      </c>
      <c r="O89">
        <v>3.718</v>
      </c>
      <c r="P89">
        <v>4.0549999999999997</v>
      </c>
      <c r="Q89">
        <v>0.77500000000000002</v>
      </c>
      <c r="R89">
        <v>3.8769999999999998</v>
      </c>
      <c r="S89">
        <v>4.2270000000000003</v>
      </c>
      <c r="T89" s="2">
        <v>30646</v>
      </c>
      <c r="U89" s="2">
        <v>33348</v>
      </c>
      <c r="V89" s="2">
        <v>1000</v>
      </c>
      <c r="W89">
        <v>38340</v>
      </c>
      <c r="X89">
        <v>74295</v>
      </c>
      <c r="Y89">
        <v>36160</v>
      </c>
      <c r="Z89">
        <v>0</v>
      </c>
      <c r="AA89" s="2">
        <v>0.94599999999999995</v>
      </c>
      <c r="AB89" s="2">
        <v>97.436999999999998</v>
      </c>
      <c r="AC89" s="2">
        <v>97.89</v>
      </c>
      <c r="AD89">
        <v>0.4</v>
      </c>
      <c r="AE89">
        <v>71.206000000000003</v>
      </c>
      <c r="AF89">
        <v>71.393000000000001</v>
      </c>
      <c r="AG89">
        <v>0.58199999999999996</v>
      </c>
      <c r="AH89">
        <v>91.738</v>
      </c>
      <c r="AI89">
        <v>92.031999999999996</v>
      </c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activeCell="J79" sqref="J79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640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109</v>
      </c>
    </row>
    <row r="10" spans="1:35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D12">
        <v>10612</v>
      </c>
      <c r="E12">
        <v>11669</v>
      </c>
      <c r="F12">
        <v>10</v>
      </c>
      <c r="G12">
        <v>78</v>
      </c>
      <c r="H12">
        <v>49</v>
      </c>
      <c r="I12">
        <v>17</v>
      </c>
      <c r="J12">
        <v>0</v>
      </c>
      <c r="K12">
        <v>0.34100000000000003</v>
      </c>
      <c r="L12">
        <v>1.653</v>
      </c>
      <c r="M12">
        <v>1.784</v>
      </c>
      <c r="N12">
        <v>0.248</v>
      </c>
      <c r="O12">
        <v>1.248</v>
      </c>
      <c r="P12">
        <v>1.3380000000000001</v>
      </c>
      <c r="Q12">
        <v>0.249</v>
      </c>
      <c r="R12">
        <v>1.4370000000000001</v>
      </c>
      <c r="S12">
        <v>1.5209999999999999</v>
      </c>
      <c r="T12" s="2"/>
      <c r="U12" s="2"/>
      <c r="V12" s="2"/>
    </row>
    <row r="13" spans="1:35" x14ac:dyDescent="0.3">
      <c r="A13">
        <v>1</v>
      </c>
      <c r="B13">
        <v>1</v>
      </c>
      <c r="D13">
        <v>10734</v>
      </c>
      <c r="E13">
        <v>11794</v>
      </c>
      <c r="F13">
        <v>10</v>
      </c>
      <c r="G13">
        <v>40</v>
      </c>
      <c r="H13">
        <v>18</v>
      </c>
      <c r="I13">
        <v>1</v>
      </c>
      <c r="J13">
        <v>0</v>
      </c>
      <c r="K13">
        <v>0.42099999999999999</v>
      </c>
      <c r="L13">
        <v>2.5369999999999999</v>
      </c>
      <c r="M13">
        <v>2.6539999999999999</v>
      </c>
      <c r="N13">
        <v>0.28000000000000003</v>
      </c>
      <c r="O13">
        <v>1.637</v>
      </c>
      <c r="P13">
        <v>1.7529999999999999</v>
      </c>
      <c r="Q13">
        <v>0.30099999999999999</v>
      </c>
      <c r="R13">
        <v>1.77</v>
      </c>
      <c r="S13">
        <v>1.861</v>
      </c>
      <c r="T13" s="2"/>
      <c r="U13" s="2"/>
      <c r="V13" s="2"/>
    </row>
    <row r="14" spans="1:35" x14ac:dyDescent="0.3">
      <c r="A14">
        <v>2</v>
      </c>
      <c r="B14">
        <v>1</v>
      </c>
      <c r="D14">
        <v>10682</v>
      </c>
      <c r="E14">
        <v>11724</v>
      </c>
      <c r="F14">
        <v>10</v>
      </c>
      <c r="G14">
        <v>101</v>
      </c>
      <c r="H14">
        <v>40</v>
      </c>
      <c r="I14">
        <v>15</v>
      </c>
      <c r="J14">
        <v>0</v>
      </c>
      <c r="K14">
        <v>0.33600000000000002</v>
      </c>
      <c r="L14">
        <v>0.98799999999999999</v>
      </c>
      <c r="M14">
        <v>1.1439999999999999</v>
      </c>
      <c r="N14">
        <v>0.29399999999999998</v>
      </c>
      <c r="O14">
        <v>1.679</v>
      </c>
      <c r="P14">
        <v>1.7929999999999999</v>
      </c>
      <c r="Q14">
        <v>0.28100000000000003</v>
      </c>
      <c r="R14">
        <v>1.778</v>
      </c>
      <c r="S14">
        <v>1.889</v>
      </c>
      <c r="T14" s="2"/>
      <c r="U14" s="2"/>
      <c r="V14" s="2"/>
    </row>
    <row r="15" spans="1:35" x14ac:dyDescent="0.3">
      <c r="A15">
        <v>10</v>
      </c>
      <c r="B15">
        <v>2</v>
      </c>
      <c r="C15" s="3"/>
      <c r="D15">
        <v>21367</v>
      </c>
      <c r="E15">
        <v>23523</v>
      </c>
      <c r="F15">
        <v>10</v>
      </c>
      <c r="G15">
        <v>79</v>
      </c>
      <c r="H15">
        <v>36</v>
      </c>
      <c r="I15">
        <v>10</v>
      </c>
      <c r="J15">
        <v>0</v>
      </c>
      <c r="K15">
        <v>0.66800000000000004</v>
      </c>
      <c r="L15">
        <v>4.952</v>
      </c>
      <c r="M15">
        <v>5.1379999999999999</v>
      </c>
      <c r="N15">
        <v>0.52200000000000002</v>
      </c>
      <c r="O15">
        <v>4.984</v>
      </c>
      <c r="P15">
        <v>5.1609999999999996</v>
      </c>
      <c r="Q15">
        <v>0.41099999999999998</v>
      </c>
      <c r="R15">
        <v>3.9620000000000002</v>
      </c>
      <c r="S15">
        <v>4.1150000000000002</v>
      </c>
      <c r="T15" s="2"/>
      <c r="U15" s="2"/>
      <c r="V15" s="2"/>
    </row>
    <row r="16" spans="1:35" x14ac:dyDescent="0.3">
      <c r="A16">
        <v>11</v>
      </c>
      <c r="B16">
        <v>2</v>
      </c>
      <c r="C16" s="3"/>
      <c r="D16">
        <v>21032</v>
      </c>
      <c r="E16">
        <v>23149</v>
      </c>
      <c r="F16">
        <v>10</v>
      </c>
      <c r="G16">
        <v>180</v>
      </c>
      <c r="H16">
        <v>61</v>
      </c>
      <c r="I16">
        <v>23</v>
      </c>
      <c r="J16">
        <v>0</v>
      </c>
      <c r="K16">
        <v>0.69799999999999995</v>
      </c>
      <c r="L16">
        <v>6.5149999999999997</v>
      </c>
      <c r="M16">
        <v>6.7969999999999997</v>
      </c>
      <c r="N16">
        <v>0.53</v>
      </c>
      <c r="O16">
        <v>3.9940000000000002</v>
      </c>
      <c r="P16">
        <v>4.1760000000000002</v>
      </c>
      <c r="Q16">
        <v>0.39100000000000001</v>
      </c>
      <c r="R16">
        <v>3.47</v>
      </c>
      <c r="S16">
        <v>3.6160000000000001</v>
      </c>
      <c r="T16" s="2"/>
      <c r="U16" s="2"/>
      <c r="V16" s="2"/>
    </row>
    <row r="17" spans="1:35" x14ac:dyDescent="0.3">
      <c r="A17">
        <v>12</v>
      </c>
      <c r="B17">
        <v>2</v>
      </c>
      <c r="C17" s="3"/>
      <c r="D17">
        <v>21245</v>
      </c>
      <c r="E17">
        <v>23390</v>
      </c>
      <c r="F17">
        <v>10</v>
      </c>
      <c r="G17">
        <v>95</v>
      </c>
      <c r="H17">
        <v>45</v>
      </c>
      <c r="I17">
        <v>14</v>
      </c>
      <c r="J17">
        <v>0</v>
      </c>
      <c r="K17">
        <v>0.67200000000000004</v>
      </c>
      <c r="L17">
        <v>4.8609999999999998</v>
      </c>
      <c r="M17">
        <v>5.1959999999999997</v>
      </c>
      <c r="N17">
        <v>0.44900000000000001</v>
      </c>
      <c r="O17">
        <v>3.4729999999999999</v>
      </c>
      <c r="P17">
        <v>3.645</v>
      </c>
      <c r="Q17">
        <v>0.42199999999999999</v>
      </c>
      <c r="R17">
        <v>3.5720000000000001</v>
      </c>
      <c r="S17">
        <v>3.726</v>
      </c>
      <c r="T17" s="2"/>
      <c r="U17" s="2"/>
      <c r="V17" s="2"/>
    </row>
    <row r="18" spans="1:35" x14ac:dyDescent="0.3">
      <c r="A18">
        <v>20</v>
      </c>
      <c r="B18">
        <v>3</v>
      </c>
      <c r="C18" s="3"/>
      <c r="D18">
        <v>31721</v>
      </c>
      <c r="E18">
        <v>34944</v>
      </c>
      <c r="F18">
        <v>10</v>
      </c>
      <c r="G18">
        <v>155</v>
      </c>
      <c r="H18">
        <v>73</v>
      </c>
      <c r="I18">
        <v>31</v>
      </c>
      <c r="J18">
        <v>0</v>
      </c>
      <c r="K18">
        <v>0.71299999999999997</v>
      </c>
      <c r="L18">
        <v>9.3460000000000001</v>
      </c>
      <c r="M18">
        <v>9.6479999999999997</v>
      </c>
      <c r="N18">
        <v>0.501</v>
      </c>
      <c r="O18">
        <v>8.6660000000000004</v>
      </c>
      <c r="P18">
        <v>8.8800000000000008</v>
      </c>
      <c r="Q18">
        <v>0.45900000000000002</v>
      </c>
      <c r="R18">
        <v>6.5650000000000004</v>
      </c>
      <c r="S18">
        <v>6.7560000000000002</v>
      </c>
      <c r="T18" s="2"/>
      <c r="U18" s="2"/>
      <c r="V18" s="2"/>
    </row>
    <row r="19" spans="1:35" x14ac:dyDescent="0.3">
      <c r="A19">
        <v>21</v>
      </c>
      <c r="B19">
        <v>3</v>
      </c>
      <c r="C19" s="3"/>
      <c r="D19">
        <v>32272</v>
      </c>
      <c r="E19">
        <v>35545</v>
      </c>
      <c r="F19">
        <v>10</v>
      </c>
      <c r="G19">
        <v>43</v>
      </c>
      <c r="H19">
        <v>17</v>
      </c>
      <c r="I19">
        <v>2</v>
      </c>
      <c r="J19">
        <v>0</v>
      </c>
      <c r="K19">
        <v>0.45900000000000002</v>
      </c>
      <c r="L19">
        <v>6.452</v>
      </c>
      <c r="M19">
        <v>6.6349999999999998</v>
      </c>
      <c r="N19">
        <v>0.46500000000000002</v>
      </c>
      <c r="O19">
        <v>6.3479999999999999</v>
      </c>
      <c r="P19">
        <v>6.53</v>
      </c>
      <c r="Q19">
        <v>0.46899999999999997</v>
      </c>
      <c r="R19">
        <v>6.3339999999999996</v>
      </c>
      <c r="S19">
        <v>6.5140000000000002</v>
      </c>
      <c r="T19" s="2"/>
      <c r="U19" s="2"/>
      <c r="V19" s="2"/>
    </row>
    <row r="20" spans="1:35" x14ac:dyDescent="0.3">
      <c r="A20">
        <v>22</v>
      </c>
      <c r="B20">
        <v>3</v>
      </c>
      <c r="C20" s="3"/>
      <c r="D20">
        <v>31853</v>
      </c>
      <c r="E20">
        <v>35100</v>
      </c>
      <c r="F20">
        <v>10</v>
      </c>
      <c r="G20">
        <v>80</v>
      </c>
      <c r="H20">
        <v>52</v>
      </c>
      <c r="I20">
        <v>18</v>
      </c>
      <c r="J20">
        <v>0</v>
      </c>
      <c r="K20">
        <v>0.626</v>
      </c>
      <c r="L20">
        <v>7.4669999999999996</v>
      </c>
      <c r="M20">
        <v>7.7190000000000003</v>
      </c>
      <c r="N20">
        <v>0.46800000000000003</v>
      </c>
      <c r="O20">
        <v>6.7750000000000004</v>
      </c>
      <c r="P20">
        <v>6.96</v>
      </c>
      <c r="Q20">
        <v>0.55500000000000005</v>
      </c>
      <c r="R20">
        <v>6.9429999999999996</v>
      </c>
      <c r="S20">
        <v>7.1929999999999996</v>
      </c>
      <c r="T20" s="2"/>
      <c r="U20" s="2"/>
      <c r="V20" s="2"/>
    </row>
    <row r="21" spans="1:35" x14ac:dyDescent="0.3">
      <c r="A21">
        <v>30</v>
      </c>
      <c r="B21">
        <v>4</v>
      </c>
      <c r="C21" s="3"/>
      <c r="D21">
        <v>42877</v>
      </c>
      <c r="E21">
        <v>47260</v>
      </c>
      <c r="F21">
        <v>10</v>
      </c>
      <c r="G21">
        <v>73</v>
      </c>
      <c r="H21">
        <v>34</v>
      </c>
      <c r="I21">
        <v>9</v>
      </c>
      <c r="J21">
        <v>0</v>
      </c>
      <c r="K21">
        <v>0.77900000000000003</v>
      </c>
      <c r="L21">
        <v>14.135999999999999</v>
      </c>
      <c r="M21">
        <v>14.49</v>
      </c>
      <c r="N21">
        <v>0.70899999999999996</v>
      </c>
      <c r="O21">
        <v>10.292</v>
      </c>
      <c r="P21">
        <v>10.608000000000001</v>
      </c>
      <c r="Q21">
        <v>0.63100000000000001</v>
      </c>
      <c r="R21">
        <v>9.7040000000000006</v>
      </c>
      <c r="S21">
        <v>10.007999999999999</v>
      </c>
      <c r="T21" s="2"/>
      <c r="U21" s="2"/>
      <c r="V21" s="2"/>
    </row>
    <row r="22" spans="1:35" x14ac:dyDescent="0.3">
      <c r="A22">
        <v>31</v>
      </c>
      <c r="B22">
        <v>4</v>
      </c>
      <c r="C22" s="3"/>
      <c r="D22">
        <v>42749</v>
      </c>
      <c r="E22">
        <v>47090</v>
      </c>
      <c r="F22">
        <v>10</v>
      </c>
      <c r="G22">
        <v>335</v>
      </c>
      <c r="H22">
        <v>122</v>
      </c>
      <c r="I22">
        <v>53</v>
      </c>
      <c r="J22">
        <v>0</v>
      </c>
      <c r="K22">
        <v>0.68300000000000005</v>
      </c>
      <c r="L22">
        <v>13.311</v>
      </c>
      <c r="M22">
        <v>13.634</v>
      </c>
      <c r="N22">
        <v>0.84899999999999998</v>
      </c>
      <c r="O22">
        <v>12.571999999999999</v>
      </c>
      <c r="P22">
        <v>12.907999999999999</v>
      </c>
      <c r="Q22">
        <v>0.86699999999999999</v>
      </c>
      <c r="R22">
        <v>11.177</v>
      </c>
      <c r="S22">
        <v>11.597</v>
      </c>
      <c r="T22" s="2"/>
      <c r="U22" s="2"/>
      <c r="V22" s="2"/>
    </row>
    <row r="23" spans="1:35" x14ac:dyDescent="0.3">
      <c r="A23">
        <v>32</v>
      </c>
      <c r="B23">
        <v>4</v>
      </c>
      <c r="C23" s="3"/>
      <c r="D23">
        <v>42224</v>
      </c>
      <c r="E23">
        <v>46554</v>
      </c>
      <c r="F23">
        <v>10</v>
      </c>
      <c r="G23">
        <v>158</v>
      </c>
      <c r="H23">
        <v>90</v>
      </c>
      <c r="I23">
        <v>37</v>
      </c>
      <c r="J23">
        <v>0</v>
      </c>
      <c r="K23">
        <v>0.999</v>
      </c>
      <c r="L23">
        <v>14.343</v>
      </c>
      <c r="M23">
        <v>14.731999999999999</v>
      </c>
      <c r="N23">
        <v>0.77</v>
      </c>
      <c r="O23">
        <v>11.804</v>
      </c>
      <c r="P23">
        <v>12.164</v>
      </c>
      <c r="Q23">
        <v>0.69899999999999995</v>
      </c>
      <c r="R23">
        <v>10.103</v>
      </c>
      <c r="S23">
        <v>10.468</v>
      </c>
      <c r="T23" s="2"/>
      <c r="U23" s="2"/>
      <c r="V23" s="2"/>
    </row>
    <row r="24" spans="1:35" x14ac:dyDescent="0.3">
      <c r="A24">
        <v>40</v>
      </c>
      <c r="B24">
        <v>5</v>
      </c>
      <c r="C24" s="3"/>
      <c r="D24">
        <v>52672</v>
      </c>
      <c r="E24">
        <v>58059</v>
      </c>
      <c r="F24">
        <v>10</v>
      </c>
      <c r="G24">
        <v>135</v>
      </c>
      <c r="H24">
        <v>72</v>
      </c>
      <c r="I24">
        <v>28</v>
      </c>
      <c r="J24">
        <v>0</v>
      </c>
      <c r="K24">
        <v>0.874</v>
      </c>
      <c r="L24">
        <v>18.623000000000001</v>
      </c>
      <c r="M24">
        <v>18.978999999999999</v>
      </c>
      <c r="N24">
        <v>0.73799999999999999</v>
      </c>
      <c r="O24">
        <v>15.494</v>
      </c>
      <c r="P24">
        <v>15.785</v>
      </c>
      <c r="Q24">
        <v>0.82899999999999996</v>
      </c>
      <c r="R24">
        <v>15.929</v>
      </c>
      <c r="S24">
        <v>16.274999999999999</v>
      </c>
      <c r="T24" s="2"/>
      <c r="U24" s="2"/>
      <c r="V24" s="2"/>
    </row>
    <row r="25" spans="1:35" x14ac:dyDescent="0.3">
      <c r="A25">
        <v>41</v>
      </c>
      <c r="B25">
        <v>5</v>
      </c>
      <c r="C25" s="3"/>
      <c r="D25">
        <v>53385</v>
      </c>
      <c r="E25">
        <v>58829</v>
      </c>
      <c r="F25">
        <v>10</v>
      </c>
      <c r="G25">
        <v>229</v>
      </c>
      <c r="H25">
        <v>64</v>
      </c>
      <c r="I25">
        <v>24</v>
      </c>
      <c r="J25">
        <v>0</v>
      </c>
      <c r="K25">
        <v>1.046</v>
      </c>
      <c r="L25">
        <v>18.391999999999999</v>
      </c>
      <c r="M25">
        <v>18.782</v>
      </c>
      <c r="N25">
        <v>0.93600000000000005</v>
      </c>
      <c r="O25">
        <v>19.13</v>
      </c>
      <c r="P25">
        <v>19.515999999999998</v>
      </c>
      <c r="Q25">
        <v>1.1890000000000001</v>
      </c>
      <c r="R25">
        <v>19.832000000000001</v>
      </c>
      <c r="S25">
        <v>20.274999999999999</v>
      </c>
      <c r="T25" s="2"/>
      <c r="U25" s="2"/>
      <c r="V25" s="2"/>
    </row>
    <row r="26" spans="1:35" x14ac:dyDescent="0.3">
      <c r="A26">
        <v>42</v>
      </c>
      <c r="B26">
        <v>5</v>
      </c>
      <c r="C26" s="3"/>
      <c r="D26">
        <v>53573</v>
      </c>
      <c r="E26">
        <v>59033</v>
      </c>
      <c r="F26">
        <v>10</v>
      </c>
      <c r="G26">
        <v>134</v>
      </c>
      <c r="H26">
        <v>36</v>
      </c>
      <c r="I26">
        <v>11</v>
      </c>
      <c r="J26">
        <v>0</v>
      </c>
      <c r="K26">
        <v>0.91900000000000004</v>
      </c>
      <c r="L26">
        <v>21.466999999999999</v>
      </c>
      <c r="M26">
        <v>21.791</v>
      </c>
      <c r="N26">
        <v>0.69799999999999995</v>
      </c>
      <c r="O26">
        <v>16.385000000000002</v>
      </c>
      <c r="P26">
        <v>16.664999999999999</v>
      </c>
      <c r="Q26">
        <v>0.71799999999999997</v>
      </c>
      <c r="R26">
        <v>15.84</v>
      </c>
      <c r="S26">
        <v>16.145</v>
      </c>
      <c r="T26" s="2"/>
      <c r="U26" s="2"/>
      <c r="V26" s="2"/>
    </row>
    <row r="30" spans="1:35" x14ac:dyDescent="0.3">
      <c r="A30" s="1" t="s">
        <v>110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  <c r="D33">
        <v>10612</v>
      </c>
      <c r="E33">
        <v>11669</v>
      </c>
      <c r="F33">
        <v>10</v>
      </c>
      <c r="G33">
        <v>82</v>
      </c>
      <c r="H33">
        <v>20</v>
      </c>
      <c r="I33">
        <v>2</v>
      </c>
      <c r="J33">
        <v>0</v>
      </c>
      <c r="K33">
        <v>0.33100000000000002</v>
      </c>
      <c r="L33">
        <v>0.57099999999999995</v>
      </c>
      <c r="M33">
        <v>0.70899999999999996</v>
      </c>
      <c r="N33">
        <v>0.30199999999999999</v>
      </c>
      <c r="O33">
        <v>0.59499999999999997</v>
      </c>
      <c r="P33">
        <v>0.72399999999999998</v>
      </c>
      <c r="Q33">
        <v>0.29799999999999999</v>
      </c>
      <c r="R33">
        <v>0.45700000000000002</v>
      </c>
      <c r="S33">
        <v>0.59399999999999997</v>
      </c>
    </row>
    <row r="34" spans="1:22" x14ac:dyDescent="0.3">
      <c r="A34">
        <v>1</v>
      </c>
      <c r="B34">
        <v>1</v>
      </c>
      <c r="D34">
        <v>10734</v>
      </c>
      <c r="E34">
        <v>11794</v>
      </c>
      <c r="F34">
        <v>10</v>
      </c>
      <c r="G34">
        <v>143</v>
      </c>
      <c r="H34">
        <v>22</v>
      </c>
      <c r="I34">
        <v>4</v>
      </c>
      <c r="J34">
        <v>0</v>
      </c>
      <c r="K34">
        <v>0.26</v>
      </c>
      <c r="L34">
        <v>0.52200000000000002</v>
      </c>
      <c r="M34">
        <v>0.628</v>
      </c>
      <c r="N34">
        <v>0.29399999999999998</v>
      </c>
      <c r="O34">
        <v>0.55000000000000004</v>
      </c>
      <c r="P34">
        <v>0.67200000000000004</v>
      </c>
      <c r="Q34">
        <v>0.25900000000000001</v>
      </c>
      <c r="R34">
        <v>0.49199999999999999</v>
      </c>
      <c r="S34">
        <v>0.59699999999999998</v>
      </c>
      <c r="T34" s="2"/>
      <c r="U34" s="2"/>
      <c r="V34" s="2"/>
    </row>
    <row r="35" spans="1:22" x14ac:dyDescent="0.3">
      <c r="A35">
        <v>2</v>
      </c>
      <c r="B35">
        <v>1</v>
      </c>
      <c r="D35">
        <v>10682</v>
      </c>
      <c r="E35">
        <v>11724</v>
      </c>
      <c r="F35">
        <v>10</v>
      </c>
      <c r="G35">
        <v>100</v>
      </c>
      <c r="H35">
        <v>19</v>
      </c>
      <c r="I35">
        <v>1</v>
      </c>
      <c r="J35">
        <v>0</v>
      </c>
      <c r="K35">
        <v>0.30299999999999999</v>
      </c>
      <c r="L35">
        <v>0.47099999999999997</v>
      </c>
      <c r="M35">
        <v>0.58899999999999997</v>
      </c>
      <c r="N35">
        <v>0.28999999999999998</v>
      </c>
      <c r="O35">
        <v>0.61299999999999999</v>
      </c>
      <c r="P35">
        <v>0.70799999999999996</v>
      </c>
      <c r="Q35">
        <v>0.25700000000000001</v>
      </c>
      <c r="R35">
        <v>0.5</v>
      </c>
      <c r="S35">
        <v>0.60099999999999998</v>
      </c>
    </row>
    <row r="36" spans="1:22" x14ac:dyDescent="0.3">
      <c r="A36">
        <v>10</v>
      </c>
      <c r="B36">
        <v>2</v>
      </c>
      <c r="C36" s="3"/>
      <c r="D36">
        <v>21367</v>
      </c>
      <c r="E36">
        <v>23523</v>
      </c>
      <c r="F36">
        <v>10</v>
      </c>
      <c r="G36">
        <v>87</v>
      </c>
      <c r="H36">
        <v>17</v>
      </c>
      <c r="I36">
        <v>0</v>
      </c>
      <c r="J36">
        <v>0</v>
      </c>
      <c r="K36">
        <v>0.432</v>
      </c>
      <c r="L36">
        <v>1.083</v>
      </c>
      <c r="M36">
        <v>1.246</v>
      </c>
      <c r="N36">
        <v>0.45200000000000001</v>
      </c>
      <c r="O36">
        <v>0.96399999999999997</v>
      </c>
      <c r="P36">
        <v>1.1379999999999999</v>
      </c>
      <c r="Q36">
        <v>0.44900000000000001</v>
      </c>
      <c r="R36">
        <v>1.036</v>
      </c>
      <c r="S36">
        <v>1.2410000000000001</v>
      </c>
    </row>
    <row r="37" spans="1:22" x14ac:dyDescent="0.3">
      <c r="A37">
        <v>11</v>
      </c>
      <c r="B37">
        <v>2</v>
      </c>
      <c r="C37" s="3"/>
      <c r="D37">
        <v>21032</v>
      </c>
      <c r="E37">
        <v>23149</v>
      </c>
      <c r="F37">
        <v>10</v>
      </c>
      <c r="G37">
        <v>180</v>
      </c>
      <c r="H37">
        <v>18</v>
      </c>
      <c r="I37">
        <v>1</v>
      </c>
      <c r="J37">
        <v>0</v>
      </c>
      <c r="K37">
        <v>0.50800000000000001</v>
      </c>
      <c r="L37">
        <v>1.2470000000000001</v>
      </c>
      <c r="M37">
        <v>1.415</v>
      </c>
      <c r="N37">
        <v>0.42099999999999999</v>
      </c>
      <c r="O37">
        <v>1.1659999999999999</v>
      </c>
      <c r="P37">
        <v>1.3480000000000001</v>
      </c>
      <c r="Q37">
        <v>0.443</v>
      </c>
      <c r="R37">
        <v>0.999</v>
      </c>
      <c r="S37">
        <v>1.2</v>
      </c>
      <c r="T37" s="2"/>
      <c r="U37" s="2"/>
      <c r="V37" s="2"/>
    </row>
    <row r="38" spans="1:22" x14ac:dyDescent="0.3">
      <c r="A38">
        <v>12</v>
      </c>
      <c r="B38">
        <v>2</v>
      </c>
      <c r="C38" s="3"/>
      <c r="D38">
        <v>21245</v>
      </c>
      <c r="E38">
        <v>23393</v>
      </c>
      <c r="F38">
        <v>10</v>
      </c>
      <c r="G38">
        <v>99</v>
      </c>
      <c r="H38">
        <v>19</v>
      </c>
      <c r="I38">
        <v>1</v>
      </c>
      <c r="J38">
        <v>0</v>
      </c>
      <c r="K38">
        <v>0.50700000000000001</v>
      </c>
      <c r="L38">
        <v>1.085</v>
      </c>
      <c r="M38">
        <v>1.2490000000000001</v>
      </c>
      <c r="N38">
        <v>0.42</v>
      </c>
      <c r="O38">
        <v>1.1080000000000001</v>
      </c>
      <c r="P38">
        <v>1.286</v>
      </c>
      <c r="Q38">
        <v>0.42099999999999999</v>
      </c>
      <c r="R38">
        <v>1.044</v>
      </c>
      <c r="S38">
        <v>1.222</v>
      </c>
    </row>
    <row r="39" spans="1:22" x14ac:dyDescent="0.3">
      <c r="A39">
        <v>20</v>
      </c>
      <c r="B39">
        <v>3</v>
      </c>
      <c r="C39" s="3"/>
      <c r="D39">
        <v>31721</v>
      </c>
      <c r="E39">
        <v>34944</v>
      </c>
      <c r="F39">
        <v>10</v>
      </c>
      <c r="G39">
        <v>204</v>
      </c>
      <c r="H39">
        <v>17</v>
      </c>
      <c r="I39">
        <v>1</v>
      </c>
      <c r="J39">
        <v>0</v>
      </c>
      <c r="K39">
        <v>0.61899999999999999</v>
      </c>
      <c r="L39">
        <v>2.085</v>
      </c>
      <c r="M39">
        <v>2.3730000000000002</v>
      </c>
      <c r="N39">
        <v>0.62</v>
      </c>
      <c r="O39">
        <v>1.984</v>
      </c>
      <c r="P39">
        <v>2.1920000000000002</v>
      </c>
      <c r="Q39">
        <v>0.51500000000000001</v>
      </c>
      <c r="R39">
        <v>1.954</v>
      </c>
      <c r="S39">
        <v>2.1800000000000002</v>
      </c>
    </row>
    <row r="40" spans="1:22" x14ac:dyDescent="0.3">
      <c r="A40">
        <v>21</v>
      </c>
      <c r="B40">
        <v>3</v>
      </c>
      <c r="C40" s="3"/>
      <c r="D40">
        <v>32272</v>
      </c>
      <c r="E40">
        <v>35545</v>
      </c>
      <c r="F40">
        <v>10</v>
      </c>
      <c r="G40">
        <v>51</v>
      </c>
      <c r="H40">
        <v>18</v>
      </c>
      <c r="I40">
        <v>3</v>
      </c>
      <c r="J40">
        <v>0</v>
      </c>
      <c r="K40">
        <v>0.88400000000000001</v>
      </c>
      <c r="L40">
        <v>2.56</v>
      </c>
      <c r="M40">
        <v>3.0550000000000002</v>
      </c>
      <c r="N40">
        <v>0.51500000000000001</v>
      </c>
      <c r="O40">
        <v>1.7589999999999999</v>
      </c>
      <c r="P40">
        <v>1.9870000000000001</v>
      </c>
      <c r="Q40">
        <v>0.505</v>
      </c>
      <c r="R40">
        <v>1.665</v>
      </c>
      <c r="S40">
        <v>1.8879999999999999</v>
      </c>
    </row>
    <row r="41" spans="1:22" x14ac:dyDescent="0.3">
      <c r="A41">
        <v>22</v>
      </c>
      <c r="B41">
        <v>3</v>
      </c>
      <c r="C41" s="3"/>
      <c r="D41">
        <v>31853</v>
      </c>
      <c r="E41">
        <v>35100</v>
      </c>
      <c r="F41">
        <v>10</v>
      </c>
      <c r="G41">
        <v>84</v>
      </c>
      <c r="H41">
        <v>29</v>
      </c>
      <c r="I41">
        <v>7</v>
      </c>
      <c r="J41">
        <v>0</v>
      </c>
      <c r="K41">
        <v>0.51600000000000001</v>
      </c>
      <c r="L41">
        <v>1.5209999999999999</v>
      </c>
      <c r="M41">
        <v>1.756</v>
      </c>
      <c r="N41">
        <v>0.60099999999999998</v>
      </c>
      <c r="O41">
        <v>1.552</v>
      </c>
      <c r="P41">
        <v>1.78</v>
      </c>
      <c r="Q41">
        <v>0.51300000000000001</v>
      </c>
      <c r="R41">
        <v>1.8149999999999999</v>
      </c>
      <c r="S41">
        <v>2.0470000000000002</v>
      </c>
    </row>
    <row r="42" spans="1:22" x14ac:dyDescent="0.3">
      <c r="A42">
        <v>30</v>
      </c>
      <c r="B42">
        <v>4</v>
      </c>
      <c r="C42" s="3"/>
      <c r="D42">
        <v>42877</v>
      </c>
      <c r="E42">
        <v>47260</v>
      </c>
      <c r="F42">
        <v>10</v>
      </c>
      <c r="G42">
        <v>109</v>
      </c>
      <c r="H42">
        <v>17</v>
      </c>
      <c r="I42">
        <v>1</v>
      </c>
      <c r="J42">
        <v>0</v>
      </c>
      <c r="K42">
        <v>0.84099999999999997</v>
      </c>
      <c r="L42">
        <v>2.5390000000000001</v>
      </c>
      <c r="M42">
        <v>2.9590000000000001</v>
      </c>
      <c r="N42">
        <v>1.167</v>
      </c>
      <c r="O42">
        <v>2.2250000000000001</v>
      </c>
      <c r="P42">
        <v>2.7989999999999999</v>
      </c>
      <c r="Q42">
        <v>0.79700000000000004</v>
      </c>
      <c r="R42">
        <v>2.319</v>
      </c>
      <c r="S42">
        <v>2.7480000000000002</v>
      </c>
    </row>
    <row r="43" spans="1:22" x14ac:dyDescent="0.3">
      <c r="A43">
        <v>31</v>
      </c>
      <c r="B43">
        <v>4</v>
      </c>
      <c r="C43" s="3"/>
      <c r="D43">
        <v>42749</v>
      </c>
      <c r="E43">
        <v>47090</v>
      </c>
      <c r="F43">
        <v>10</v>
      </c>
      <c r="G43">
        <v>290</v>
      </c>
      <c r="H43">
        <v>24</v>
      </c>
      <c r="I43">
        <v>4</v>
      </c>
      <c r="J43">
        <v>0</v>
      </c>
      <c r="K43">
        <v>1.167</v>
      </c>
      <c r="L43">
        <v>3.181</v>
      </c>
      <c r="M43">
        <v>3.6459999999999999</v>
      </c>
      <c r="N43">
        <v>0.67200000000000004</v>
      </c>
      <c r="O43">
        <v>2.6240000000000001</v>
      </c>
      <c r="P43">
        <v>2.9750000000000001</v>
      </c>
      <c r="Q43">
        <v>0.69699999999999995</v>
      </c>
      <c r="R43">
        <v>2.5259999999999998</v>
      </c>
      <c r="S43">
        <v>2.8820000000000001</v>
      </c>
    </row>
    <row r="44" spans="1:22" x14ac:dyDescent="0.3">
      <c r="A44">
        <v>32</v>
      </c>
      <c r="B44">
        <v>4</v>
      </c>
      <c r="C44" s="3"/>
      <c r="D44">
        <v>42224</v>
      </c>
      <c r="E44">
        <v>46554</v>
      </c>
      <c r="F44">
        <v>10</v>
      </c>
      <c r="G44">
        <v>164</v>
      </c>
      <c r="H44">
        <v>20</v>
      </c>
      <c r="I44">
        <v>2</v>
      </c>
      <c r="J44">
        <v>0</v>
      </c>
      <c r="K44">
        <v>0.82899999999999996</v>
      </c>
      <c r="L44">
        <v>2.42</v>
      </c>
      <c r="M44">
        <v>2.8759999999999999</v>
      </c>
      <c r="N44">
        <v>0.83299999999999996</v>
      </c>
      <c r="O44">
        <v>2.1469999999999998</v>
      </c>
      <c r="P44">
        <v>2.58</v>
      </c>
      <c r="Q44">
        <v>0.65900000000000003</v>
      </c>
      <c r="R44">
        <v>2.125</v>
      </c>
      <c r="S44">
        <v>2.4750000000000001</v>
      </c>
    </row>
    <row r="45" spans="1:22" x14ac:dyDescent="0.3">
      <c r="A45">
        <v>40</v>
      </c>
      <c r="B45">
        <v>5</v>
      </c>
      <c r="C45" s="3"/>
      <c r="D45">
        <v>52672</v>
      </c>
      <c r="E45">
        <v>58059</v>
      </c>
      <c r="F45">
        <v>10</v>
      </c>
      <c r="G45">
        <v>172</v>
      </c>
      <c r="H45">
        <v>24</v>
      </c>
      <c r="I45">
        <v>4</v>
      </c>
      <c r="J45">
        <v>0</v>
      </c>
      <c r="K45">
        <v>0.91600000000000004</v>
      </c>
      <c r="L45">
        <v>4.0910000000000002</v>
      </c>
      <c r="M45">
        <v>4.492</v>
      </c>
      <c r="N45">
        <v>1.1459999999999999</v>
      </c>
      <c r="O45">
        <v>3.83</v>
      </c>
      <c r="P45">
        <v>4.3109999999999999</v>
      </c>
      <c r="Q45">
        <v>0.77100000000000002</v>
      </c>
      <c r="R45">
        <v>3.577</v>
      </c>
      <c r="S45">
        <v>3.919</v>
      </c>
    </row>
    <row r="46" spans="1:22" x14ac:dyDescent="0.3">
      <c r="A46">
        <v>41</v>
      </c>
      <c r="B46">
        <v>5</v>
      </c>
      <c r="C46" s="3"/>
      <c r="D46">
        <v>53385</v>
      </c>
      <c r="E46">
        <v>58829</v>
      </c>
      <c r="F46">
        <v>10</v>
      </c>
      <c r="G46">
        <v>250</v>
      </c>
      <c r="H46">
        <v>19</v>
      </c>
      <c r="I46">
        <v>4</v>
      </c>
      <c r="J46">
        <v>0</v>
      </c>
      <c r="K46">
        <v>1.0960000000000001</v>
      </c>
      <c r="L46">
        <v>4.29</v>
      </c>
      <c r="M46">
        <v>4.8719999999999999</v>
      </c>
      <c r="N46">
        <v>0.82299999999999995</v>
      </c>
      <c r="O46">
        <v>3.7050000000000001</v>
      </c>
      <c r="P46">
        <v>4.0620000000000003</v>
      </c>
      <c r="Q46">
        <v>0.82299999999999995</v>
      </c>
      <c r="R46">
        <v>3.9950000000000001</v>
      </c>
      <c r="S46">
        <v>4.4059999999999997</v>
      </c>
    </row>
    <row r="47" spans="1:22" x14ac:dyDescent="0.3">
      <c r="A47">
        <v>42</v>
      </c>
      <c r="B47">
        <v>5</v>
      </c>
      <c r="C47" s="3"/>
      <c r="D47">
        <v>53573</v>
      </c>
      <c r="E47">
        <v>59033</v>
      </c>
      <c r="F47">
        <v>10</v>
      </c>
      <c r="G47">
        <v>152</v>
      </c>
      <c r="H47">
        <v>20</v>
      </c>
      <c r="I47">
        <v>4</v>
      </c>
      <c r="J47">
        <v>0</v>
      </c>
      <c r="K47">
        <v>0.88800000000000001</v>
      </c>
      <c r="L47">
        <v>4.2489999999999997</v>
      </c>
      <c r="M47">
        <v>4.6689999999999996</v>
      </c>
      <c r="N47">
        <v>0.97899999999999998</v>
      </c>
      <c r="O47">
        <v>3.9289999999999998</v>
      </c>
      <c r="P47">
        <v>4.2880000000000003</v>
      </c>
      <c r="Q47">
        <v>1.133</v>
      </c>
      <c r="R47">
        <v>3.3420000000000001</v>
      </c>
      <c r="S47">
        <v>3.8239999999999998</v>
      </c>
      <c r="T47" s="2"/>
      <c r="U47" s="2"/>
      <c r="V47" s="2"/>
    </row>
    <row r="51" spans="1:35" x14ac:dyDescent="0.3">
      <c r="A51" s="1" t="s">
        <v>111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D54">
        <v>10612</v>
      </c>
      <c r="E54">
        <v>11669</v>
      </c>
      <c r="F54">
        <v>10</v>
      </c>
      <c r="G54">
        <v>66</v>
      </c>
      <c r="H54">
        <v>21</v>
      </c>
      <c r="I54">
        <v>3</v>
      </c>
      <c r="J54">
        <v>0</v>
      </c>
      <c r="K54">
        <v>0.57799999999999996</v>
      </c>
      <c r="L54">
        <v>0.53700000000000003</v>
      </c>
      <c r="M54">
        <v>0.77400000000000002</v>
      </c>
      <c r="N54">
        <v>0.26400000000000001</v>
      </c>
      <c r="O54">
        <v>0.47899999999999998</v>
      </c>
      <c r="P54">
        <v>0.56899999999999995</v>
      </c>
      <c r="Q54">
        <v>0.26</v>
      </c>
      <c r="R54">
        <v>0.48199999999999998</v>
      </c>
      <c r="S54">
        <v>0.58099999999999996</v>
      </c>
    </row>
    <row r="55" spans="1:35" x14ac:dyDescent="0.3">
      <c r="A55">
        <v>1</v>
      </c>
      <c r="B55">
        <v>1</v>
      </c>
      <c r="D55">
        <v>10734</v>
      </c>
      <c r="E55">
        <v>11794</v>
      </c>
      <c r="F55">
        <v>10</v>
      </c>
      <c r="G55">
        <v>129</v>
      </c>
      <c r="H55">
        <v>18</v>
      </c>
      <c r="I55">
        <v>1</v>
      </c>
      <c r="J55">
        <v>0</v>
      </c>
      <c r="K55">
        <v>0.39900000000000002</v>
      </c>
      <c r="L55">
        <v>0.72899999999999998</v>
      </c>
      <c r="M55">
        <v>0.87</v>
      </c>
      <c r="N55">
        <v>0.309</v>
      </c>
      <c r="O55">
        <v>0.52</v>
      </c>
      <c r="P55">
        <v>0.65500000000000003</v>
      </c>
      <c r="Q55">
        <v>0.25900000000000001</v>
      </c>
      <c r="R55">
        <v>0.52200000000000002</v>
      </c>
      <c r="S55">
        <v>0.61599999999999999</v>
      </c>
    </row>
    <row r="56" spans="1:35" x14ac:dyDescent="0.3">
      <c r="A56">
        <v>2</v>
      </c>
      <c r="B56">
        <v>1</v>
      </c>
      <c r="D56">
        <v>10682</v>
      </c>
      <c r="E56">
        <v>11724</v>
      </c>
      <c r="F56">
        <v>10</v>
      </c>
      <c r="G56">
        <v>114</v>
      </c>
      <c r="H56">
        <v>28</v>
      </c>
      <c r="I56">
        <v>8</v>
      </c>
      <c r="J56">
        <v>0</v>
      </c>
      <c r="K56">
        <v>0.66700000000000004</v>
      </c>
      <c r="L56">
        <v>0.72899999999999998</v>
      </c>
      <c r="M56">
        <v>0.91700000000000004</v>
      </c>
      <c r="N56">
        <v>0.246</v>
      </c>
      <c r="O56">
        <v>0.44400000000000001</v>
      </c>
      <c r="P56">
        <v>0.53700000000000003</v>
      </c>
      <c r="Q56">
        <v>0.251</v>
      </c>
      <c r="R56">
        <v>0.44400000000000001</v>
      </c>
      <c r="S56">
        <v>0.53600000000000003</v>
      </c>
    </row>
    <row r="57" spans="1:35" x14ac:dyDescent="0.3">
      <c r="A57">
        <v>10</v>
      </c>
      <c r="B57">
        <v>2</v>
      </c>
      <c r="C57" s="3"/>
      <c r="D57">
        <v>21367</v>
      </c>
      <c r="E57">
        <v>23523</v>
      </c>
      <c r="F57">
        <v>10</v>
      </c>
      <c r="G57">
        <v>81</v>
      </c>
      <c r="H57">
        <v>16</v>
      </c>
      <c r="I57">
        <v>0</v>
      </c>
      <c r="J57">
        <v>0</v>
      </c>
      <c r="K57">
        <v>0.53500000000000003</v>
      </c>
      <c r="L57">
        <v>1.4079999999999999</v>
      </c>
      <c r="M57">
        <v>1.6359999999999999</v>
      </c>
      <c r="N57">
        <v>0.40799999999999997</v>
      </c>
      <c r="O57">
        <v>0.91</v>
      </c>
      <c r="P57">
        <v>1.069</v>
      </c>
      <c r="Q57">
        <v>0.41199999999999998</v>
      </c>
      <c r="R57">
        <v>0.89800000000000002</v>
      </c>
      <c r="S57">
        <v>1.0660000000000001</v>
      </c>
    </row>
    <row r="58" spans="1:35" x14ac:dyDescent="0.3">
      <c r="A58">
        <v>11</v>
      </c>
      <c r="B58">
        <v>2</v>
      </c>
      <c r="C58" s="3"/>
      <c r="D58">
        <v>21032</v>
      </c>
      <c r="E58">
        <v>23149</v>
      </c>
      <c r="F58">
        <v>10</v>
      </c>
      <c r="G58">
        <v>157</v>
      </c>
      <c r="H58">
        <v>17</v>
      </c>
      <c r="I58">
        <v>1</v>
      </c>
      <c r="J58">
        <v>0</v>
      </c>
      <c r="K58">
        <v>0.499</v>
      </c>
      <c r="L58">
        <v>1.9890000000000001</v>
      </c>
      <c r="M58">
        <v>2.1880000000000002</v>
      </c>
      <c r="N58">
        <v>0.41899999999999998</v>
      </c>
      <c r="O58">
        <v>1.038</v>
      </c>
      <c r="P58">
        <v>1.1990000000000001</v>
      </c>
      <c r="Q58">
        <v>0.46899999999999997</v>
      </c>
      <c r="R58">
        <v>1.1140000000000001</v>
      </c>
      <c r="S58">
        <v>1.343</v>
      </c>
      <c r="W58" s="2"/>
      <c r="X58" s="2"/>
      <c r="Y58" s="2"/>
    </row>
    <row r="59" spans="1:35" x14ac:dyDescent="0.3">
      <c r="A59">
        <v>12</v>
      </c>
      <c r="B59">
        <v>2</v>
      </c>
      <c r="C59" s="3"/>
      <c r="D59">
        <v>21245</v>
      </c>
      <c r="E59">
        <v>23393</v>
      </c>
      <c r="F59">
        <v>10</v>
      </c>
      <c r="G59">
        <v>89</v>
      </c>
      <c r="H59">
        <v>16</v>
      </c>
      <c r="I59">
        <v>0</v>
      </c>
      <c r="J59">
        <v>0</v>
      </c>
      <c r="K59">
        <v>0.53600000000000003</v>
      </c>
      <c r="L59">
        <v>1.4550000000000001</v>
      </c>
      <c r="M59">
        <v>1.62</v>
      </c>
      <c r="N59">
        <v>0.53600000000000003</v>
      </c>
      <c r="O59">
        <v>1.4550000000000001</v>
      </c>
      <c r="P59">
        <v>1.62</v>
      </c>
      <c r="Q59">
        <v>0.46500000000000002</v>
      </c>
      <c r="R59">
        <v>0.98799999999999999</v>
      </c>
      <c r="S59">
        <v>1.1499999999999999</v>
      </c>
    </row>
    <row r="60" spans="1:35" x14ac:dyDescent="0.3">
      <c r="A60">
        <v>20</v>
      </c>
      <c r="B60">
        <v>3</v>
      </c>
      <c r="C60" s="3"/>
      <c r="D60">
        <v>31721</v>
      </c>
      <c r="E60">
        <v>34944</v>
      </c>
      <c r="F60">
        <v>10</v>
      </c>
      <c r="G60">
        <v>225</v>
      </c>
      <c r="H60">
        <v>26</v>
      </c>
      <c r="I60">
        <v>10</v>
      </c>
      <c r="J60" s="2">
        <v>0</v>
      </c>
      <c r="K60" s="2">
        <v>0.61</v>
      </c>
      <c r="L60" s="2">
        <v>1.645</v>
      </c>
      <c r="M60">
        <v>1.94</v>
      </c>
      <c r="N60">
        <v>0.57999999999999996</v>
      </c>
      <c r="O60">
        <v>2.1379999999999999</v>
      </c>
      <c r="P60" s="2">
        <v>2.395</v>
      </c>
      <c r="Q60" s="2">
        <v>0.57999999999999996</v>
      </c>
      <c r="R60" s="2">
        <v>2.1379999999999999</v>
      </c>
      <c r="S60">
        <v>2.395</v>
      </c>
    </row>
    <row r="61" spans="1:35" x14ac:dyDescent="0.3">
      <c r="A61">
        <v>21</v>
      </c>
      <c r="B61">
        <v>3</v>
      </c>
      <c r="C61" s="3"/>
      <c r="D61">
        <v>32272</v>
      </c>
      <c r="E61" s="2">
        <v>35545</v>
      </c>
      <c r="F61" s="2">
        <v>10</v>
      </c>
      <c r="G61" s="2">
        <v>59</v>
      </c>
      <c r="H61" s="2">
        <v>36</v>
      </c>
      <c r="I61" s="2">
        <v>15</v>
      </c>
      <c r="J61">
        <v>0</v>
      </c>
      <c r="K61">
        <v>2.1339999999999999</v>
      </c>
      <c r="L61">
        <v>2.2229999999999999</v>
      </c>
      <c r="M61">
        <v>2.9670000000000001</v>
      </c>
      <c r="N61">
        <v>0.60199999999999998</v>
      </c>
      <c r="O61">
        <v>1.573</v>
      </c>
      <c r="P61">
        <v>1.821</v>
      </c>
      <c r="Q61">
        <v>0.56699999999999995</v>
      </c>
      <c r="R61">
        <v>1.9430000000000001</v>
      </c>
      <c r="S61">
        <v>2.2210000000000001</v>
      </c>
    </row>
    <row r="62" spans="1:35" x14ac:dyDescent="0.3">
      <c r="A62">
        <v>22</v>
      </c>
      <c r="B62">
        <v>3</v>
      </c>
      <c r="C62" s="3"/>
      <c r="D62">
        <v>31853</v>
      </c>
      <c r="E62">
        <v>35100</v>
      </c>
      <c r="F62">
        <v>10</v>
      </c>
      <c r="G62">
        <v>82</v>
      </c>
      <c r="H62">
        <v>29</v>
      </c>
      <c r="I62">
        <v>8</v>
      </c>
      <c r="J62">
        <v>0</v>
      </c>
      <c r="K62">
        <v>0.69199999999999995</v>
      </c>
      <c r="L62">
        <v>2.1589999999999998</v>
      </c>
      <c r="M62">
        <v>2.4740000000000002</v>
      </c>
      <c r="N62">
        <v>0.76300000000000001</v>
      </c>
      <c r="O62">
        <v>1.663</v>
      </c>
      <c r="P62">
        <v>2.0550000000000002</v>
      </c>
      <c r="Q62">
        <v>0.53200000000000003</v>
      </c>
      <c r="R62">
        <v>1.615</v>
      </c>
      <c r="S62">
        <v>1.87</v>
      </c>
    </row>
    <row r="63" spans="1:35" x14ac:dyDescent="0.3">
      <c r="A63">
        <v>30</v>
      </c>
      <c r="B63">
        <v>4</v>
      </c>
      <c r="C63" s="3"/>
      <c r="D63" s="2">
        <v>42877</v>
      </c>
      <c r="E63" s="2">
        <v>47260</v>
      </c>
      <c r="F63" s="2">
        <v>10</v>
      </c>
      <c r="G63">
        <v>100</v>
      </c>
      <c r="H63">
        <v>19</v>
      </c>
      <c r="I63">
        <v>1</v>
      </c>
      <c r="J63">
        <v>0</v>
      </c>
      <c r="K63">
        <v>0.94199999999999995</v>
      </c>
      <c r="L63">
        <v>2.4580000000000002</v>
      </c>
      <c r="M63">
        <v>2.9319999999999999</v>
      </c>
      <c r="N63">
        <v>0.75700000000000001</v>
      </c>
      <c r="O63">
        <v>2.5099999999999998</v>
      </c>
      <c r="P63">
        <v>2.9329999999999998</v>
      </c>
      <c r="Q63">
        <v>0.66200000000000003</v>
      </c>
      <c r="R63">
        <v>2.0499999999999998</v>
      </c>
      <c r="S63">
        <v>2.3879999999999999</v>
      </c>
      <c r="T63" s="2"/>
      <c r="U63" s="2"/>
      <c r="V63" s="2"/>
    </row>
    <row r="64" spans="1:35" x14ac:dyDescent="0.3">
      <c r="A64">
        <v>31</v>
      </c>
      <c r="B64">
        <v>4</v>
      </c>
      <c r="C64" s="3"/>
      <c r="D64">
        <v>42749</v>
      </c>
      <c r="E64">
        <v>47090</v>
      </c>
      <c r="F64">
        <v>10</v>
      </c>
      <c r="G64" s="2">
        <v>302</v>
      </c>
      <c r="H64" s="2">
        <v>16</v>
      </c>
      <c r="I64" s="2">
        <v>1</v>
      </c>
      <c r="J64">
        <v>0</v>
      </c>
      <c r="K64">
        <v>0.67500000000000004</v>
      </c>
      <c r="L64">
        <v>2.843</v>
      </c>
      <c r="M64">
        <v>3.2080000000000002</v>
      </c>
      <c r="N64">
        <v>0.69299999999999995</v>
      </c>
      <c r="O64">
        <v>2.355</v>
      </c>
      <c r="P64">
        <v>2.74</v>
      </c>
      <c r="Q64">
        <v>0.65900000000000003</v>
      </c>
      <c r="R64">
        <v>2.1520000000000001</v>
      </c>
      <c r="S64">
        <v>2.4870000000000001</v>
      </c>
    </row>
    <row r="65" spans="1:35" x14ac:dyDescent="0.3">
      <c r="A65">
        <v>32</v>
      </c>
      <c r="B65">
        <v>4</v>
      </c>
      <c r="C65" s="3"/>
      <c r="D65">
        <v>42224</v>
      </c>
      <c r="E65">
        <v>46554</v>
      </c>
      <c r="F65">
        <v>10</v>
      </c>
      <c r="G65">
        <v>154</v>
      </c>
      <c r="H65">
        <v>17</v>
      </c>
      <c r="I65">
        <v>0</v>
      </c>
      <c r="J65">
        <v>0</v>
      </c>
      <c r="K65">
        <v>0.85299999999999998</v>
      </c>
      <c r="L65">
        <v>2.399</v>
      </c>
      <c r="M65">
        <v>2.863</v>
      </c>
      <c r="N65">
        <v>0.97599999999999998</v>
      </c>
      <c r="O65">
        <v>2.2509999999999999</v>
      </c>
      <c r="P65">
        <v>2.6890000000000001</v>
      </c>
      <c r="Q65">
        <v>0.73199999999999998</v>
      </c>
      <c r="R65">
        <v>2.625</v>
      </c>
      <c r="S65">
        <v>3.0270000000000001</v>
      </c>
    </row>
    <row r="66" spans="1:35" x14ac:dyDescent="0.3">
      <c r="A66">
        <v>40</v>
      </c>
      <c r="B66">
        <v>5</v>
      </c>
      <c r="C66" s="3"/>
      <c r="D66">
        <v>52672</v>
      </c>
      <c r="E66">
        <v>58059</v>
      </c>
      <c r="F66">
        <v>10</v>
      </c>
      <c r="G66">
        <v>202</v>
      </c>
      <c r="H66">
        <v>21</v>
      </c>
      <c r="I66">
        <v>4</v>
      </c>
      <c r="J66">
        <v>0</v>
      </c>
      <c r="K66">
        <v>1.034</v>
      </c>
      <c r="L66">
        <v>3.984</v>
      </c>
      <c r="M66">
        <v>4.4470000000000001</v>
      </c>
      <c r="N66">
        <v>0.79100000000000004</v>
      </c>
      <c r="O66">
        <v>3.4049999999999998</v>
      </c>
      <c r="P66">
        <v>3.7850000000000001</v>
      </c>
      <c r="Q66">
        <v>0.81200000000000006</v>
      </c>
      <c r="R66">
        <v>3.8210000000000002</v>
      </c>
      <c r="S66">
        <v>4.2030000000000003</v>
      </c>
    </row>
    <row r="67" spans="1:35" x14ac:dyDescent="0.3">
      <c r="A67">
        <v>41</v>
      </c>
      <c r="B67">
        <v>5</v>
      </c>
      <c r="C67" s="3"/>
      <c r="D67">
        <v>53385</v>
      </c>
      <c r="E67">
        <v>58829</v>
      </c>
      <c r="F67">
        <v>10</v>
      </c>
      <c r="G67">
        <v>243</v>
      </c>
      <c r="H67">
        <v>28</v>
      </c>
      <c r="I67">
        <v>6</v>
      </c>
      <c r="J67">
        <v>0</v>
      </c>
      <c r="K67">
        <v>0.97</v>
      </c>
      <c r="L67">
        <v>3.7149999999999999</v>
      </c>
      <c r="M67">
        <v>4.1589999999999998</v>
      </c>
      <c r="N67">
        <v>1.04</v>
      </c>
      <c r="O67">
        <v>3.4820000000000002</v>
      </c>
      <c r="P67">
        <v>3.9260000000000002</v>
      </c>
      <c r="Q67">
        <v>0.86199999999999999</v>
      </c>
      <c r="R67">
        <v>4.0090000000000003</v>
      </c>
      <c r="S67">
        <v>4.4029999999999996</v>
      </c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D68">
        <v>53573</v>
      </c>
      <c r="E68">
        <v>59033</v>
      </c>
      <c r="F68">
        <v>10</v>
      </c>
      <c r="G68">
        <v>126</v>
      </c>
      <c r="H68">
        <v>30</v>
      </c>
      <c r="I68">
        <v>9</v>
      </c>
      <c r="J68">
        <v>0</v>
      </c>
      <c r="K68">
        <v>1.115</v>
      </c>
      <c r="L68">
        <v>3.9470000000000001</v>
      </c>
      <c r="M68">
        <v>4.3940000000000001</v>
      </c>
      <c r="N68">
        <v>0.96</v>
      </c>
      <c r="O68">
        <v>3.8260000000000001</v>
      </c>
      <c r="P68">
        <v>4.25</v>
      </c>
      <c r="Q68">
        <v>1.0469999999999999</v>
      </c>
      <c r="R68">
        <v>4.0199999999999996</v>
      </c>
      <c r="S68">
        <v>4.5410000000000004</v>
      </c>
      <c r="T68" s="2"/>
      <c r="U68" s="2"/>
      <c r="V68" s="2"/>
      <c r="AA68" s="2"/>
      <c r="AB68" s="2"/>
      <c r="AC68" s="2"/>
    </row>
    <row r="72" spans="1:35" x14ac:dyDescent="0.3">
      <c r="A72" s="1" t="s">
        <v>112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D75">
        <v>10612</v>
      </c>
      <c r="E75">
        <v>11669</v>
      </c>
      <c r="F75">
        <v>10</v>
      </c>
      <c r="G75">
        <v>66</v>
      </c>
      <c r="H75">
        <v>21</v>
      </c>
      <c r="I75">
        <v>3</v>
      </c>
      <c r="J75">
        <v>0</v>
      </c>
      <c r="K75">
        <v>0.32100000000000001</v>
      </c>
      <c r="L75">
        <v>1.135</v>
      </c>
      <c r="M75">
        <v>1.248</v>
      </c>
      <c r="N75">
        <v>0.28100000000000003</v>
      </c>
      <c r="O75">
        <v>0.64500000000000002</v>
      </c>
      <c r="P75">
        <v>0.74099999999999999</v>
      </c>
      <c r="Q75">
        <v>0.27400000000000002</v>
      </c>
      <c r="R75">
        <v>0.56200000000000006</v>
      </c>
      <c r="S75">
        <v>0.67</v>
      </c>
    </row>
    <row r="76" spans="1:35" x14ac:dyDescent="0.3">
      <c r="A76">
        <v>1</v>
      </c>
      <c r="B76">
        <v>1</v>
      </c>
      <c r="D76" s="2">
        <v>10734</v>
      </c>
      <c r="E76" s="2">
        <v>11764</v>
      </c>
      <c r="F76" s="2">
        <v>10</v>
      </c>
      <c r="G76" s="2">
        <v>129</v>
      </c>
      <c r="H76" s="2">
        <v>18</v>
      </c>
      <c r="I76" s="2">
        <v>1</v>
      </c>
      <c r="J76" s="2">
        <v>0</v>
      </c>
      <c r="K76" s="2">
        <v>0.61699999999999999</v>
      </c>
      <c r="L76" s="2">
        <v>1.0049999999999999</v>
      </c>
      <c r="M76" s="2">
        <v>1.411</v>
      </c>
      <c r="N76">
        <v>0.29399999999999998</v>
      </c>
      <c r="O76">
        <v>0.72199999999999998</v>
      </c>
      <c r="P76">
        <v>0.84699999999999998</v>
      </c>
      <c r="Q76">
        <v>0.27900000000000003</v>
      </c>
      <c r="R76">
        <v>0.74299999999999999</v>
      </c>
      <c r="S76">
        <v>0.86</v>
      </c>
    </row>
    <row r="77" spans="1:35" x14ac:dyDescent="0.3">
      <c r="A77">
        <v>2</v>
      </c>
      <c r="B77">
        <v>1</v>
      </c>
      <c r="D77">
        <v>10682</v>
      </c>
      <c r="E77">
        <v>11724</v>
      </c>
      <c r="F77">
        <v>10</v>
      </c>
      <c r="G77">
        <v>114</v>
      </c>
      <c r="H77">
        <v>28</v>
      </c>
      <c r="I77">
        <v>8</v>
      </c>
      <c r="J77">
        <v>0</v>
      </c>
      <c r="K77">
        <v>0.42399999999999999</v>
      </c>
      <c r="L77">
        <v>0.90400000000000003</v>
      </c>
      <c r="M77">
        <v>1.044</v>
      </c>
      <c r="N77">
        <v>0.26400000000000001</v>
      </c>
      <c r="O77">
        <v>0.62</v>
      </c>
      <c r="P77">
        <v>0.72299999999999998</v>
      </c>
      <c r="Q77">
        <v>0.28299999999999997</v>
      </c>
      <c r="R77">
        <v>0.92500000000000004</v>
      </c>
      <c r="S77">
        <v>1.042</v>
      </c>
    </row>
    <row r="78" spans="1:35" x14ac:dyDescent="0.3">
      <c r="A78">
        <v>10</v>
      </c>
      <c r="B78">
        <v>2</v>
      </c>
      <c r="C78" s="3"/>
      <c r="D78">
        <v>21367</v>
      </c>
      <c r="E78">
        <v>23523</v>
      </c>
      <c r="F78">
        <v>10</v>
      </c>
      <c r="G78">
        <v>81</v>
      </c>
      <c r="H78">
        <v>16</v>
      </c>
      <c r="I78">
        <v>0</v>
      </c>
      <c r="J78">
        <v>0</v>
      </c>
      <c r="K78">
        <v>0.74299999999999999</v>
      </c>
      <c r="L78">
        <v>2.1789999999999998</v>
      </c>
      <c r="M78">
        <v>2.6560000000000001</v>
      </c>
      <c r="N78">
        <v>0.46300000000000002</v>
      </c>
      <c r="O78">
        <v>1.627</v>
      </c>
      <c r="P78">
        <v>1.845</v>
      </c>
      <c r="Q78">
        <v>0.41199999999999998</v>
      </c>
      <c r="R78">
        <v>1.843</v>
      </c>
      <c r="S78">
        <v>2.0139999999999998</v>
      </c>
    </row>
    <row r="79" spans="1:35" x14ac:dyDescent="0.3">
      <c r="A79">
        <v>11</v>
      </c>
      <c r="B79">
        <v>2</v>
      </c>
      <c r="C79" s="3"/>
      <c r="D79" s="2">
        <v>21032</v>
      </c>
      <c r="E79" s="2">
        <v>23149</v>
      </c>
      <c r="F79" s="2">
        <v>10</v>
      </c>
      <c r="G79">
        <v>157</v>
      </c>
      <c r="H79">
        <v>17</v>
      </c>
      <c r="I79">
        <v>1</v>
      </c>
      <c r="J79">
        <v>0</v>
      </c>
      <c r="K79">
        <v>0.55900000000000005</v>
      </c>
      <c r="L79">
        <v>2.1669999999999998</v>
      </c>
      <c r="M79">
        <v>2.4700000000000002</v>
      </c>
      <c r="N79">
        <v>0.48699999999999999</v>
      </c>
      <c r="O79">
        <v>2.105</v>
      </c>
      <c r="P79">
        <v>2.2839999999999998</v>
      </c>
      <c r="Q79">
        <v>0.44400000000000001</v>
      </c>
      <c r="R79">
        <v>1.7989999999999999</v>
      </c>
      <c r="S79">
        <v>1.976</v>
      </c>
      <c r="W79" s="2"/>
      <c r="X79" s="2"/>
      <c r="Y79" s="2"/>
    </row>
    <row r="80" spans="1:35" x14ac:dyDescent="0.3">
      <c r="A80">
        <v>12</v>
      </c>
      <c r="B80">
        <v>2</v>
      </c>
      <c r="C80" s="3"/>
      <c r="D80">
        <v>21245</v>
      </c>
      <c r="E80">
        <v>23393</v>
      </c>
      <c r="F80">
        <v>10</v>
      </c>
      <c r="G80">
        <v>89</v>
      </c>
      <c r="H80">
        <v>16</v>
      </c>
      <c r="I80">
        <v>0</v>
      </c>
      <c r="J80">
        <v>0</v>
      </c>
      <c r="K80">
        <v>0.52100000000000002</v>
      </c>
      <c r="L80">
        <v>1.972</v>
      </c>
      <c r="M80">
        <v>2.2149999999999999</v>
      </c>
      <c r="N80">
        <v>0.41399999999999998</v>
      </c>
      <c r="O80">
        <v>1.78</v>
      </c>
      <c r="P80">
        <v>1.9470000000000001</v>
      </c>
      <c r="Q80">
        <v>0.42199999999999999</v>
      </c>
      <c r="R80">
        <v>1.7430000000000001</v>
      </c>
      <c r="S80">
        <v>1.895</v>
      </c>
    </row>
    <row r="81" spans="1:29" x14ac:dyDescent="0.3">
      <c r="A81">
        <v>20</v>
      </c>
      <c r="B81">
        <v>3</v>
      </c>
      <c r="C81" s="3"/>
      <c r="D81">
        <v>31721</v>
      </c>
      <c r="E81">
        <v>34944</v>
      </c>
      <c r="F81">
        <v>10</v>
      </c>
      <c r="G81">
        <v>225</v>
      </c>
      <c r="H81">
        <v>26</v>
      </c>
      <c r="I81">
        <v>10</v>
      </c>
      <c r="J81">
        <v>0</v>
      </c>
      <c r="K81">
        <v>0.68300000000000005</v>
      </c>
      <c r="L81">
        <v>3.5339999999999998</v>
      </c>
      <c r="M81">
        <v>3.8959999999999999</v>
      </c>
      <c r="N81">
        <v>0.52200000000000002</v>
      </c>
      <c r="O81">
        <v>2.5870000000000002</v>
      </c>
      <c r="P81">
        <v>2.8210000000000002</v>
      </c>
      <c r="Q81">
        <v>0.48599999999999999</v>
      </c>
      <c r="R81">
        <v>2.673</v>
      </c>
      <c r="S81">
        <v>2.891</v>
      </c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  <c r="D82">
        <v>32272</v>
      </c>
      <c r="E82">
        <v>35545</v>
      </c>
      <c r="F82">
        <v>10</v>
      </c>
      <c r="G82">
        <v>59</v>
      </c>
      <c r="H82">
        <v>36</v>
      </c>
      <c r="I82">
        <v>15</v>
      </c>
      <c r="J82">
        <v>0</v>
      </c>
      <c r="K82">
        <v>0.64800000000000002</v>
      </c>
      <c r="L82">
        <v>2.863</v>
      </c>
      <c r="M82">
        <v>3.13</v>
      </c>
      <c r="N82">
        <v>0.53300000000000003</v>
      </c>
      <c r="O82">
        <v>2.6019999999999999</v>
      </c>
      <c r="P82">
        <v>2.8420000000000001</v>
      </c>
      <c r="Q82">
        <v>0.49099999999999999</v>
      </c>
      <c r="R82">
        <v>2.3879999999999999</v>
      </c>
      <c r="S82">
        <v>2.6040000000000001</v>
      </c>
    </row>
    <row r="83" spans="1:29" x14ac:dyDescent="0.3">
      <c r="A83">
        <v>22</v>
      </c>
      <c r="B83">
        <v>3</v>
      </c>
      <c r="C83" s="3"/>
      <c r="D83">
        <v>31853</v>
      </c>
      <c r="E83">
        <v>35100</v>
      </c>
      <c r="F83">
        <v>10</v>
      </c>
      <c r="G83">
        <v>82</v>
      </c>
      <c r="H83">
        <v>29</v>
      </c>
      <c r="I83">
        <v>8</v>
      </c>
      <c r="J83">
        <v>0</v>
      </c>
      <c r="K83">
        <v>1.2529999999999999</v>
      </c>
      <c r="L83">
        <v>2.7839999999999998</v>
      </c>
      <c r="M83">
        <v>3.274</v>
      </c>
      <c r="N83">
        <v>0.55400000000000005</v>
      </c>
      <c r="O83">
        <v>2.6040000000000001</v>
      </c>
      <c r="P83">
        <v>2.867</v>
      </c>
      <c r="Q83">
        <v>0.52800000000000002</v>
      </c>
      <c r="R83">
        <v>2.3079999999999998</v>
      </c>
      <c r="S83">
        <v>2.552</v>
      </c>
    </row>
    <row r="84" spans="1:29" x14ac:dyDescent="0.3">
      <c r="A84">
        <v>30</v>
      </c>
      <c r="B84">
        <v>4</v>
      </c>
      <c r="C84" s="3"/>
      <c r="D84" s="2">
        <v>42877</v>
      </c>
      <c r="E84" s="2">
        <v>47260</v>
      </c>
      <c r="F84" s="2">
        <v>10</v>
      </c>
      <c r="G84">
        <v>100</v>
      </c>
      <c r="H84">
        <v>19</v>
      </c>
      <c r="I84">
        <v>1</v>
      </c>
      <c r="J84">
        <v>0</v>
      </c>
      <c r="K84">
        <v>1.4630000000000001</v>
      </c>
      <c r="L84">
        <v>4.1040000000000001</v>
      </c>
      <c r="M84">
        <v>5.101</v>
      </c>
      <c r="N84">
        <v>0.66900000000000004</v>
      </c>
      <c r="O84">
        <v>3.306</v>
      </c>
      <c r="P84">
        <v>3.645</v>
      </c>
      <c r="Q84">
        <v>0.69399999999999995</v>
      </c>
      <c r="R84">
        <v>3.5129999999999999</v>
      </c>
      <c r="S84">
        <v>3.8860000000000001</v>
      </c>
      <c r="T84" s="2"/>
      <c r="U84" s="2"/>
      <c r="V84" s="2"/>
    </row>
    <row r="85" spans="1:29" x14ac:dyDescent="0.3">
      <c r="A85">
        <v>31</v>
      </c>
      <c r="B85">
        <v>4</v>
      </c>
      <c r="C85" s="3"/>
      <c r="D85">
        <v>42749</v>
      </c>
      <c r="E85">
        <v>47090</v>
      </c>
      <c r="F85">
        <v>10</v>
      </c>
      <c r="G85" s="2">
        <v>302</v>
      </c>
      <c r="H85" s="2">
        <v>16</v>
      </c>
      <c r="I85" s="2">
        <v>1</v>
      </c>
      <c r="J85">
        <v>0</v>
      </c>
      <c r="K85">
        <v>0.92900000000000005</v>
      </c>
      <c r="L85">
        <v>4.4160000000000004</v>
      </c>
      <c r="M85">
        <v>4.9580000000000002</v>
      </c>
      <c r="N85">
        <v>0.69</v>
      </c>
      <c r="O85">
        <v>4.18</v>
      </c>
      <c r="P85">
        <v>4.5250000000000004</v>
      </c>
      <c r="Q85">
        <v>0.72699999999999998</v>
      </c>
      <c r="R85">
        <v>3.9169999999999998</v>
      </c>
      <c r="S85">
        <v>4.2889999999999997</v>
      </c>
    </row>
    <row r="86" spans="1:29" x14ac:dyDescent="0.3">
      <c r="A86">
        <v>32</v>
      </c>
      <c r="B86">
        <v>4</v>
      </c>
      <c r="C86" s="3"/>
      <c r="D86">
        <v>42224</v>
      </c>
      <c r="E86">
        <v>46554</v>
      </c>
      <c r="F86">
        <v>10</v>
      </c>
      <c r="G86">
        <v>154</v>
      </c>
      <c r="H86">
        <v>17</v>
      </c>
      <c r="I86">
        <v>0</v>
      </c>
      <c r="J86">
        <v>0</v>
      </c>
      <c r="K86">
        <v>0.874</v>
      </c>
      <c r="L86">
        <v>3.6989999999999998</v>
      </c>
      <c r="M86">
        <v>4.1929999999999996</v>
      </c>
      <c r="N86">
        <v>0.82599999999999996</v>
      </c>
      <c r="O86">
        <v>3.847</v>
      </c>
      <c r="P86">
        <v>4.2830000000000004</v>
      </c>
      <c r="Q86">
        <v>0.79500000000000004</v>
      </c>
      <c r="R86">
        <v>4.8769999999999998</v>
      </c>
      <c r="S86">
        <v>5.2869999999999999</v>
      </c>
    </row>
    <row r="87" spans="1:29" x14ac:dyDescent="0.3">
      <c r="A87">
        <v>40</v>
      </c>
      <c r="B87">
        <v>5</v>
      </c>
      <c r="C87" s="3"/>
      <c r="D87">
        <v>52672</v>
      </c>
      <c r="E87">
        <v>58059</v>
      </c>
      <c r="F87">
        <v>10</v>
      </c>
      <c r="G87">
        <v>202</v>
      </c>
      <c r="H87">
        <v>21</v>
      </c>
      <c r="I87">
        <v>4</v>
      </c>
      <c r="J87">
        <v>0</v>
      </c>
      <c r="K87">
        <v>1.44</v>
      </c>
      <c r="L87">
        <v>6.3040000000000003</v>
      </c>
      <c r="M87">
        <v>6.8070000000000004</v>
      </c>
      <c r="N87">
        <v>0.99099999999999999</v>
      </c>
      <c r="O87">
        <v>5.9740000000000002</v>
      </c>
      <c r="P87">
        <v>6.423</v>
      </c>
      <c r="Q87">
        <v>1.0549999999999999</v>
      </c>
      <c r="R87">
        <v>5.6539999999999999</v>
      </c>
      <c r="S87">
        <v>6.22</v>
      </c>
      <c r="T87" s="2"/>
      <c r="U87" s="2"/>
      <c r="V87" s="2"/>
    </row>
    <row r="88" spans="1:29" x14ac:dyDescent="0.3">
      <c r="A88">
        <v>41</v>
      </c>
      <c r="B88">
        <v>5</v>
      </c>
      <c r="C88" s="3"/>
      <c r="D88">
        <v>53385</v>
      </c>
      <c r="E88">
        <v>58829</v>
      </c>
      <c r="F88">
        <v>10</v>
      </c>
      <c r="G88">
        <v>243</v>
      </c>
      <c r="H88">
        <v>28</v>
      </c>
      <c r="I88">
        <v>6</v>
      </c>
      <c r="J88">
        <v>0</v>
      </c>
      <c r="K88">
        <v>1.3819999999999999</v>
      </c>
      <c r="L88">
        <v>7.258</v>
      </c>
      <c r="M88">
        <v>7.82</v>
      </c>
      <c r="N88">
        <v>1.575</v>
      </c>
      <c r="O88">
        <v>5.843</v>
      </c>
      <c r="P88">
        <v>6.5049999999999999</v>
      </c>
      <c r="Q88">
        <v>0.79100000000000004</v>
      </c>
      <c r="R88">
        <v>5.4379999999999997</v>
      </c>
      <c r="S88">
        <v>5.7610000000000001</v>
      </c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D89">
        <v>53573</v>
      </c>
      <c r="E89">
        <v>59033</v>
      </c>
      <c r="F89">
        <v>10</v>
      </c>
      <c r="G89">
        <v>126</v>
      </c>
      <c r="H89">
        <v>30</v>
      </c>
      <c r="I89">
        <v>9</v>
      </c>
      <c r="J89">
        <v>0</v>
      </c>
      <c r="K89">
        <v>1.0369999999999999</v>
      </c>
      <c r="L89">
        <v>7.7009999999999996</v>
      </c>
      <c r="M89">
        <v>8.1449999999999996</v>
      </c>
      <c r="N89">
        <v>1.03</v>
      </c>
      <c r="O89">
        <v>6.1029999999999998</v>
      </c>
      <c r="P89">
        <v>6.6059999999999999</v>
      </c>
      <c r="Q89">
        <v>0.95799999999999996</v>
      </c>
      <c r="R89">
        <v>6.181</v>
      </c>
      <c r="S89">
        <v>6.6239999999999997</v>
      </c>
      <c r="T89" s="2"/>
      <c r="U89" s="2"/>
      <c r="V89" s="2"/>
      <c r="AA89" s="2"/>
      <c r="AB89" s="2"/>
      <c r="AC89" s="2"/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Constraints</vt:lpstr>
      <vt:lpstr>Summary - Models</vt:lpstr>
      <vt:lpstr>40 - Models</vt:lpstr>
      <vt:lpstr>80 - Models</vt:lpstr>
      <vt:lpstr>160 - Models</vt:lpstr>
      <vt:lpstr>320 - Models</vt:lpstr>
      <vt:lpstr>640 -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2017-03-23T18:52:28Z</dcterms:modified>
</cp:coreProperties>
</file>