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Simulation Parameters" sheetId="1" r:id="rId4"/>
    <sheet name="Computations" sheetId="2" r:id="rId5"/>
  </sheets>
</workbook>
</file>

<file path=xl/sharedStrings.xml><?xml version="1.0" encoding="utf-8"?>
<sst xmlns="http://schemas.openxmlformats.org/spreadsheetml/2006/main" uniqueCount="33">
  <si/>
  <si>
    <t>Control Parameters</t>
  </si>
  <si>
    <t>Simulation Parameters</t>
  </si>
  <si>
    <r>
      <rPr>
        <sz val="18"/>
        <color indexed="8"/>
        <rFont val="Verdana"/>
      </rPr>
      <t>K</t>
    </r>
    <r>
      <rPr>
        <vertAlign val="subscript"/>
        <sz val="18"/>
        <color indexed="8"/>
        <rFont val="Verdana"/>
      </rPr>
      <t>p</t>
    </r>
  </si>
  <si>
    <t>Initial Position</t>
  </si>
  <si>
    <r>
      <rPr>
        <sz val="18"/>
        <color indexed="8"/>
        <rFont val="Verdana"/>
      </rPr>
      <t>K</t>
    </r>
    <r>
      <rPr>
        <vertAlign val="subscript"/>
        <sz val="18"/>
        <color indexed="8"/>
        <rFont val="Verdana"/>
      </rPr>
      <t>i</t>
    </r>
  </si>
  <si>
    <t>Target Position</t>
  </si>
  <si>
    <r>
      <rPr>
        <sz val="18"/>
        <color indexed="8"/>
        <rFont val="Verdana"/>
      </rPr>
      <t>K</t>
    </r>
    <r>
      <rPr>
        <vertAlign val="subscript"/>
        <sz val="18"/>
        <color indexed="8"/>
        <rFont val="Verdana"/>
      </rPr>
      <t>d</t>
    </r>
  </si>
  <si>
    <t>Time Step</t>
  </si>
  <si>
    <t>Mass</t>
  </si>
  <si>
    <t>&lt;-- can be 0 if you want system to control velocity instead of force</t>
  </si>
  <si>
    <t>Gravity Acc</t>
  </si>
  <si>
    <t>--&gt; Min. Required Output:</t>
  </si>
  <si>
    <t>Max Output</t>
  </si>
  <si>
    <t>&lt;-- negative value indicates no maximum</t>
  </si>
  <si>
    <t>Max Accel</t>
  </si>
  <si>
    <t>Initial Velocity</t>
  </si>
  <si>
    <t>Initial Error</t>
  </si>
  <si>
    <t>&lt;-- Suggested:</t>
  </si>
  <si>
    <t>Initial Error Int.</t>
  </si>
  <si>
    <t>&lt;-- Steady State:</t>
  </si>
  <si>
    <t>Time</t>
  </si>
  <si>
    <t>Position</t>
  </si>
  <si>
    <t>Target</t>
  </si>
  <si>
    <t>Error</t>
  </si>
  <si>
    <t>Int. Error</t>
  </si>
  <si>
    <t>Der. Error</t>
  </si>
  <si>
    <t>Output</t>
  </si>
  <si>
    <t>Clipped Output</t>
  </si>
  <si>
    <t>Target Velocity</t>
  </si>
  <si>
    <t>Required Acc</t>
  </si>
  <si>
    <t>Clipped Acc</t>
  </si>
  <si>
    <t>Actual Velocity</t>
  </si>
</sst>
</file>

<file path=xl/styles.xml><?xml version="1.0" encoding="utf-8"?>
<styleSheet xmlns="http://schemas.openxmlformats.org/spreadsheetml/2006/main">
  <numFmts count="1">
    <numFmt numFmtId="0" formatCode="General"/>
  </numFmts>
  <fonts count="9">
    <font>
      <sz val="10"/>
      <color indexed="8"/>
      <name val="Verdana"/>
    </font>
    <font>
      <sz val="12"/>
      <color indexed="8"/>
      <name val="Helvetica Neue"/>
    </font>
    <font>
      <sz val="12"/>
      <color indexed="8"/>
      <name val="Verdana"/>
    </font>
    <font>
      <sz val="18"/>
      <color indexed="8"/>
      <name val="Cambria"/>
    </font>
    <font>
      <b val="1"/>
      <sz val="12"/>
      <color indexed="8"/>
      <name val="Verdana"/>
    </font>
    <font>
      <b val="1"/>
      <sz val="16"/>
      <color indexed="8"/>
      <name val="Verdana"/>
    </font>
    <font>
      <sz val="13"/>
      <color indexed="8"/>
      <name val="Verdana"/>
    </font>
    <font>
      <sz val="18"/>
      <color indexed="8"/>
      <name val="Verdana"/>
    </font>
    <font>
      <vertAlign val="subscript"/>
      <sz val="18"/>
      <color indexed="8"/>
      <name val="Verdana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2">
    <border>
      <left/>
      <right/>
      <top/>
      <bottom/>
      <diagonal/>
    </border>
    <border>
      <left style="thin">
        <color indexed="15"/>
      </left>
      <right style="thin">
        <color indexed="15"/>
      </right>
      <top style="thin">
        <color indexed="15"/>
      </top>
      <bottom style="thin">
        <color indexed="15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7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4" borderId="1" applyNumberFormat="1" applyFont="1" applyFill="0" applyBorder="1" applyAlignment="1" applyProtection="0">
      <alignment horizontal="center" vertical="bottom"/>
    </xf>
    <xf numFmtId="0" fontId="4" fillId="2" borderId="1" applyNumberFormat="0" applyFont="1" applyFill="1" applyBorder="1" applyAlignment="1" applyProtection="0">
      <alignment horizontal="center" vertical="bottom"/>
    </xf>
    <xf numFmtId="0" fontId="0" borderId="1" applyNumberFormat="0" applyFont="1" applyFill="0" applyBorder="1" applyAlignment="1" applyProtection="0">
      <alignment vertical="bottom"/>
    </xf>
    <xf numFmtId="49" fontId="4" fillId="2" borderId="1" applyNumberFormat="1" applyFont="1" applyFill="1" applyBorder="1" applyAlignment="1" applyProtection="0">
      <alignment horizontal="center" vertical="bottom"/>
    </xf>
    <xf numFmtId="0" fontId="4" borderId="1" applyNumberFormat="0" applyFont="1" applyFill="0" applyBorder="1" applyAlignment="1" applyProtection="0">
      <alignment horizontal="center" vertical="bottom"/>
    </xf>
    <xf numFmtId="0" fontId="0" fillId="2" borderId="1" applyNumberFormat="0" applyFont="1" applyFill="1" applyBorder="1" applyAlignment="1" applyProtection="0">
      <alignment vertical="bottom"/>
    </xf>
    <xf numFmtId="49" fontId="7" borderId="1" applyNumberFormat="1" applyFont="1" applyFill="0" applyBorder="1" applyAlignment="1" applyProtection="0">
      <alignment horizontal="right" vertical="bottom"/>
    </xf>
    <xf numFmtId="0" fontId="7" fillId="2" borderId="1" applyNumberFormat="1" applyFont="1" applyFill="1" applyBorder="1" applyAlignment="1" applyProtection="0">
      <alignment horizontal="right" vertical="bottom"/>
    </xf>
    <xf numFmtId="49" fontId="0" fillId="2" borderId="1" applyNumberFormat="1" applyFont="1" applyFill="1" applyBorder="1" applyAlignment="1" applyProtection="0">
      <alignment vertical="bottom"/>
    </xf>
    <xf numFmtId="0" fontId="0" borderId="1" applyNumberFormat="1" applyFont="1" applyFill="0" applyBorder="1" applyAlignment="1" applyProtection="0">
      <alignment vertical="bottom"/>
    </xf>
    <xf numFmtId="49" fontId="0" fillId="2" borderId="1" applyNumberFormat="1" applyFont="1" applyFill="1" applyBorder="1" applyAlignment="1" applyProtection="0">
      <alignment horizontal="right" vertical="bottom"/>
    </xf>
    <xf numFmtId="0" fontId="0" fillId="2" borderId="1" applyNumberFormat="1" applyFont="1" applyFill="1" applyBorder="1" applyAlignment="1" applyProtection="0">
      <alignment vertical="bottom"/>
    </xf>
    <xf numFmtId="0" fontId="0" borderId="1" applyNumberFormat="0" applyFont="1" applyFill="0" applyBorder="1" applyAlignment="1" applyProtection="0">
      <alignment horizontal="right" vertical="bottom"/>
    </xf>
    <xf numFmtId="0" fontId="0" applyNumberFormat="1" applyFont="1" applyFill="0" applyBorder="0" applyAlignment="1" applyProtection="0">
      <alignment vertical="bottom"/>
    </xf>
    <xf numFmtId="49" fontId="0" borderId="1" applyNumberFormat="1" applyFont="1" applyFill="0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e6e6e6"/>
      <rgbColor rgb="ff808080"/>
      <rgbColor rgb="ff969696"/>
      <rgbColor rgb="ff63aafe"/>
      <rgbColor rgb="ffdd2d32"/>
      <rgbColor rgb="ffaaaaaa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title>
      <c:tx>
        <c:rich>
          <a:bodyPr rot="0"/>
          <a:lstStyle/>
          <a:p>
            <a:pPr>
              <a:defRPr b="1" i="0" strike="noStrike" sz="1650" u="none">
                <a:solidFill>
                  <a:srgbClr val="000000"/>
                </a:solidFill>
                <a:latin typeface="Verdana"/>
              </a:defRPr>
            </a:pPr>
            <a:r>
              <a:rPr b="1" i="0" strike="noStrike" sz="1650" u="none">
                <a:solidFill>
                  <a:srgbClr val="000000"/>
                </a:solidFill>
                <a:latin typeface="Verdana"/>
              </a:rPr>
              <a:t>Control Motion</a:t>
            </a:r>
          </a:p>
        </c:rich>
      </c:tx>
      <c:layout>
        <c:manualLayout>
          <c:xMode val="edge"/>
          <c:yMode val="edge"/>
          <c:x val="0.387331"/>
          <c:y val="0"/>
          <c:w val="0.225339"/>
          <c:h val="0.0959877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891933"/>
          <c:y val="0.0959877"/>
          <c:w val="0.897392"/>
          <c:h val="0.765928"/>
        </c:manualLayout>
      </c:layout>
      <c:scatterChart>
        <c:scatterStyle val="smoothMarker"/>
        <c:varyColors val="0"/>
        <c:ser>
          <c:idx val="0"/>
          <c:order val="0"/>
          <c:tx>
            <c:v>Target</c:v>
          </c:tx>
          <c:spPr>
            <a:solidFill>
              <a:srgbClr val="63AAFE"/>
            </a:solidFill>
            <a:ln w="25400" cap="flat">
              <a:solidFill>
                <a:srgbClr val="63AAFE"/>
              </a:solidFill>
              <a:prstDash val="solid"/>
              <a:round/>
            </a:ln>
            <a:effectLst>
              <a:outerShdw sx="100000" sy="100000" kx="0" ky="0" algn="tl" rotWithShape="1" blurRad="0" dist="38100" dir="2700000">
                <a:srgbClr val="000000">
                  <a:alpha val="100000"/>
                </a:srgbClr>
              </a:outerShdw>
            </a:effectLst>
          </c:spPr>
          <c:marker>
            <c:symbol val="none"/>
            <c:size val="2"/>
            <c:spPr>
              <a:solidFill>
                <a:srgbClr val="63AAFE"/>
              </a:solidFill>
              <a:ln w="25400" cap="flat">
                <a:solidFill>
                  <a:srgbClr val="63AAFE"/>
                </a:solidFill>
                <a:prstDash val="solid"/>
                <a:round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Verdan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xVal>
            <c:numRef>
              <c:f>'Computations'!$A$2:$A$152</c:f>
              <c:numCache>
                <c:ptCount val="151"/>
                <c:pt idx="0">
                  <c:v>0.000000</c:v>
                </c:pt>
                <c:pt idx="1">
                  <c:v>0.100000</c:v>
                </c:pt>
                <c:pt idx="2">
                  <c:v>0.200000</c:v>
                </c:pt>
                <c:pt idx="3">
                  <c:v>0.300000</c:v>
                </c:pt>
                <c:pt idx="4">
                  <c:v>0.400000</c:v>
                </c:pt>
                <c:pt idx="5">
                  <c:v>0.500000</c:v>
                </c:pt>
                <c:pt idx="6">
                  <c:v>0.600000</c:v>
                </c:pt>
                <c:pt idx="7">
                  <c:v>0.700000</c:v>
                </c:pt>
                <c:pt idx="8">
                  <c:v>0.800000</c:v>
                </c:pt>
                <c:pt idx="9">
                  <c:v>0.900000</c:v>
                </c:pt>
                <c:pt idx="10">
                  <c:v>1.000000</c:v>
                </c:pt>
                <c:pt idx="11">
                  <c:v>1.100000</c:v>
                </c:pt>
                <c:pt idx="12">
                  <c:v>1.300000</c:v>
                </c:pt>
                <c:pt idx="13">
                  <c:v>1.400000</c:v>
                </c:pt>
                <c:pt idx="14">
                  <c:v>1.500000</c:v>
                </c:pt>
                <c:pt idx="15">
                  <c:v>1.600000</c:v>
                </c:pt>
                <c:pt idx="16">
                  <c:v>1.700000</c:v>
                </c:pt>
                <c:pt idx="17">
                  <c:v>1.800000</c:v>
                </c:pt>
                <c:pt idx="18">
                  <c:v>1.900000</c:v>
                </c:pt>
                <c:pt idx="19">
                  <c:v>2.000000</c:v>
                </c:pt>
                <c:pt idx="20">
                  <c:v>2.100000</c:v>
                </c:pt>
                <c:pt idx="21">
                  <c:v>2.200000</c:v>
                </c:pt>
                <c:pt idx="22">
                  <c:v>2.300000</c:v>
                </c:pt>
                <c:pt idx="23">
                  <c:v>2.400000</c:v>
                </c:pt>
                <c:pt idx="24">
                  <c:v>2.500000</c:v>
                </c:pt>
                <c:pt idx="25">
                  <c:v>2.600000</c:v>
                </c:pt>
                <c:pt idx="26">
                  <c:v>2.700000</c:v>
                </c:pt>
                <c:pt idx="27">
                  <c:v>2.800000</c:v>
                </c:pt>
                <c:pt idx="28">
                  <c:v>2.900000</c:v>
                </c:pt>
                <c:pt idx="29">
                  <c:v>3.000000</c:v>
                </c:pt>
                <c:pt idx="30">
                  <c:v>3.100000</c:v>
                </c:pt>
                <c:pt idx="31">
                  <c:v>3.200000</c:v>
                </c:pt>
                <c:pt idx="32">
                  <c:v>3.300000</c:v>
                </c:pt>
                <c:pt idx="33">
                  <c:v>3.400000</c:v>
                </c:pt>
                <c:pt idx="34">
                  <c:v>3.500000</c:v>
                </c:pt>
                <c:pt idx="35">
                  <c:v>3.600000</c:v>
                </c:pt>
                <c:pt idx="36">
                  <c:v>3.700000</c:v>
                </c:pt>
                <c:pt idx="37">
                  <c:v>3.800000</c:v>
                </c:pt>
                <c:pt idx="38">
                  <c:v>3.900000</c:v>
                </c:pt>
                <c:pt idx="39">
                  <c:v>4.000000</c:v>
                </c:pt>
                <c:pt idx="40">
                  <c:v>4.100000</c:v>
                </c:pt>
                <c:pt idx="41">
                  <c:v>4.200000</c:v>
                </c:pt>
                <c:pt idx="42">
                  <c:v>4.300000</c:v>
                </c:pt>
                <c:pt idx="43">
                  <c:v>4.400000</c:v>
                </c:pt>
                <c:pt idx="44">
                  <c:v>4.500000</c:v>
                </c:pt>
                <c:pt idx="45">
                  <c:v>4.600000</c:v>
                </c:pt>
                <c:pt idx="46">
                  <c:v>4.700000</c:v>
                </c:pt>
                <c:pt idx="47">
                  <c:v>4.800000</c:v>
                </c:pt>
                <c:pt idx="48">
                  <c:v>4.900000</c:v>
                </c:pt>
                <c:pt idx="49">
                  <c:v>5.000000</c:v>
                </c:pt>
                <c:pt idx="50">
                  <c:v>5.100000</c:v>
                </c:pt>
                <c:pt idx="51">
                  <c:v>5.200000</c:v>
                </c:pt>
                <c:pt idx="52">
                  <c:v>5.300000</c:v>
                </c:pt>
                <c:pt idx="53">
                  <c:v>5.400000</c:v>
                </c:pt>
                <c:pt idx="54">
                  <c:v>5.500000</c:v>
                </c:pt>
                <c:pt idx="55">
                  <c:v>5.600000</c:v>
                </c:pt>
                <c:pt idx="56">
                  <c:v>5.700000</c:v>
                </c:pt>
                <c:pt idx="57">
                  <c:v>5.800000</c:v>
                </c:pt>
                <c:pt idx="58">
                  <c:v>5.900000</c:v>
                </c:pt>
                <c:pt idx="59">
                  <c:v>6.000000</c:v>
                </c:pt>
                <c:pt idx="60">
                  <c:v>6.100000</c:v>
                </c:pt>
                <c:pt idx="61">
                  <c:v>6.200000</c:v>
                </c:pt>
                <c:pt idx="62">
                  <c:v>6.300000</c:v>
                </c:pt>
                <c:pt idx="63">
                  <c:v>6.400000</c:v>
                </c:pt>
                <c:pt idx="64">
                  <c:v>6.500000</c:v>
                </c:pt>
                <c:pt idx="65">
                  <c:v>6.600000</c:v>
                </c:pt>
                <c:pt idx="66">
                  <c:v>6.700000</c:v>
                </c:pt>
                <c:pt idx="67">
                  <c:v>6.800000</c:v>
                </c:pt>
                <c:pt idx="68">
                  <c:v>6.900000</c:v>
                </c:pt>
                <c:pt idx="69">
                  <c:v>7.000000</c:v>
                </c:pt>
                <c:pt idx="70">
                  <c:v>7.100000</c:v>
                </c:pt>
                <c:pt idx="71">
                  <c:v>7.200000</c:v>
                </c:pt>
                <c:pt idx="72">
                  <c:v>7.300000</c:v>
                </c:pt>
                <c:pt idx="73">
                  <c:v>7.400000</c:v>
                </c:pt>
                <c:pt idx="74">
                  <c:v>7.500000</c:v>
                </c:pt>
                <c:pt idx="75">
                  <c:v>7.600000</c:v>
                </c:pt>
                <c:pt idx="76">
                  <c:v>7.700000</c:v>
                </c:pt>
                <c:pt idx="77">
                  <c:v>7.800000</c:v>
                </c:pt>
                <c:pt idx="78">
                  <c:v>7.900000</c:v>
                </c:pt>
                <c:pt idx="79">
                  <c:v>8.000000</c:v>
                </c:pt>
                <c:pt idx="80">
                  <c:v>8.100000</c:v>
                </c:pt>
                <c:pt idx="81">
                  <c:v>8.200000</c:v>
                </c:pt>
                <c:pt idx="82">
                  <c:v>8.300000</c:v>
                </c:pt>
                <c:pt idx="83">
                  <c:v>8.400000</c:v>
                </c:pt>
                <c:pt idx="84">
                  <c:v>8.500000</c:v>
                </c:pt>
                <c:pt idx="85">
                  <c:v>8.600000</c:v>
                </c:pt>
                <c:pt idx="86">
                  <c:v>8.700000</c:v>
                </c:pt>
                <c:pt idx="87">
                  <c:v>8.800000</c:v>
                </c:pt>
                <c:pt idx="88">
                  <c:v>8.900000</c:v>
                </c:pt>
                <c:pt idx="89">
                  <c:v>9.000000</c:v>
                </c:pt>
                <c:pt idx="90">
                  <c:v>9.100000</c:v>
                </c:pt>
                <c:pt idx="91">
                  <c:v>9.200000</c:v>
                </c:pt>
                <c:pt idx="92">
                  <c:v>9.300000</c:v>
                </c:pt>
                <c:pt idx="93">
                  <c:v>9.400000</c:v>
                </c:pt>
                <c:pt idx="94">
                  <c:v>9.500000</c:v>
                </c:pt>
                <c:pt idx="95">
                  <c:v>9.600000</c:v>
                </c:pt>
                <c:pt idx="96">
                  <c:v>9.700000</c:v>
                </c:pt>
                <c:pt idx="97">
                  <c:v>9.800000</c:v>
                </c:pt>
                <c:pt idx="98">
                  <c:v>9.900000</c:v>
                </c:pt>
                <c:pt idx="99">
                  <c:v>10.000000</c:v>
                </c:pt>
                <c:pt idx="100">
                  <c:v>10.100000</c:v>
                </c:pt>
                <c:pt idx="101">
                  <c:v>10.200000</c:v>
                </c:pt>
                <c:pt idx="102">
                  <c:v>10.300000</c:v>
                </c:pt>
                <c:pt idx="103">
                  <c:v>10.400000</c:v>
                </c:pt>
                <c:pt idx="104">
                  <c:v>10.500000</c:v>
                </c:pt>
                <c:pt idx="105">
                  <c:v>10.600000</c:v>
                </c:pt>
                <c:pt idx="106">
                  <c:v>10.700000</c:v>
                </c:pt>
                <c:pt idx="107">
                  <c:v>10.800000</c:v>
                </c:pt>
                <c:pt idx="108">
                  <c:v>10.900000</c:v>
                </c:pt>
                <c:pt idx="109">
                  <c:v>11.000000</c:v>
                </c:pt>
                <c:pt idx="110">
                  <c:v>11.100000</c:v>
                </c:pt>
                <c:pt idx="111">
                  <c:v>11.200000</c:v>
                </c:pt>
                <c:pt idx="112">
                  <c:v>11.300000</c:v>
                </c:pt>
                <c:pt idx="113">
                  <c:v>11.400000</c:v>
                </c:pt>
                <c:pt idx="114">
                  <c:v>11.500000</c:v>
                </c:pt>
                <c:pt idx="115">
                  <c:v>11.600000</c:v>
                </c:pt>
                <c:pt idx="116">
                  <c:v>11.700000</c:v>
                </c:pt>
                <c:pt idx="117">
                  <c:v>11.800000</c:v>
                </c:pt>
                <c:pt idx="118">
                  <c:v>11.900000</c:v>
                </c:pt>
                <c:pt idx="119">
                  <c:v>12.000000</c:v>
                </c:pt>
                <c:pt idx="120">
                  <c:v>12.100000</c:v>
                </c:pt>
                <c:pt idx="121">
                  <c:v>12.200000</c:v>
                </c:pt>
                <c:pt idx="122">
                  <c:v>12.300000</c:v>
                </c:pt>
                <c:pt idx="123">
                  <c:v>12.400000</c:v>
                </c:pt>
                <c:pt idx="124">
                  <c:v>12.500000</c:v>
                </c:pt>
                <c:pt idx="125">
                  <c:v>12.600000</c:v>
                </c:pt>
                <c:pt idx="126">
                  <c:v>12.700000</c:v>
                </c:pt>
                <c:pt idx="127">
                  <c:v>12.800000</c:v>
                </c:pt>
                <c:pt idx="128">
                  <c:v>12.900000</c:v>
                </c:pt>
                <c:pt idx="129">
                  <c:v>13.000000</c:v>
                </c:pt>
                <c:pt idx="130">
                  <c:v>13.100000</c:v>
                </c:pt>
                <c:pt idx="131">
                  <c:v>13.200000</c:v>
                </c:pt>
                <c:pt idx="132">
                  <c:v>13.300000</c:v>
                </c:pt>
                <c:pt idx="133">
                  <c:v>13.400000</c:v>
                </c:pt>
                <c:pt idx="134">
                  <c:v>13.500000</c:v>
                </c:pt>
                <c:pt idx="135">
                  <c:v>13.600000</c:v>
                </c:pt>
                <c:pt idx="136">
                  <c:v>13.700000</c:v>
                </c:pt>
                <c:pt idx="137">
                  <c:v>13.800000</c:v>
                </c:pt>
                <c:pt idx="138">
                  <c:v>13.900000</c:v>
                </c:pt>
                <c:pt idx="139">
                  <c:v>14.000000</c:v>
                </c:pt>
                <c:pt idx="140">
                  <c:v>14.100000</c:v>
                </c:pt>
                <c:pt idx="141">
                  <c:v>14.200000</c:v>
                </c:pt>
                <c:pt idx="142">
                  <c:v>14.300000</c:v>
                </c:pt>
                <c:pt idx="143">
                  <c:v>14.400000</c:v>
                </c:pt>
                <c:pt idx="144">
                  <c:v>14.500000</c:v>
                </c:pt>
                <c:pt idx="145">
                  <c:v>14.600000</c:v>
                </c:pt>
                <c:pt idx="146">
                  <c:v>14.700000</c:v>
                </c:pt>
                <c:pt idx="147">
                  <c:v>14.800000</c:v>
                </c:pt>
                <c:pt idx="148">
                  <c:v>14.900000</c:v>
                </c:pt>
                <c:pt idx="149">
                  <c:v>15.000000</c:v>
                </c:pt>
                <c:pt idx="150">
                  <c:v>15.100000</c:v>
                </c:pt>
              </c:numCache>
            </c:numRef>
          </c:xVal>
          <c:yVal>
            <c:numRef>
              <c:f>'Computations'!$C$2:$C$152</c:f>
              <c:numCache>
                <c:ptCount val="151"/>
                <c:pt idx="0">
                  <c:v>14.000000</c:v>
                </c:pt>
                <c:pt idx="1">
                  <c:v>14.000000</c:v>
                </c:pt>
                <c:pt idx="2">
                  <c:v>14.000000</c:v>
                </c:pt>
                <c:pt idx="3">
                  <c:v>14.000000</c:v>
                </c:pt>
                <c:pt idx="4">
                  <c:v>14.000000</c:v>
                </c:pt>
                <c:pt idx="5">
                  <c:v>14.000000</c:v>
                </c:pt>
                <c:pt idx="6">
                  <c:v>14.000000</c:v>
                </c:pt>
                <c:pt idx="7">
                  <c:v>14.000000</c:v>
                </c:pt>
                <c:pt idx="8">
                  <c:v>14.000000</c:v>
                </c:pt>
                <c:pt idx="9">
                  <c:v>14.000000</c:v>
                </c:pt>
                <c:pt idx="10">
                  <c:v>14.000000</c:v>
                </c:pt>
                <c:pt idx="11">
                  <c:v>14.000000</c:v>
                </c:pt>
                <c:pt idx="12">
                  <c:v>14.000000</c:v>
                </c:pt>
                <c:pt idx="13">
                  <c:v>14.000000</c:v>
                </c:pt>
                <c:pt idx="14">
                  <c:v>14.000000</c:v>
                </c:pt>
                <c:pt idx="15">
                  <c:v>14.000000</c:v>
                </c:pt>
                <c:pt idx="16">
                  <c:v>14.000000</c:v>
                </c:pt>
                <c:pt idx="17">
                  <c:v>14.000000</c:v>
                </c:pt>
                <c:pt idx="18">
                  <c:v>14.000000</c:v>
                </c:pt>
                <c:pt idx="19">
                  <c:v>14.000000</c:v>
                </c:pt>
                <c:pt idx="20">
                  <c:v>14.000000</c:v>
                </c:pt>
                <c:pt idx="21">
                  <c:v>14.000000</c:v>
                </c:pt>
                <c:pt idx="22">
                  <c:v>14.000000</c:v>
                </c:pt>
                <c:pt idx="23">
                  <c:v>14.000000</c:v>
                </c:pt>
                <c:pt idx="24">
                  <c:v>14.000000</c:v>
                </c:pt>
                <c:pt idx="25">
                  <c:v>14.000000</c:v>
                </c:pt>
                <c:pt idx="26">
                  <c:v>14.000000</c:v>
                </c:pt>
                <c:pt idx="27">
                  <c:v>14.000000</c:v>
                </c:pt>
                <c:pt idx="28">
                  <c:v>14.000000</c:v>
                </c:pt>
                <c:pt idx="29">
                  <c:v>14.000000</c:v>
                </c:pt>
                <c:pt idx="30">
                  <c:v>14.000000</c:v>
                </c:pt>
                <c:pt idx="31">
                  <c:v>14.000000</c:v>
                </c:pt>
                <c:pt idx="32">
                  <c:v>14.000000</c:v>
                </c:pt>
                <c:pt idx="33">
                  <c:v>14.000000</c:v>
                </c:pt>
                <c:pt idx="34">
                  <c:v>14.000000</c:v>
                </c:pt>
                <c:pt idx="35">
                  <c:v>14.000000</c:v>
                </c:pt>
                <c:pt idx="36">
                  <c:v>14.000000</c:v>
                </c:pt>
                <c:pt idx="37">
                  <c:v>14.000000</c:v>
                </c:pt>
                <c:pt idx="38">
                  <c:v>14.000000</c:v>
                </c:pt>
                <c:pt idx="39">
                  <c:v>14.000000</c:v>
                </c:pt>
                <c:pt idx="40">
                  <c:v>14.000000</c:v>
                </c:pt>
                <c:pt idx="41">
                  <c:v>14.000000</c:v>
                </c:pt>
                <c:pt idx="42">
                  <c:v>14.000000</c:v>
                </c:pt>
                <c:pt idx="43">
                  <c:v>14.000000</c:v>
                </c:pt>
                <c:pt idx="44">
                  <c:v>14.000000</c:v>
                </c:pt>
                <c:pt idx="45">
                  <c:v>14.000000</c:v>
                </c:pt>
                <c:pt idx="46">
                  <c:v>14.000000</c:v>
                </c:pt>
                <c:pt idx="47">
                  <c:v>14.000000</c:v>
                </c:pt>
                <c:pt idx="48">
                  <c:v>14.000000</c:v>
                </c:pt>
                <c:pt idx="49">
                  <c:v>14.000000</c:v>
                </c:pt>
                <c:pt idx="50">
                  <c:v>14.000000</c:v>
                </c:pt>
                <c:pt idx="51">
                  <c:v>14.000000</c:v>
                </c:pt>
                <c:pt idx="52">
                  <c:v>14.000000</c:v>
                </c:pt>
                <c:pt idx="53">
                  <c:v>14.000000</c:v>
                </c:pt>
                <c:pt idx="54">
                  <c:v>14.000000</c:v>
                </c:pt>
                <c:pt idx="55">
                  <c:v>14.000000</c:v>
                </c:pt>
                <c:pt idx="56">
                  <c:v>14.000000</c:v>
                </c:pt>
                <c:pt idx="57">
                  <c:v>14.000000</c:v>
                </c:pt>
                <c:pt idx="58">
                  <c:v>14.000000</c:v>
                </c:pt>
                <c:pt idx="59">
                  <c:v>14.000000</c:v>
                </c:pt>
                <c:pt idx="60">
                  <c:v>14.000000</c:v>
                </c:pt>
                <c:pt idx="61">
                  <c:v>14.000000</c:v>
                </c:pt>
                <c:pt idx="62">
                  <c:v>14.000000</c:v>
                </c:pt>
                <c:pt idx="63">
                  <c:v>14.000000</c:v>
                </c:pt>
                <c:pt idx="64">
                  <c:v>14.000000</c:v>
                </c:pt>
                <c:pt idx="65">
                  <c:v>14.000000</c:v>
                </c:pt>
                <c:pt idx="66">
                  <c:v>14.000000</c:v>
                </c:pt>
                <c:pt idx="67">
                  <c:v>14.000000</c:v>
                </c:pt>
                <c:pt idx="68">
                  <c:v>14.000000</c:v>
                </c:pt>
                <c:pt idx="69">
                  <c:v>14.000000</c:v>
                </c:pt>
                <c:pt idx="70">
                  <c:v>14.000000</c:v>
                </c:pt>
                <c:pt idx="71">
                  <c:v>14.000000</c:v>
                </c:pt>
                <c:pt idx="72">
                  <c:v>14.000000</c:v>
                </c:pt>
                <c:pt idx="73">
                  <c:v>14.000000</c:v>
                </c:pt>
                <c:pt idx="74">
                  <c:v>14.000000</c:v>
                </c:pt>
                <c:pt idx="75">
                  <c:v>14.000000</c:v>
                </c:pt>
                <c:pt idx="76">
                  <c:v>14.000000</c:v>
                </c:pt>
                <c:pt idx="77">
                  <c:v>14.000000</c:v>
                </c:pt>
                <c:pt idx="78">
                  <c:v>14.000000</c:v>
                </c:pt>
                <c:pt idx="79">
                  <c:v>14.000000</c:v>
                </c:pt>
                <c:pt idx="80">
                  <c:v>14.000000</c:v>
                </c:pt>
                <c:pt idx="81">
                  <c:v>14.000000</c:v>
                </c:pt>
                <c:pt idx="82">
                  <c:v>14.000000</c:v>
                </c:pt>
                <c:pt idx="83">
                  <c:v>14.000000</c:v>
                </c:pt>
                <c:pt idx="84">
                  <c:v>14.000000</c:v>
                </c:pt>
                <c:pt idx="85">
                  <c:v>14.000000</c:v>
                </c:pt>
                <c:pt idx="86">
                  <c:v>14.000000</c:v>
                </c:pt>
                <c:pt idx="87">
                  <c:v>14.000000</c:v>
                </c:pt>
                <c:pt idx="88">
                  <c:v>14.000000</c:v>
                </c:pt>
                <c:pt idx="89">
                  <c:v>14.000000</c:v>
                </c:pt>
                <c:pt idx="90">
                  <c:v>14.000000</c:v>
                </c:pt>
                <c:pt idx="91">
                  <c:v>14.000000</c:v>
                </c:pt>
                <c:pt idx="92">
                  <c:v>14.000000</c:v>
                </c:pt>
                <c:pt idx="93">
                  <c:v>14.000000</c:v>
                </c:pt>
                <c:pt idx="94">
                  <c:v>14.000000</c:v>
                </c:pt>
                <c:pt idx="95">
                  <c:v>14.000000</c:v>
                </c:pt>
                <c:pt idx="96">
                  <c:v>14.000000</c:v>
                </c:pt>
                <c:pt idx="97">
                  <c:v>14.000000</c:v>
                </c:pt>
                <c:pt idx="98">
                  <c:v>14.000000</c:v>
                </c:pt>
                <c:pt idx="99">
                  <c:v>14.000000</c:v>
                </c:pt>
                <c:pt idx="100">
                  <c:v>14.000000</c:v>
                </c:pt>
                <c:pt idx="101">
                  <c:v>14.000000</c:v>
                </c:pt>
                <c:pt idx="102">
                  <c:v>14.000000</c:v>
                </c:pt>
                <c:pt idx="103">
                  <c:v>14.000000</c:v>
                </c:pt>
                <c:pt idx="104">
                  <c:v>14.000000</c:v>
                </c:pt>
                <c:pt idx="105">
                  <c:v>14.000000</c:v>
                </c:pt>
                <c:pt idx="106">
                  <c:v>14.000000</c:v>
                </c:pt>
                <c:pt idx="107">
                  <c:v>14.000000</c:v>
                </c:pt>
                <c:pt idx="108">
                  <c:v>14.000000</c:v>
                </c:pt>
                <c:pt idx="109">
                  <c:v>14.000000</c:v>
                </c:pt>
                <c:pt idx="110">
                  <c:v>14.000000</c:v>
                </c:pt>
                <c:pt idx="111">
                  <c:v>14.000000</c:v>
                </c:pt>
                <c:pt idx="112">
                  <c:v>14.000000</c:v>
                </c:pt>
                <c:pt idx="113">
                  <c:v>14.000000</c:v>
                </c:pt>
                <c:pt idx="114">
                  <c:v>14.000000</c:v>
                </c:pt>
                <c:pt idx="115">
                  <c:v>14.000000</c:v>
                </c:pt>
                <c:pt idx="116">
                  <c:v>14.000000</c:v>
                </c:pt>
                <c:pt idx="117">
                  <c:v>14.000000</c:v>
                </c:pt>
                <c:pt idx="118">
                  <c:v>14.000000</c:v>
                </c:pt>
                <c:pt idx="119">
                  <c:v>14.000000</c:v>
                </c:pt>
                <c:pt idx="120">
                  <c:v>14.000000</c:v>
                </c:pt>
                <c:pt idx="121">
                  <c:v>14.000000</c:v>
                </c:pt>
                <c:pt idx="122">
                  <c:v>14.000000</c:v>
                </c:pt>
                <c:pt idx="123">
                  <c:v>14.000000</c:v>
                </c:pt>
                <c:pt idx="124">
                  <c:v>14.000000</c:v>
                </c:pt>
                <c:pt idx="125">
                  <c:v>14.000000</c:v>
                </c:pt>
                <c:pt idx="126">
                  <c:v>14.000000</c:v>
                </c:pt>
                <c:pt idx="127">
                  <c:v>14.000000</c:v>
                </c:pt>
                <c:pt idx="128">
                  <c:v>14.000000</c:v>
                </c:pt>
                <c:pt idx="129">
                  <c:v>14.000000</c:v>
                </c:pt>
                <c:pt idx="130">
                  <c:v>14.000000</c:v>
                </c:pt>
                <c:pt idx="131">
                  <c:v>14.000000</c:v>
                </c:pt>
                <c:pt idx="132">
                  <c:v>14.000000</c:v>
                </c:pt>
                <c:pt idx="133">
                  <c:v>14.000000</c:v>
                </c:pt>
                <c:pt idx="134">
                  <c:v>14.000000</c:v>
                </c:pt>
                <c:pt idx="135">
                  <c:v>14.000000</c:v>
                </c:pt>
                <c:pt idx="136">
                  <c:v>14.000000</c:v>
                </c:pt>
                <c:pt idx="137">
                  <c:v>14.000000</c:v>
                </c:pt>
                <c:pt idx="138">
                  <c:v>14.000000</c:v>
                </c:pt>
                <c:pt idx="139">
                  <c:v>14.000000</c:v>
                </c:pt>
                <c:pt idx="140">
                  <c:v>14.000000</c:v>
                </c:pt>
                <c:pt idx="141">
                  <c:v>14.000000</c:v>
                </c:pt>
                <c:pt idx="142">
                  <c:v>14.000000</c:v>
                </c:pt>
                <c:pt idx="143">
                  <c:v>14.000000</c:v>
                </c:pt>
                <c:pt idx="144">
                  <c:v>14.000000</c:v>
                </c:pt>
                <c:pt idx="145">
                  <c:v>14.000000</c:v>
                </c:pt>
                <c:pt idx="146">
                  <c:v>14.000000</c:v>
                </c:pt>
                <c:pt idx="147">
                  <c:v>14.000000</c:v>
                </c:pt>
                <c:pt idx="148">
                  <c:v>14.000000</c:v>
                </c:pt>
                <c:pt idx="149">
                  <c:v>14.000000</c:v>
                </c:pt>
                <c:pt idx="150">
                  <c:v>14.000000</c:v>
                </c:pt>
              </c:numCache>
            </c:numRef>
          </c:yVal>
          <c:smooth val="1"/>
        </c:ser>
        <c:ser>
          <c:idx val="1"/>
          <c:order val="1"/>
          <c:tx>
            <c:v>Motion</c:v>
          </c:tx>
          <c:spPr>
            <a:solidFill>
              <a:srgbClr val="DD2D32"/>
            </a:solidFill>
            <a:ln w="25400" cap="flat">
              <a:solidFill>
                <a:srgbClr val="DD2D32"/>
              </a:solidFill>
              <a:prstDash val="solid"/>
              <a:round/>
            </a:ln>
            <a:effectLst>
              <a:outerShdw sx="100000" sy="100000" kx="0" ky="0" algn="tl" rotWithShape="1" blurRad="0" dist="38100" dir="2700000">
                <a:srgbClr val="000000">
                  <a:alpha val="100000"/>
                </a:srgbClr>
              </a:outerShdw>
            </a:effectLst>
          </c:spPr>
          <c:marker>
            <c:symbol val="none"/>
            <c:size val="3"/>
            <c:spPr>
              <a:solidFill>
                <a:srgbClr val="DD2D32"/>
              </a:solidFill>
              <a:ln w="25400" cap="flat">
                <a:solidFill>
                  <a:srgbClr val="DD2D32"/>
                </a:solidFill>
                <a:prstDash val="solid"/>
                <a:round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Verdan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xVal>
            <c:numRef>
              <c:f>'Computations'!$A$2:$A$152</c:f>
              <c:numCache>
                <c:ptCount val="151"/>
                <c:pt idx="0">
                  <c:v>0.000000</c:v>
                </c:pt>
                <c:pt idx="1">
                  <c:v>0.100000</c:v>
                </c:pt>
                <c:pt idx="2">
                  <c:v>0.200000</c:v>
                </c:pt>
                <c:pt idx="3">
                  <c:v>0.300000</c:v>
                </c:pt>
                <c:pt idx="4">
                  <c:v>0.400000</c:v>
                </c:pt>
                <c:pt idx="5">
                  <c:v>0.500000</c:v>
                </c:pt>
                <c:pt idx="6">
                  <c:v>0.600000</c:v>
                </c:pt>
                <c:pt idx="7">
                  <c:v>0.700000</c:v>
                </c:pt>
                <c:pt idx="8">
                  <c:v>0.800000</c:v>
                </c:pt>
                <c:pt idx="9">
                  <c:v>0.900000</c:v>
                </c:pt>
                <c:pt idx="10">
                  <c:v>1.000000</c:v>
                </c:pt>
                <c:pt idx="11">
                  <c:v>1.100000</c:v>
                </c:pt>
                <c:pt idx="12">
                  <c:v>1.300000</c:v>
                </c:pt>
                <c:pt idx="13">
                  <c:v>1.400000</c:v>
                </c:pt>
                <c:pt idx="14">
                  <c:v>1.500000</c:v>
                </c:pt>
                <c:pt idx="15">
                  <c:v>1.600000</c:v>
                </c:pt>
                <c:pt idx="16">
                  <c:v>1.700000</c:v>
                </c:pt>
                <c:pt idx="17">
                  <c:v>1.800000</c:v>
                </c:pt>
                <c:pt idx="18">
                  <c:v>1.900000</c:v>
                </c:pt>
                <c:pt idx="19">
                  <c:v>2.000000</c:v>
                </c:pt>
                <c:pt idx="20">
                  <c:v>2.100000</c:v>
                </c:pt>
                <c:pt idx="21">
                  <c:v>2.200000</c:v>
                </c:pt>
                <c:pt idx="22">
                  <c:v>2.300000</c:v>
                </c:pt>
                <c:pt idx="23">
                  <c:v>2.400000</c:v>
                </c:pt>
                <c:pt idx="24">
                  <c:v>2.500000</c:v>
                </c:pt>
                <c:pt idx="25">
                  <c:v>2.600000</c:v>
                </c:pt>
                <c:pt idx="26">
                  <c:v>2.700000</c:v>
                </c:pt>
                <c:pt idx="27">
                  <c:v>2.800000</c:v>
                </c:pt>
                <c:pt idx="28">
                  <c:v>2.900000</c:v>
                </c:pt>
                <c:pt idx="29">
                  <c:v>3.000000</c:v>
                </c:pt>
                <c:pt idx="30">
                  <c:v>3.100000</c:v>
                </c:pt>
                <c:pt idx="31">
                  <c:v>3.200000</c:v>
                </c:pt>
                <c:pt idx="32">
                  <c:v>3.300000</c:v>
                </c:pt>
                <c:pt idx="33">
                  <c:v>3.400000</c:v>
                </c:pt>
                <c:pt idx="34">
                  <c:v>3.500000</c:v>
                </c:pt>
                <c:pt idx="35">
                  <c:v>3.600000</c:v>
                </c:pt>
                <c:pt idx="36">
                  <c:v>3.700000</c:v>
                </c:pt>
                <c:pt idx="37">
                  <c:v>3.800000</c:v>
                </c:pt>
                <c:pt idx="38">
                  <c:v>3.900000</c:v>
                </c:pt>
                <c:pt idx="39">
                  <c:v>4.000000</c:v>
                </c:pt>
                <c:pt idx="40">
                  <c:v>4.100000</c:v>
                </c:pt>
                <c:pt idx="41">
                  <c:v>4.200000</c:v>
                </c:pt>
                <c:pt idx="42">
                  <c:v>4.300000</c:v>
                </c:pt>
                <c:pt idx="43">
                  <c:v>4.400000</c:v>
                </c:pt>
                <c:pt idx="44">
                  <c:v>4.500000</c:v>
                </c:pt>
                <c:pt idx="45">
                  <c:v>4.600000</c:v>
                </c:pt>
                <c:pt idx="46">
                  <c:v>4.700000</c:v>
                </c:pt>
                <c:pt idx="47">
                  <c:v>4.800000</c:v>
                </c:pt>
                <c:pt idx="48">
                  <c:v>4.900000</c:v>
                </c:pt>
                <c:pt idx="49">
                  <c:v>5.000000</c:v>
                </c:pt>
                <c:pt idx="50">
                  <c:v>5.100000</c:v>
                </c:pt>
                <c:pt idx="51">
                  <c:v>5.200000</c:v>
                </c:pt>
                <c:pt idx="52">
                  <c:v>5.300000</c:v>
                </c:pt>
                <c:pt idx="53">
                  <c:v>5.400000</c:v>
                </c:pt>
                <c:pt idx="54">
                  <c:v>5.500000</c:v>
                </c:pt>
                <c:pt idx="55">
                  <c:v>5.600000</c:v>
                </c:pt>
                <c:pt idx="56">
                  <c:v>5.700000</c:v>
                </c:pt>
                <c:pt idx="57">
                  <c:v>5.800000</c:v>
                </c:pt>
                <c:pt idx="58">
                  <c:v>5.900000</c:v>
                </c:pt>
                <c:pt idx="59">
                  <c:v>6.000000</c:v>
                </c:pt>
                <c:pt idx="60">
                  <c:v>6.100000</c:v>
                </c:pt>
                <c:pt idx="61">
                  <c:v>6.200000</c:v>
                </c:pt>
                <c:pt idx="62">
                  <c:v>6.300000</c:v>
                </c:pt>
                <c:pt idx="63">
                  <c:v>6.400000</c:v>
                </c:pt>
                <c:pt idx="64">
                  <c:v>6.500000</c:v>
                </c:pt>
                <c:pt idx="65">
                  <c:v>6.600000</c:v>
                </c:pt>
                <c:pt idx="66">
                  <c:v>6.700000</c:v>
                </c:pt>
                <c:pt idx="67">
                  <c:v>6.800000</c:v>
                </c:pt>
                <c:pt idx="68">
                  <c:v>6.900000</c:v>
                </c:pt>
                <c:pt idx="69">
                  <c:v>7.000000</c:v>
                </c:pt>
                <c:pt idx="70">
                  <c:v>7.100000</c:v>
                </c:pt>
                <c:pt idx="71">
                  <c:v>7.200000</c:v>
                </c:pt>
                <c:pt idx="72">
                  <c:v>7.300000</c:v>
                </c:pt>
                <c:pt idx="73">
                  <c:v>7.400000</c:v>
                </c:pt>
                <c:pt idx="74">
                  <c:v>7.500000</c:v>
                </c:pt>
                <c:pt idx="75">
                  <c:v>7.600000</c:v>
                </c:pt>
                <c:pt idx="76">
                  <c:v>7.700000</c:v>
                </c:pt>
                <c:pt idx="77">
                  <c:v>7.800000</c:v>
                </c:pt>
                <c:pt idx="78">
                  <c:v>7.900000</c:v>
                </c:pt>
                <c:pt idx="79">
                  <c:v>8.000000</c:v>
                </c:pt>
                <c:pt idx="80">
                  <c:v>8.100000</c:v>
                </c:pt>
                <c:pt idx="81">
                  <c:v>8.200000</c:v>
                </c:pt>
                <c:pt idx="82">
                  <c:v>8.300000</c:v>
                </c:pt>
                <c:pt idx="83">
                  <c:v>8.400000</c:v>
                </c:pt>
                <c:pt idx="84">
                  <c:v>8.500000</c:v>
                </c:pt>
                <c:pt idx="85">
                  <c:v>8.600000</c:v>
                </c:pt>
                <c:pt idx="86">
                  <c:v>8.700000</c:v>
                </c:pt>
                <c:pt idx="87">
                  <c:v>8.800000</c:v>
                </c:pt>
                <c:pt idx="88">
                  <c:v>8.900000</c:v>
                </c:pt>
                <c:pt idx="89">
                  <c:v>9.000000</c:v>
                </c:pt>
                <c:pt idx="90">
                  <c:v>9.100000</c:v>
                </c:pt>
                <c:pt idx="91">
                  <c:v>9.200000</c:v>
                </c:pt>
                <c:pt idx="92">
                  <c:v>9.300000</c:v>
                </c:pt>
                <c:pt idx="93">
                  <c:v>9.400000</c:v>
                </c:pt>
                <c:pt idx="94">
                  <c:v>9.500000</c:v>
                </c:pt>
                <c:pt idx="95">
                  <c:v>9.600000</c:v>
                </c:pt>
                <c:pt idx="96">
                  <c:v>9.700000</c:v>
                </c:pt>
                <c:pt idx="97">
                  <c:v>9.800000</c:v>
                </c:pt>
                <c:pt idx="98">
                  <c:v>9.900000</c:v>
                </c:pt>
                <c:pt idx="99">
                  <c:v>10.000000</c:v>
                </c:pt>
                <c:pt idx="100">
                  <c:v>10.100000</c:v>
                </c:pt>
                <c:pt idx="101">
                  <c:v>10.200000</c:v>
                </c:pt>
                <c:pt idx="102">
                  <c:v>10.300000</c:v>
                </c:pt>
                <c:pt idx="103">
                  <c:v>10.400000</c:v>
                </c:pt>
                <c:pt idx="104">
                  <c:v>10.500000</c:v>
                </c:pt>
                <c:pt idx="105">
                  <c:v>10.600000</c:v>
                </c:pt>
                <c:pt idx="106">
                  <c:v>10.700000</c:v>
                </c:pt>
                <c:pt idx="107">
                  <c:v>10.800000</c:v>
                </c:pt>
                <c:pt idx="108">
                  <c:v>10.900000</c:v>
                </c:pt>
                <c:pt idx="109">
                  <c:v>11.000000</c:v>
                </c:pt>
                <c:pt idx="110">
                  <c:v>11.100000</c:v>
                </c:pt>
                <c:pt idx="111">
                  <c:v>11.200000</c:v>
                </c:pt>
                <c:pt idx="112">
                  <c:v>11.300000</c:v>
                </c:pt>
                <c:pt idx="113">
                  <c:v>11.400000</c:v>
                </c:pt>
                <c:pt idx="114">
                  <c:v>11.500000</c:v>
                </c:pt>
                <c:pt idx="115">
                  <c:v>11.600000</c:v>
                </c:pt>
                <c:pt idx="116">
                  <c:v>11.700000</c:v>
                </c:pt>
                <c:pt idx="117">
                  <c:v>11.800000</c:v>
                </c:pt>
                <c:pt idx="118">
                  <c:v>11.900000</c:v>
                </c:pt>
                <c:pt idx="119">
                  <c:v>12.000000</c:v>
                </c:pt>
                <c:pt idx="120">
                  <c:v>12.100000</c:v>
                </c:pt>
                <c:pt idx="121">
                  <c:v>12.200000</c:v>
                </c:pt>
                <c:pt idx="122">
                  <c:v>12.300000</c:v>
                </c:pt>
                <c:pt idx="123">
                  <c:v>12.400000</c:v>
                </c:pt>
                <c:pt idx="124">
                  <c:v>12.500000</c:v>
                </c:pt>
                <c:pt idx="125">
                  <c:v>12.600000</c:v>
                </c:pt>
                <c:pt idx="126">
                  <c:v>12.700000</c:v>
                </c:pt>
                <c:pt idx="127">
                  <c:v>12.800000</c:v>
                </c:pt>
                <c:pt idx="128">
                  <c:v>12.900000</c:v>
                </c:pt>
                <c:pt idx="129">
                  <c:v>13.000000</c:v>
                </c:pt>
                <c:pt idx="130">
                  <c:v>13.100000</c:v>
                </c:pt>
                <c:pt idx="131">
                  <c:v>13.200000</c:v>
                </c:pt>
                <c:pt idx="132">
                  <c:v>13.300000</c:v>
                </c:pt>
                <c:pt idx="133">
                  <c:v>13.400000</c:v>
                </c:pt>
                <c:pt idx="134">
                  <c:v>13.500000</c:v>
                </c:pt>
                <c:pt idx="135">
                  <c:v>13.600000</c:v>
                </c:pt>
                <c:pt idx="136">
                  <c:v>13.700000</c:v>
                </c:pt>
                <c:pt idx="137">
                  <c:v>13.800000</c:v>
                </c:pt>
                <c:pt idx="138">
                  <c:v>13.900000</c:v>
                </c:pt>
                <c:pt idx="139">
                  <c:v>14.000000</c:v>
                </c:pt>
                <c:pt idx="140">
                  <c:v>14.100000</c:v>
                </c:pt>
                <c:pt idx="141">
                  <c:v>14.200000</c:v>
                </c:pt>
                <c:pt idx="142">
                  <c:v>14.300000</c:v>
                </c:pt>
                <c:pt idx="143">
                  <c:v>14.400000</c:v>
                </c:pt>
                <c:pt idx="144">
                  <c:v>14.500000</c:v>
                </c:pt>
                <c:pt idx="145">
                  <c:v>14.600000</c:v>
                </c:pt>
                <c:pt idx="146">
                  <c:v>14.700000</c:v>
                </c:pt>
                <c:pt idx="147">
                  <c:v>14.800000</c:v>
                </c:pt>
                <c:pt idx="148">
                  <c:v>14.900000</c:v>
                </c:pt>
                <c:pt idx="149">
                  <c:v>15.000000</c:v>
                </c:pt>
                <c:pt idx="150">
                  <c:v>15.100000</c:v>
                </c:pt>
              </c:numCache>
            </c:numRef>
          </c:xVal>
          <c:yVal>
            <c:numRef>
              <c:f>'Computations'!$B$2:$B$152</c:f>
              <c:numCache>
                <c:ptCount val="151"/>
                <c:pt idx="0">
                  <c:v>20.000000</c:v>
                </c:pt>
                <c:pt idx="1">
                  <c:v>18.310000</c:v>
                </c:pt>
                <c:pt idx="2">
                  <c:v>16.363100</c:v>
                </c:pt>
                <c:pt idx="3">
                  <c:v>14.646831</c:v>
                </c:pt>
                <c:pt idx="4">
                  <c:v>13.305600</c:v>
                </c:pt>
                <c:pt idx="5">
                  <c:v>12.354151</c:v>
                </c:pt>
                <c:pt idx="6">
                  <c:v>11.756272</c:v>
                </c:pt>
                <c:pt idx="7">
                  <c:v>11.456109</c:v>
                </c:pt>
                <c:pt idx="8">
                  <c:v>11.392164</c:v>
                </c:pt>
                <c:pt idx="9">
                  <c:v>11.504376</c:v>
                </c:pt>
                <c:pt idx="10">
                  <c:v>11.738010</c:v>
                </c:pt>
                <c:pt idx="11">
                  <c:v>12.045752</c:v>
                </c:pt>
                <c:pt idx="12">
                  <c:v>12.388642</c:v>
                </c:pt>
                <c:pt idx="13">
                  <c:v>12.736196</c:v>
                </c:pt>
                <c:pt idx="14">
                  <c:v>13.065957</c:v>
                </c:pt>
                <c:pt idx="15">
                  <c:v>13.362680</c:v>
                </c:pt>
                <c:pt idx="16">
                  <c:v>13.617291</c:v>
                </c:pt>
                <c:pt idx="17">
                  <c:v>13.825760</c:v>
                </c:pt>
                <c:pt idx="18">
                  <c:v>13.987970</c:v>
                </c:pt>
                <c:pt idx="19">
                  <c:v>14.106654</c:v>
                </c:pt>
                <c:pt idx="20">
                  <c:v>14.186454</c:v>
                </c:pt>
                <c:pt idx="21">
                  <c:v>14.233114</c:v>
                </c:pt>
                <c:pt idx="22">
                  <c:v>14.252833</c:v>
                </c:pt>
                <c:pt idx="23">
                  <c:v>14.251760</c:v>
                </c:pt>
                <c:pt idx="24">
                  <c:v>14.235632</c:v>
                </c:pt>
                <c:pt idx="25">
                  <c:v>14.209542</c:v>
                </c:pt>
                <c:pt idx="26">
                  <c:v>14.177797</c:v>
                </c:pt>
                <c:pt idx="27">
                  <c:v>14.143875</c:v>
                </c:pt>
                <c:pt idx="28">
                  <c:v>14.110439</c:v>
                </c:pt>
                <c:pt idx="29">
                  <c:v>14.079394</c:v>
                </c:pt>
                <c:pt idx="30">
                  <c:v>14.051980</c:v>
                </c:pt>
                <c:pt idx="31">
                  <c:v>14.028877</c:v>
                </c:pt>
                <c:pt idx="32">
                  <c:v>14.010317</c:v>
                </c:pt>
                <c:pt idx="33">
                  <c:v>13.996193</c:v>
                </c:pt>
                <c:pt idx="34">
                  <c:v>13.986154</c:v>
                </c:pt>
                <c:pt idx="35">
                  <c:v>13.979699</c:v>
                </c:pt>
                <c:pt idx="36">
                  <c:v>13.976242</c:v>
                </c:pt>
                <c:pt idx="37">
                  <c:v>13.975177</c:v>
                </c:pt>
                <c:pt idx="38">
                  <c:v>13.975916</c:v>
                </c:pt>
                <c:pt idx="39">
                  <c:v>13.977921</c:v>
                </c:pt>
                <c:pt idx="40">
                  <c:v>13.980725</c:v>
                </c:pt>
                <c:pt idx="41">
                  <c:v>13.983939</c:v>
                </c:pt>
                <c:pt idx="42">
                  <c:v>13.987255</c:v>
                </c:pt>
                <c:pt idx="43">
                  <c:v>13.990443</c:v>
                </c:pt>
                <c:pt idx="44">
                  <c:v>13.993344</c:v>
                </c:pt>
                <c:pt idx="45">
                  <c:v>13.995859</c:v>
                </c:pt>
                <c:pt idx="46">
                  <c:v>13.997940</c:v>
                </c:pt>
                <c:pt idx="47">
                  <c:v>13.999579</c:v>
                </c:pt>
                <c:pt idx="48">
                  <c:v>14.000797</c:v>
                </c:pt>
                <c:pt idx="49">
                  <c:v>14.001633</c:v>
                </c:pt>
                <c:pt idx="50">
                  <c:v>14.002142</c:v>
                </c:pt>
                <c:pt idx="51">
                  <c:v>14.002382</c:v>
                </c:pt>
                <c:pt idx="52">
                  <c:v>14.002410</c:v>
                </c:pt>
                <c:pt idx="53">
                  <c:v>14.002285</c:v>
                </c:pt>
                <c:pt idx="54">
                  <c:v>14.002054</c:v>
                </c:pt>
                <c:pt idx="55">
                  <c:v>14.001761</c:v>
                </c:pt>
                <c:pt idx="56">
                  <c:v>14.001440</c:v>
                </c:pt>
                <c:pt idx="57">
                  <c:v>14.001120</c:v>
                </c:pt>
                <c:pt idx="58">
                  <c:v>14.000818</c:v>
                </c:pt>
                <c:pt idx="59">
                  <c:v>14.000549</c:v>
                </c:pt>
                <c:pt idx="60">
                  <c:v>14.000320</c:v>
                </c:pt>
                <c:pt idx="61">
                  <c:v>14.000134</c:v>
                </c:pt>
                <c:pt idx="62">
                  <c:v>13.999990</c:v>
                </c:pt>
                <c:pt idx="63">
                  <c:v>13.999886</c:v>
                </c:pt>
                <c:pt idx="64">
                  <c:v>13.999818</c:v>
                </c:pt>
                <c:pt idx="65">
                  <c:v>13.999779</c:v>
                </c:pt>
                <c:pt idx="66">
                  <c:v>13.999765</c:v>
                </c:pt>
                <c:pt idx="67">
                  <c:v>13.999768</c:v>
                </c:pt>
                <c:pt idx="68">
                  <c:v>13.999785</c:v>
                </c:pt>
                <c:pt idx="69">
                  <c:v>13.999810</c:v>
                </c:pt>
                <c:pt idx="70">
                  <c:v>13.999840</c:v>
                </c:pt>
                <c:pt idx="71">
                  <c:v>13.999872</c:v>
                </c:pt>
                <c:pt idx="72">
                  <c:v>13.999903</c:v>
                </c:pt>
                <c:pt idx="73">
                  <c:v>13.999931</c:v>
                </c:pt>
                <c:pt idx="74">
                  <c:v>13.999956</c:v>
                </c:pt>
                <c:pt idx="75">
                  <c:v>13.999976</c:v>
                </c:pt>
                <c:pt idx="76">
                  <c:v>13.999993</c:v>
                </c:pt>
                <c:pt idx="77">
                  <c:v>14.000005</c:v>
                </c:pt>
                <c:pt idx="78">
                  <c:v>14.000014</c:v>
                </c:pt>
                <c:pt idx="79">
                  <c:v>14.000020</c:v>
                </c:pt>
                <c:pt idx="80">
                  <c:v>14.000022</c:v>
                </c:pt>
                <c:pt idx="81">
                  <c:v>14.000023</c:v>
                </c:pt>
                <c:pt idx="82">
                  <c:v>14.000022</c:v>
                </c:pt>
                <c:pt idx="83">
                  <c:v>14.000020</c:v>
                </c:pt>
                <c:pt idx="84">
                  <c:v>14.000017</c:v>
                </c:pt>
                <c:pt idx="85">
                  <c:v>14.000014</c:v>
                </c:pt>
                <c:pt idx="86">
                  <c:v>14.000011</c:v>
                </c:pt>
                <c:pt idx="87">
                  <c:v>14.000008</c:v>
                </c:pt>
                <c:pt idx="88">
                  <c:v>14.000006</c:v>
                </c:pt>
                <c:pt idx="89">
                  <c:v>14.000003</c:v>
                </c:pt>
                <c:pt idx="90">
                  <c:v>14.000002</c:v>
                </c:pt>
                <c:pt idx="91">
                  <c:v>14.000000</c:v>
                </c:pt>
                <c:pt idx="92">
                  <c:v>13.999999</c:v>
                </c:pt>
                <c:pt idx="93">
                  <c:v>13.999998</c:v>
                </c:pt>
                <c:pt idx="94">
                  <c:v>13.999998</c:v>
                </c:pt>
                <c:pt idx="95">
                  <c:v>13.999998</c:v>
                </c:pt>
                <c:pt idx="96">
                  <c:v>13.999998</c:v>
                </c:pt>
                <c:pt idx="97">
                  <c:v>13.999998</c:v>
                </c:pt>
                <c:pt idx="98">
                  <c:v>13.999998</c:v>
                </c:pt>
                <c:pt idx="99">
                  <c:v>13.999998</c:v>
                </c:pt>
                <c:pt idx="100">
                  <c:v>13.999999</c:v>
                </c:pt>
                <c:pt idx="101">
                  <c:v>13.999999</c:v>
                </c:pt>
                <c:pt idx="102">
                  <c:v>13.999999</c:v>
                </c:pt>
                <c:pt idx="103">
                  <c:v>14.000000</c:v>
                </c:pt>
                <c:pt idx="104">
                  <c:v>14.000000</c:v>
                </c:pt>
                <c:pt idx="105">
                  <c:v>14.000000</c:v>
                </c:pt>
                <c:pt idx="106">
                  <c:v>14.000000</c:v>
                </c:pt>
                <c:pt idx="107">
                  <c:v>14.000000</c:v>
                </c:pt>
                <c:pt idx="108">
                  <c:v>14.000000</c:v>
                </c:pt>
                <c:pt idx="109">
                  <c:v>14.000000</c:v>
                </c:pt>
                <c:pt idx="110">
                  <c:v>14.000000</c:v>
                </c:pt>
                <c:pt idx="111">
                  <c:v>14.000000</c:v>
                </c:pt>
                <c:pt idx="112">
                  <c:v>14.000000</c:v>
                </c:pt>
                <c:pt idx="113">
                  <c:v>14.000000</c:v>
                </c:pt>
                <c:pt idx="114">
                  <c:v>14.000000</c:v>
                </c:pt>
                <c:pt idx="115">
                  <c:v>14.000000</c:v>
                </c:pt>
                <c:pt idx="116">
                  <c:v>14.000000</c:v>
                </c:pt>
                <c:pt idx="117">
                  <c:v>14.000000</c:v>
                </c:pt>
                <c:pt idx="118">
                  <c:v>14.000000</c:v>
                </c:pt>
                <c:pt idx="119">
                  <c:v>14.000000</c:v>
                </c:pt>
                <c:pt idx="120">
                  <c:v>14.000000</c:v>
                </c:pt>
                <c:pt idx="121">
                  <c:v>14.000000</c:v>
                </c:pt>
                <c:pt idx="122">
                  <c:v>14.000000</c:v>
                </c:pt>
                <c:pt idx="123">
                  <c:v>14.000000</c:v>
                </c:pt>
                <c:pt idx="124">
                  <c:v>14.000000</c:v>
                </c:pt>
                <c:pt idx="125">
                  <c:v>14.000000</c:v>
                </c:pt>
                <c:pt idx="126">
                  <c:v>14.000000</c:v>
                </c:pt>
                <c:pt idx="127">
                  <c:v>14.000000</c:v>
                </c:pt>
                <c:pt idx="128">
                  <c:v>14.000000</c:v>
                </c:pt>
                <c:pt idx="129">
                  <c:v>14.000000</c:v>
                </c:pt>
                <c:pt idx="130">
                  <c:v>14.000000</c:v>
                </c:pt>
                <c:pt idx="131">
                  <c:v>14.000000</c:v>
                </c:pt>
                <c:pt idx="132">
                  <c:v>14.000000</c:v>
                </c:pt>
                <c:pt idx="133">
                  <c:v>14.000000</c:v>
                </c:pt>
                <c:pt idx="134">
                  <c:v>14.000000</c:v>
                </c:pt>
                <c:pt idx="135">
                  <c:v>14.000000</c:v>
                </c:pt>
                <c:pt idx="136">
                  <c:v>14.000000</c:v>
                </c:pt>
                <c:pt idx="137">
                  <c:v>14.000000</c:v>
                </c:pt>
                <c:pt idx="138">
                  <c:v>14.000000</c:v>
                </c:pt>
                <c:pt idx="139">
                  <c:v>14.000000</c:v>
                </c:pt>
                <c:pt idx="140">
                  <c:v>14.000000</c:v>
                </c:pt>
                <c:pt idx="141">
                  <c:v>14.000000</c:v>
                </c:pt>
                <c:pt idx="142">
                  <c:v>14.000000</c:v>
                </c:pt>
                <c:pt idx="143">
                  <c:v>14.000000</c:v>
                </c:pt>
                <c:pt idx="144">
                  <c:v>14.000000</c:v>
                </c:pt>
                <c:pt idx="145">
                  <c:v>14.000000</c:v>
                </c:pt>
                <c:pt idx="146">
                  <c:v>14.000000</c:v>
                </c:pt>
                <c:pt idx="147">
                  <c:v>14.000000</c:v>
                </c:pt>
                <c:pt idx="148">
                  <c:v>14.000000</c:v>
                </c:pt>
                <c:pt idx="149">
                  <c:v>14.000000</c:v>
                </c:pt>
                <c:pt idx="150">
                  <c:v>14.000000</c:v>
                </c:pt>
              </c:numCache>
            </c:numRef>
          </c:yVal>
          <c:smooth val="1"/>
        </c:ser>
        <c:axId val="2094734552"/>
        <c:axId val="2094734553"/>
      </c:scatterChart>
      <c:valAx>
        <c:axId val="209473455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i="0" strike="noStrike" sz="1200" u="none">
                    <a:solidFill>
                      <a:srgbClr val="000000"/>
                    </a:solidFill>
                    <a:latin typeface="Verdana"/>
                  </a:defRPr>
                </a:pPr>
                <a:r>
                  <a:rPr b="1" i="0" strike="noStrike" sz="1200" u="none">
                    <a:solidFill>
                      <a:srgbClr val="000000"/>
                    </a:solidFill>
                    <a:latin typeface="Verdana"/>
                  </a:rPr>
                  <a:t>Time</a:t>
                </a:r>
              </a:p>
            </c:rich>
          </c:tx>
          <c:layout/>
          <c:overlay val="1"/>
        </c:title>
        <c:numFmt formatCode="General" sourceLinked="1"/>
        <c:majorTickMark val="out"/>
        <c:minorTickMark val="none"/>
        <c:tickLblPos val="nextTo"/>
        <c:spPr>
          <a:ln w="12700" cap="flat">
            <a:solidFill>
              <a:srgbClr val="808080"/>
            </a:solidFill>
            <a:prstDash val="solid"/>
            <a:round/>
          </a:ln>
        </c:spPr>
        <c:txPr>
          <a:bodyPr rot="0"/>
          <a:lstStyle/>
          <a:p>
            <a:pPr>
              <a:defRPr b="0" i="0" strike="noStrike" sz="1200" u="none">
                <a:solidFill>
                  <a:srgbClr val="000000"/>
                </a:solidFill>
                <a:latin typeface="Verdana"/>
              </a:defRPr>
            </a:pPr>
          </a:p>
        </c:txPr>
        <c:crossAx val="2094734553"/>
        <c:crosses val="autoZero"/>
        <c:crossBetween val="between"/>
        <c:majorUnit val="4"/>
        <c:minorUnit val="2"/>
      </c:val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969696"/>
              </a:solidFill>
              <a:prstDash val="solid"/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i="0" strike="noStrike" sz="1200" u="none">
                    <a:solidFill>
                      <a:srgbClr val="000000"/>
                    </a:solidFill>
                    <a:latin typeface="Verdana"/>
                  </a:defRPr>
                </a:pPr>
                <a:r>
                  <a:rPr b="1" i="0" strike="noStrike" sz="1200" u="none">
                    <a:solidFill>
                      <a:srgbClr val="000000"/>
                    </a:solidFill>
                    <a:latin typeface="Verdana"/>
                  </a:rPr>
                  <a:t>Position</a:t>
                </a:r>
              </a:p>
            </c:rich>
          </c:tx>
          <c:layout/>
          <c:overlay val="1"/>
        </c:title>
        <c:numFmt formatCode="General" sourceLinked="1"/>
        <c:majorTickMark val="out"/>
        <c:minorTickMark val="none"/>
        <c:tickLblPos val="nextTo"/>
        <c:spPr>
          <a:ln w="12700" cap="flat">
            <a:solidFill>
              <a:srgbClr val="808080"/>
            </a:solidFill>
            <a:prstDash val="solid"/>
            <a:round/>
          </a:ln>
        </c:spPr>
        <c:txPr>
          <a:bodyPr rot="0"/>
          <a:lstStyle/>
          <a:p>
            <a:pPr>
              <a:defRPr b="0" i="0" strike="noStrike" sz="1200" u="none">
                <a:solidFill>
                  <a:srgbClr val="000000"/>
                </a:solidFill>
                <a:latin typeface="Verdana"/>
              </a:defRPr>
            </a:pPr>
          </a:p>
        </c:txPr>
        <c:crossAx val="2094734552"/>
        <c:crosses val="autoZero"/>
        <c:crossBetween val="between"/>
        <c:majorUnit val="5"/>
        <c:minorUnit val="2.5"/>
      </c:valAx>
      <c:spPr>
        <a:solidFill>
          <a:srgbClr val="E6E6E6"/>
        </a:solidFill>
        <a:ln w="12700" cap="flat">
          <a:solidFill>
            <a:srgbClr val="808080"/>
          </a:solidFill>
          <a:prstDash val="solid"/>
          <a:round/>
        </a:ln>
        <a:effectLst/>
      </c:spPr>
    </c:plotArea>
    <c:plotVisOnly val="1"/>
    <c:dispBlanksAs val="gap"/>
  </c:chart>
  <c:spPr>
    <a:solidFill>
      <a:srgbClr val="FFFFFF"/>
    </a:solidFill>
    <a:ln w="12700" cap="flat">
      <a:solidFill>
        <a:srgbClr val="000000"/>
      </a:solidFill>
      <a:prstDash val="solid"/>
      <a:round/>
    </a:ln>
    <a:effectLst/>
  </c:spPr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
</file>

<file path=xl/drawings/drawing1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0</xdr:col>
      <xdr:colOff>191236</xdr:colOff>
      <xdr:row>16</xdr:row>
      <xdr:rowOff>14961</xdr:rowOff>
    </xdr:from>
    <xdr:to>
      <xdr:col>8</xdr:col>
      <xdr:colOff>457743</xdr:colOff>
      <xdr:row>44</xdr:row>
      <xdr:rowOff>22964</xdr:rowOff>
    </xdr:to>
    <xdr:graphicFrame>
      <xdr:nvGraphicFramePr>
        <xdr:cNvPr id="2" name="Chart 2"/>
        <xdr:cNvGraphicFramePr/>
      </xdr:nvGraphicFramePr>
      <xdr:xfrm>
        <a:off x="191236" y="3228061"/>
        <a:ext cx="7696008" cy="4630804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sx="100000" sy="100000" kx="0" ky="0" algn="b" rotWithShape="0" blurRad="38100" dist="20000" dir="540000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0000" dir="540000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J46"/>
  <sheetViews>
    <sheetView workbookViewId="0" showGridLines="0" defaultGridColor="1"/>
  </sheetViews>
  <sheetFormatPr defaultColWidth="10.8333" defaultRowHeight="13" customHeight="1" outlineLevelRow="0" outlineLevelCol="0"/>
  <cols>
    <col min="1" max="1" width="10.8516" style="1" customWidth="1"/>
    <col min="2" max="2" width="12.3516" style="1" customWidth="1"/>
    <col min="3" max="3" width="10.8516" style="1" customWidth="1"/>
    <col min="4" max="4" width="13.5" style="1" customWidth="1"/>
    <col min="5" max="5" width="10.8516" style="1" customWidth="1"/>
    <col min="6" max="6" width="21.5" style="1" customWidth="1"/>
    <col min="7" max="7" width="6.85156" style="1" customWidth="1"/>
    <col min="8" max="8" width="10.8516" style="1" customWidth="1"/>
    <col min="9" max="9" width="10.8516" style="1" customWidth="1"/>
    <col min="10" max="10" width="10.8516" style="1" customWidth="1"/>
    <col min="11" max="256" width="10.8516" style="1" customWidth="1"/>
  </cols>
  <sheetData>
    <row r="1" ht="16" customHeight="1">
      <c r="A1" t="s" s="2">
        <v>1</v>
      </c>
      <c r="B1" s="3"/>
      <c r="C1" s="4"/>
      <c r="D1" t="s" s="5">
        <v>2</v>
      </c>
      <c r="E1" s="6"/>
      <c r="F1" s="7"/>
      <c r="G1" s="7"/>
      <c r="H1" s="4"/>
      <c r="I1" s="4"/>
      <c r="J1" s="4"/>
    </row>
    <row r="2" ht="27" customHeight="1">
      <c r="A2" t="s" s="8">
        <v>3</v>
      </c>
      <c r="B2" s="9">
        <v>2</v>
      </c>
      <c r="C2" s="4"/>
      <c r="D2" t="s" s="10">
        <v>4</v>
      </c>
      <c r="E2" s="11">
        <v>20</v>
      </c>
      <c r="F2" s="7"/>
      <c r="G2" s="7"/>
      <c r="H2" s="4"/>
      <c r="I2" s="4"/>
      <c r="J2" s="4"/>
    </row>
    <row r="3" ht="27" customHeight="1">
      <c r="A3" t="s" s="8">
        <v>5</v>
      </c>
      <c r="B3" s="9">
        <v>4</v>
      </c>
      <c r="C3" s="4"/>
      <c r="D3" t="s" s="10">
        <v>6</v>
      </c>
      <c r="E3" s="11">
        <v>14</v>
      </c>
      <c r="F3" s="7"/>
      <c r="G3" s="7"/>
      <c r="H3" s="4"/>
      <c r="I3" s="4"/>
      <c r="J3" s="4"/>
    </row>
    <row r="4" ht="27" customHeight="1">
      <c r="A4" t="s" s="8">
        <v>7</v>
      </c>
      <c r="B4" s="9">
        <v>0.75</v>
      </c>
      <c r="C4" s="4"/>
      <c r="D4" t="s" s="10">
        <v>8</v>
      </c>
      <c r="E4" s="11">
        <v>0.1</v>
      </c>
      <c r="F4" s="7"/>
      <c r="G4" s="7"/>
      <c r="H4" s="4"/>
      <c r="I4" s="4"/>
      <c r="J4" s="4"/>
    </row>
    <row r="5" ht="13" customHeight="1">
      <c r="A5" s="4"/>
      <c r="B5" s="7"/>
      <c r="C5" s="4"/>
      <c r="D5" s="7"/>
      <c r="E5" s="4"/>
      <c r="F5" s="7"/>
      <c r="G5" s="7"/>
      <c r="H5" s="4"/>
      <c r="I5" s="4"/>
      <c r="J5" s="4"/>
    </row>
    <row r="6" ht="13" customHeight="1">
      <c r="A6" s="4"/>
      <c r="B6" s="7"/>
      <c r="C6" s="4"/>
      <c r="D6" t="s" s="10">
        <v>9</v>
      </c>
      <c r="E6" s="11">
        <v>0.1</v>
      </c>
      <c r="F6" t="s" s="10">
        <v>10</v>
      </c>
      <c r="G6" s="7"/>
      <c r="H6" s="4"/>
      <c r="I6" s="4"/>
      <c r="J6" s="4"/>
    </row>
    <row r="7" ht="13" customHeight="1">
      <c r="A7" s="4"/>
      <c r="B7" s="7"/>
      <c r="C7" s="4"/>
      <c r="D7" t="s" s="10">
        <v>11</v>
      </c>
      <c r="E7" s="11">
        <v>-25</v>
      </c>
      <c r="F7" t="s" s="12">
        <v>12</v>
      </c>
      <c r="G7" s="13">
        <f>ABS(E7*E6)</f>
        <v>2.5</v>
      </c>
      <c r="H7" s="4"/>
      <c r="I7" s="4"/>
      <c r="J7" s="4"/>
    </row>
    <row r="8" ht="13" customHeight="1">
      <c r="A8" s="4"/>
      <c r="B8" s="7"/>
      <c r="C8" s="4"/>
      <c r="D8" t="s" s="10">
        <v>13</v>
      </c>
      <c r="E8" s="11">
        <v>255</v>
      </c>
      <c r="F8" t="s" s="10">
        <v>14</v>
      </c>
      <c r="G8" s="7"/>
      <c r="H8" s="4"/>
      <c r="I8" s="4"/>
      <c r="J8" s="4"/>
    </row>
    <row r="9" ht="13" customHeight="1">
      <c r="A9" s="4"/>
      <c r="B9" s="7"/>
      <c r="C9" s="14"/>
      <c r="D9" t="s" s="10">
        <v>15</v>
      </c>
      <c r="E9" s="11">
        <v>-1</v>
      </c>
      <c r="F9" t="s" s="10">
        <v>14</v>
      </c>
      <c r="G9" s="7"/>
      <c r="H9" s="4"/>
      <c r="I9" s="4"/>
      <c r="J9" s="4"/>
    </row>
    <row r="10" ht="13" customHeight="1">
      <c r="A10" s="4"/>
      <c r="B10" s="7"/>
      <c r="C10" s="4"/>
      <c r="D10" s="7"/>
      <c r="E10" s="4"/>
      <c r="F10" s="7"/>
      <c r="G10" s="7"/>
      <c r="H10" s="4"/>
      <c r="I10" s="4"/>
      <c r="J10" s="4"/>
    </row>
    <row r="11" ht="13" customHeight="1">
      <c r="A11" s="4"/>
      <c r="B11" s="7"/>
      <c r="C11" s="4"/>
      <c r="D11" t="s" s="10">
        <v>16</v>
      </c>
      <c r="E11" s="11">
        <v>0</v>
      </c>
      <c r="F11" s="7"/>
      <c r="G11" s="7"/>
      <c r="H11" s="4"/>
      <c r="I11" s="4"/>
      <c r="J11" s="4"/>
    </row>
    <row r="12" ht="13" customHeight="1">
      <c r="A12" s="4"/>
      <c r="B12" s="7"/>
      <c r="C12" s="4"/>
      <c r="D12" t="s" s="10">
        <v>17</v>
      </c>
      <c r="E12" s="11">
        <v>6</v>
      </c>
      <c r="F12" t="s" s="12">
        <v>18</v>
      </c>
      <c r="G12" s="13">
        <f>E2-E3</f>
        <v>6</v>
      </c>
      <c r="H12" s="4"/>
      <c r="I12" s="4"/>
      <c r="J12" s="4"/>
    </row>
    <row r="13" ht="13" customHeight="1">
      <c r="A13" s="4"/>
      <c r="B13" s="7"/>
      <c r="C13" s="4"/>
      <c r="D13" t="s" s="10">
        <v>19</v>
      </c>
      <c r="E13" s="11">
        <v>0</v>
      </c>
      <c r="F13" t="s" s="12">
        <v>20</v>
      </c>
      <c r="G13" s="13">
        <f>IF(B3&lt;&gt;0,E7/B3,0)*E6</f>
        <v>-0.625</v>
      </c>
      <c r="H13" s="11">
        <f>'Computations'!E152</f>
        <v>-0.6249999998523207</v>
      </c>
      <c r="I13" s="4"/>
      <c r="J13" s="4"/>
    </row>
    <row r="14" ht="13" customHeight="1">
      <c r="A14" s="4"/>
      <c r="B14" s="7"/>
      <c r="C14" s="4"/>
      <c r="D14" s="7"/>
      <c r="E14" s="4"/>
      <c r="F14" s="7"/>
      <c r="G14" s="7"/>
      <c r="H14" s="4"/>
      <c r="I14" s="4"/>
      <c r="J14" s="4"/>
    </row>
    <row r="15" ht="13" customHeight="1">
      <c r="A15" s="4"/>
      <c r="B15" s="7"/>
      <c r="C15" s="4"/>
      <c r="D15" s="7"/>
      <c r="E15" s="4"/>
      <c r="F15" s="7"/>
      <c r="G15" s="7"/>
      <c r="H15" s="4"/>
      <c r="I15" s="4"/>
      <c r="J15" s="4"/>
    </row>
    <row r="16" ht="13" customHeight="1">
      <c r="A16" s="4"/>
      <c r="B16" s="7"/>
      <c r="C16" s="4"/>
      <c r="D16" s="7"/>
      <c r="E16" s="4"/>
      <c r="F16" s="7"/>
      <c r="G16" s="7"/>
      <c r="H16" s="4"/>
      <c r="I16" s="4"/>
      <c r="J16" s="4"/>
    </row>
    <row r="17" ht="13" customHeight="1">
      <c r="A17" s="4"/>
      <c r="B17" s="7"/>
      <c r="C17" s="4"/>
      <c r="D17" s="7"/>
      <c r="E17" s="4"/>
      <c r="F17" s="7"/>
      <c r="G17" s="7"/>
      <c r="H17" s="4"/>
      <c r="I17" s="4"/>
      <c r="J17" s="4"/>
    </row>
    <row r="18" ht="13" customHeight="1">
      <c r="A18" s="4"/>
      <c r="B18" s="7"/>
      <c r="C18" s="4"/>
      <c r="D18" s="7"/>
      <c r="E18" s="4"/>
      <c r="F18" s="7"/>
      <c r="G18" s="7"/>
      <c r="H18" s="4"/>
      <c r="I18" s="4"/>
      <c r="J18" s="4"/>
    </row>
    <row r="19" ht="13" customHeight="1">
      <c r="A19" s="4"/>
      <c r="B19" s="7"/>
      <c r="C19" s="4"/>
      <c r="D19" s="7"/>
      <c r="E19" s="4"/>
      <c r="F19" s="7"/>
      <c r="G19" s="7"/>
      <c r="H19" s="4"/>
      <c r="I19" s="4"/>
      <c r="J19" s="4"/>
    </row>
    <row r="20" ht="13" customHeight="1">
      <c r="A20" s="4"/>
      <c r="B20" s="7"/>
      <c r="C20" s="4"/>
      <c r="D20" s="7"/>
      <c r="E20" s="4"/>
      <c r="F20" s="7"/>
      <c r="G20" s="7"/>
      <c r="H20" s="4"/>
      <c r="I20" s="4"/>
      <c r="J20" s="4"/>
    </row>
    <row r="21" ht="13" customHeight="1">
      <c r="A21" s="4"/>
      <c r="B21" s="7"/>
      <c r="C21" s="4"/>
      <c r="D21" s="7"/>
      <c r="E21" s="4"/>
      <c r="F21" s="7"/>
      <c r="G21" s="7"/>
      <c r="H21" s="4"/>
      <c r="I21" s="4"/>
      <c r="J21" s="4"/>
    </row>
    <row r="22" ht="13" customHeight="1">
      <c r="A22" s="4"/>
      <c r="B22" s="7"/>
      <c r="C22" s="4"/>
      <c r="D22" s="7"/>
      <c r="E22" s="4"/>
      <c r="F22" s="7"/>
      <c r="G22" s="7"/>
      <c r="H22" s="4"/>
      <c r="I22" s="4"/>
      <c r="J22" s="4"/>
    </row>
    <row r="23" ht="13" customHeight="1">
      <c r="A23" s="4"/>
      <c r="B23" s="7"/>
      <c r="C23" s="4"/>
      <c r="D23" s="7"/>
      <c r="E23" s="4"/>
      <c r="F23" s="7"/>
      <c r="G23" s="7"/>
      <c r="H23" s="4"/>
      <c r="I23" s="4"/>
      <c r="J23" s="4"/>
    </row>
    <row r="24" ht="13" customHeight="1">
      <c r="A24" s="4"/>
      <c r="B24" s="7"/>
      <c r="C24" s="4"/>
      <c r="D24" s="7"/>
      <c r="E24" s="4"/>
      <c r="F24" s="7"/>
      <c r="G24" s="7"/>
      <c r="H24" s="4"/>
      <c r="I24" s="4"/>
      <c r="J24" s="4"/>
    </row>
    <row r="25" ht="13" customHeight="1">
      <c r="A25" s="4"/>
      <c r="B25" s="7"/>
      <c r="C25" s="4"/>
      <c r="D25" s="7"/>
      <c r="E25" s="4"/>
      <c r="F25" s="7"/>
      <c r="G25" s="7"/>
      <c r="H25" s="4"/>
      <c r="I25" s="4"/>
      <c r="J25" s="4"/>
    </row>
    <row r="26" ht="13" customHeight="1">
      <c r="A26" s="4"/>
      <c r="B26" s="7"/>
      <c r="C26" s="4"/>
      <c r="D26" s="7"/>
      <c r="E26" s="4"/>
      <c r="F26" s="7"/>
      <c r="G26" s="7"/>
      <c r="H26" s="4"/>
      <c r="I26" s="4"/>
      <c r="J26" s="4"/>
    </row>
    <row r="27" ht="13" customHeight="1">
      <c r="A27" s="4"/>
      <c r="B27" s="7"/>
      <c r="C27" s="4"/>
      <c r="D27" s="7"/>
      <c r="E27" s="4"/>
      <c r="F27" s="7"/>
      <c r="G27" s="7"/>
      <c r="H27" s="4"/>
      <c r="I27" s="4"/>
      <c r="J27" s="4"/>
    </row>
    <row r="28" ht="13" customHeight="1">
      <c r="A28" s="4"/>
      <c r="B28" s="7"/>
      <c r="C28" s="4"/>
      <c r="D28" s="7"/>
      <c r="E28" s="4"/>
      <c r="F28" s="7"/>
      <c r="G28" s="7"/>
      <c r="H28" s="4"/>
      <c r="I28" s="4"/>
      <c r="J28" s="4"/>
    </row>
    <row r="29" ht="13" customHeight="1">
      <c r="A29" s="4"/>
      <c r="B29" s="7"/>
      <c r="C29" s="4"/>
      <c r="D29" s="7"/>
      <c r="E29" s="4"/>
      <c r="F29" s="7"/>
      <c r="G29" s="7"/>
      <c r="H29" s="4"/>
      <c r="I29" s="4"/>
      <c r="J29" s="4"/>
    </row>
    <row r="30" ht="13" customHeight="1">
      <c r="A30" s="4"/>
      <c r="B30" s="7"/>
      <c r="C30" s="4"/>
      <c r="D30" s="7"/>
      <c r="E30" s="4"/>
      <c r="F30" s="7"/>
      <c r="G30" s="7"/>
      <c r="H30" s="4"/>
      <c r="I30" s="4"/>
      <c r="J30" s="4"/>
    </row>
    <row r="31" ht="13" customHeight="1">
      <c r="A31" s="4"/>
      <c r="B31" s="7"/>
      <c r="C31" s="4"/>
      <c r="D31" s="7"/>
      <c r="E31" s="4"/>
      <c r="F31" s="7"/>
      <c r="G31" s="7"/>
      <c r="H31" s="4"/>
      <c r="I31" s="4"/>
      <c r="J31" s="4"/>
    </row>
    <row r="32" ht="13" customHeight="1">
      <c r="A32" s="4"/>
      <c r="B32" s="7"/>
      <c r="C32" s="4"/>
      <c r="D32" s="7"/>
      <c r="E32" s="4"/>
      <c r="F32" s="7"/>
      <c r="G32" s="7"/>
      <c r="H32" s="4"/>
      <c r="I32" s="4"/>
      <c r="J32" s="4"/>
    </row>
    <row r="33" ht="13" customHeight="1">
      <c r="A33" s="4"/>
      <c r="B33" s="7"/>
      <c r="C33" s="4"/>
      <c r="D33" s="7"/>
      <c r="E33" s="4"/>
      <c r="F33" s="7"/>
      <c r="G33" s="7"/>
      <c r="H33" s="4"/>
      <c r="I33" s="4"/>
      <c r="J33" s="4"/>
    </row>
    <row r="34" ht="13" customHeight="1">
      <c r="A34" s="4"/>
      <c r="B34" s="7"/>
      <c r="C34" s="4"/>
      <c r="D34" s="7"/>
      <c r="E34" s="4"/>
      <c r="F34" s="7"/>
      <c r="G34" s="7"/>
      <c r="H34" s="4"/>
      <c r="I34" s="4"/>
      <c r="J34" s="4"/>
    </row>
    <row r="35" ht="13" customHeight="1">
      <c r="A35" s="4"/>
      <c r="B35" s="7"/>
      <c r="C35" s="4"/>
      <c r="D35" s="7"/>
      <c r="E35" s="4"/>
      <c r="F35" s="7"/>
      <c r="G35" s="7"/>
      <c r="H35" s="4"/>
      <c r="I35" s="4"/>
      <c r="J35" s="4"/>
    </row>
    <row r="36" ht="13" customHeight="1">
      <c r="A36" s="4"/>
      <c r="B36" s="7"/>
      <c r="C36" s="4"/>
      <c r="D36" s="7"/>
      <c r="E36" s="4"/>
      <c r="F36" s="7"/>
      <c r="G36" s="7"/>
      <c r="H36" s="4"/>
      <c r="I36" s="4"/>
      <c r="J36" s="4"/>
    </row>
    <row r="37" ht="13" customHeight="1">
      <c r="A37" s="4"/>
      <c r="B37" s="7"/>
      <c r="C37" s="4"/>
      <c r="D37" s="7"/>
      <c r="E37" s="4"/>
      <c r="F37" s="7"/>
      <c r="G37" s="7"/>
      <c r="H37" s="4"/>
      <c r="I37" s="4"/>
      <c r="J37" s="4"/>
    </row>
    <row r="38" ht="13" customHeight="1">
      <c r="A38" s="4"/>
      <c r="B38" s="7"/>
      <c r="C38" s="4"/>
      <c r="D38" s="7"/>
      <c r="E38" s="4"/>
      <c r="F38" s="7"/>
      <c r="G38" s="7"/>
      <c r="H38" s="4"/>
      <c r="I38" s="4"/>
      <c r="J38" s="4"/>
    </row>
    <row r="39" ht="13" customHeight="1">
      <c r="A39" s="4"/>
      <c r="B39" s="7"/>
      <c r="C39" s="4"/>
      <c r="D39" s="7"/>
      <c r="E39" s="4"/>
      <c r="F39" s="7"/>
      <c r="G39" s="7"/>
      <c r="H39" s="4"/>
      <c r="I39" s="4"/>
      <c r="J39" s="4"/>
    </row>
    <row r="40" ht="13" customHeight="1">
      <c r="A40" s="4"/>
      <c r="B40" s="7"/>
      <c r="C40" s="4"/>
      <c r="D40" s="7"/>
      <c r="E40" s="4"/>
      <c r="F40" s="7"/>
      <c r="G40" s="7"/>
      <c r="H40" s="4"/>
      <c r="I40" s="4"/>
      <c r="J40" s="4"/>
    </row>
    <row r="41" ht="13" customHeight="1">
      <c r="A41" s="4"/>
      <c r="B41" s="7"/>
      <c r="C41" s="4"/>
      <c r="D41" s="7"/>
      <c r="E41" s="4"/>
      <c r="F41" s="7"/>
      <c r="G41" s="7"/>
      <c r="H41" s="4"/>
      <c r="I41" s="4"/>
      <c r="J41" s="4"/>
    </row>
    <row r="42" ht="13" customHeight="1">
      <c r="A42" s="4"/>
      <c r="B42" s="7"/>
      <c r="C42" s="4"/>
      <c r="D42" s="7"/>
      <c r="E42" s="4"/>
      <c r="F42" s="7"/>
      <c r="G42" s="7"/>
      <c r="H42" s="4"/>
      <c r="I42" s="4"/>
      <c r="J42" s="4"/>
    </row>
    <row r="43" ht="13" customHeight="1">
      <c r="A43" s="4"/>
      <c r="B43" s="7"/>
      <c r="C43" s="4"/>
      <c r="D43" s="7"/>
      <c r="E43" s="4"/>
      <c r="F43" s="7"/>
      <c r="G43" s="7"/>
      <c r="H43" s="4"/>
      <c r="I43" s="4"/>
      <c r="J43" s="4"/>
    </row>
    <row r="44" ht="13" customHeight="1">
      <c r="A44" s="4"/>
      <c r="B44" s="7"/>
      <c r="C44" s="4"/>
      <c r="D44" s="7"/>
      <c r="E44" s="4"/>
      <c r="F44" s="7"/>
      <c r="G44" s="7"/>
      <c r="H44" s="4"/>
      <c r="I44" s="4"/>
      <c r="J44" s="4"/>
    </row>
    <row r="45" ht="13" customHeight="1">
      <c r="A45" s="4"/>
      <c r="B45" s="7"/>
      <c r="C45" s="4"/>
      <c r="D45" s="7"/>
      <c r="E45" s="4"/>
      <c r="F45" s="7"/>
      <c r="G45" s="7"/>
      <c r="H45" s="4"/>
      <c r="I45" s="4"/>
      <c r="J45" s="4"/>
    </row>
    <row r="46" ht="13" customHeight="1">
      <c r="A46" s="4"/>
      <c r="B46" s="7"/>
      <c r="C46" s="4"/>
      <c r="D46" s="7"/>
      <c r="E46" s="4"/>
      <c r="F46" s="7"/>
      <c r="G46" s="7"/>
      <c r="H46" s="4"/>
      <c r="I46" s="4"/>
      <c r="J46" s="4"/>
    </row>
  </sheetData>
  <mergeCells count="2">
    <mergeCell ref="A1:B1"/>
    <mergeCell ref="D1:E1"/>
  </mergeCells>
  <pageMargins left="0.75" right="0.75" top="1" bottom="1" header="0.5" footer="0.5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L152"/>
  <sheetViews>
    <sheetView workbookViewId="0" showGridLines="0" defaultGridColor="1"/>
  </sheetViews>
  <sheetFormatPr defaultColWidth="10.8333" defaultRowHeight="13" customHeight="1" outlineLevelRow="0" outlineLevelCol="0"/>
  <cols>
    <col min="1" max="1" width="10.8516" style="15" customWidth="1"/>
    <col min="2" max="2" width="10.8516" style="15" customWidth="1"/>
    <col min="3" max="3" width="10.8516" style="15" customWidth="1"/>
    <col min="4" max="4" width="10.8516" style="15" customWidth="1"/>
    <col min="5" max="5" width="10.8516" style="15" customWidth="1"/>
    <col min="6" max="6" width="10.8516" style="15" customWidth="1"/>
    <col min="7" max="7" width="16.5" style="15" customWidth="1"/>
    <col min="8" max="8" width="14.3516" style="15" customWidth="1"/>
    <col min="9" max="9" width="13.8516" style="15" customWidth="1"/>
    <col min="10" max="10" width="12.3516" style="15" customWidth="1"/>
    <col min="11" max="11" width="12.3516" style="15" customWidth="1"/>
    <col min="12" max="12" width="10.8516" style="15" customWidth="1"/>
    <col min="13" max="256" width="10.8516" style="15" customWidth="1"/>
  </cols>
  <sheetData>
    <row r="1" ht="15" customHeight="1">
      <c r="A1" t="s" s="16">
        <v>21</v>
      </c>
      <c r="B1" t="s" s="16">
        <v>22</v>
      </c>
      <c r="C1" t="s" s="16">
        <v>23</v>
      </c>
      <c r="D1" t="s" s="16">
        <v>24</v>
      </c>
      <c r="E1" t="s" s="16">
        <v>25</v>
      </c>
      <c r="F1" t="s" s="16">
        <v>26</v>
      </c>
      <c r="G1" t="s" s="10">
        <v>27</v>
      </c>
      <c r="H1" t="s" s="10">
        <v>28</v>
      </c>
      <c r="I1" t="s" s="10">
        <v>29</v>
      </c>
      <c r="J1" t="s" s="10">
        <v>30</v>
      </c>
      <c r="K1" t="s" s="10">
        <v>31</v>
      </c>
      <c r="L1" t="s" s="16">
        <v>32</v>
      </c>
    </row>
    <row r="2" ht="15" customHeight="1">
      <c r="A2" s="11">
        <f>'Simulation Parameters'!$E$4*(ROW(A2)-ROW(A$2))</f>
        <v>0</v>
      </c>
      <c r="B2" s="11">
        <f>'Simulation Parameters'!$E$2</f>
        <v>20</v>
      </c>
      <c r="C2" s="11">
        <f t="shared" si="2" ref="C2:C152">'Simulation Parameters'!$E$3</f>
        <v>14</v>
      </c>
      <c r="D2" s="11">
        <f>B2-C2</f>
        <v>6</v>
      </c>
      <c r="E2" s="11">
        <f>D2*'Simulation Parameters'!$E$4+'Simulation Parameters'!$E$13</f>
        <v>0.6000000000000001</v>
      </c>
      <c r="F2" s="11">
        <f>(D2-'Simulation Parameters'!$E$12)/'Simulation Parameters'!$E$4</f>
        <v>0</v>
      </c>
      <c r="G2" s="13">
        <f>-'Simulation Parameters'!$B$2*D2-'Simulation Parameters'!$B$3*E2-'Simulation Parameters'!$B$4*F2</f>
        <v>-14.4</v>
      </c>
      <c r="H2" s="13">
        <f>IF('Simulation Parameters'!$E$8&gt;=0,MIN('Simulation Parameters'!$E$8,ABS(G2))*SIGN(G2),G2)</f>
        <v>-14.4</v>
      </c>
      <c r="I2" s="13">
        <f>IF('Simulation Parameters'!$E$6=0,H2,H2/'Simulation Parameters'!$E$6*'Simulation Parameters'!$E$4+'Simulation Parameters'!$E$11)</f>
        <v>-14.4</v>
      </c>
      <c r="J2" s="13">
        <f>(I2-'Simulation Parameters'!$E$11)/'Simulation Parameters'!$E$4</f>
        <v>-144</v>
      </c>
      <c r="K2" s="13">
        <f>IF('Simulation Parameters'!$E$9&gt;=0,MIN(ABS(J2),'Simulation Parameters'!$E$9)*SIGN(J2),J2)</f>
        <v>-144</v>
      </c>
      <c r="L2" s="11">
        <f>(K2+'Simulation Parameters'!$E$7)*'Simulation Parameters'!$E$4+'Simulation Parameters'!$E$11</f>
        <v>-16.9</v>
      </c>
    </row>
    <row r="3" ht="15" customHeight="1">
      <c r="A3" s="11">
        <f>'Simulation Parameters'!$E$4*(ROW(A3)-ROW(A$2))</f>
        <v>0.1</v>
      </c>
      <c r="B3" s="11">
        <f>B2+L2*'Simulation Parameters'!$E$4</f>
        <v>18.31</v>
      </c>
      <c r="C3" s="11">
        <f t="shared" si="2"/>
        <v>14</v>
      </c>
      <c r="D3" s="11">
        <f>B3-C3</f>
        <v>4.309999999999999</v>
      </c>
      <c r="E3" s="11">
        <f>D3*'Simulation Parameters'!$E$4+E2</f>
        <v>1.031</v>
      </c>
      <c r="F3" s="11">
        <f>(D3-D2)/'Simulation Parameters'!$E$4</f>
        <v>-16.90000000000001</v>
      </c>
      <c r="G3" s="13">
        <f>-'Simulation Parameters'!$B$2*D3-'Simulation Parameters'!$B$3*E3-'Simulation Parameters'!$B$4*F3</f>
        <v>-0.06899999999998663</v>
      </c>
      <c r="H3" s="13">
        <f>IF('Simulation Parameters'!$E$8&gt;=0,MIN('Simulation Parameters'!$E$8,ABS(G3))*SIGN(G3),G3)</f>
        <v>-0.06899999999998663</v>
      </c>
      <c r="I3" s="13">
        <f>IF('Simulation Parameters'!$E$6=0,H3,H3/'Simulation Parameters'!$E$6*'Simulation Parameters'!$E$4+L2)</f>
        <v>-16.96899999999999</v>
      </c>
      <c r="J3" s="13">
        <f>(I3-L2)/'Simulation Parameters'!$E$4</f>
        <v>-0.6899999999998485</v>
      </c>
      <c r="K3" s="13">
        <f>IF('Simulation Parameters'!$E$9&gt;=0,MIN(ABS(J3),'Simulation Parameters'!$E$9)*SIGN(J3),J3)</f>
        <v>-0.6899999999998485</v>
      </c>
      <c r="L3" s="11">
        <f>(K3+'Simulation Parameters'!$E$7)*'Simulation Parameters'!$E$4+L2</f>
        <v>-19.46899999999999</v>
      </c>
    </row>
    <row r="4" ht="15" customHeight="1">
      <c r="A4" s="11">
        <f>'Simulation Parameters'!$E$4*(ROW(A4)-ROW(A$2))</f>
        <v>0.2</v>
      </c>
      <c r="B4" s="11">
        <f>B3+L3*'Simulation Parameters'!$E$4</f>
        <v>16.3631</v>
      </c>
      <c r="C4" s="11">
        <f t="shared" si="2"/>
        <v>14</v>
      </c>
      <c r="D4" s="11">
        <f>B4-C4</f>
        <v>2.363099999999999</v>
      </c>
      <c r="E4" s="11">
        <f>D4*'Simulation Parameters'!$E$4+E3</f>
        <v>1.26731</v>
      </c>
      <c r="F4" s="11">
        <f>(D4-D3)/'Simulation Parameters'!$E$4</f>
        <v>-19.46899999999999</v>
      </c>
      <c r="G4" s="13">
        <f>-'Simulation Parameters'!$B$2*D4-'Simulation Parameters'!$B$3*E4-'Simulation Parameters'!$B$4*F4</f>
        <v>4.806309999999996</v>
      </c>
      <c r="H4" s="13">
        <f>IF('Simulation Parameters'!$E$8&gt;=0,MIN('Simulation Parameters'!$E$8,ABS(G4))*SIGN(G4),G4)</f>
        <v>4.806309999999996</v>
      </c>
      <c r="I4" s="13">
        <f>IF('Simulation Parameters'!$E$6=0,H4,H4/'Simulation Parameters'!$E$6*'Simulation Parameters'!$E$4+L3)</f>
        <v>-14.66268999999999</v>
      </c>
      <c r="J4" s="13">
        <f>(I4-L3)/'Simulation Parameters'!$E$4</f>
        <v>48.06309999999996</v>
      </c>
      <c r="K4" s="13">
        <f>IF('Simulation Parameters'!$E$9&gt;=0,MIN(ABS(J4),'Simulation Parameters'!$E$9)*SIGN(J4),J4)</f>
        <v>48.06309999999996</v>
      </c>
      <c r="L4" s="11">
        <f>(K4+'Simulation Parameters'!$E$7)*'Simulation Parameters'!$E$4+L3</f>
        <v>-17.16268999999999</v>
      </c>
    </row>
    <row r="5" ht="15" customHeight="1">
      <c r="A5" s="11">
        <f>'Simulation Parameters'!$E$4*(ROW(A5)-ROW(A$2))</f>
        <v>0.3</v>
      </c>
      <c r="B5" s="11">
        <f>B4+L4*'Simulation Parameters'!$E$4</f>
        <v>14.646831</v>
      </c>
      <c r="C5" s="11">
        <f t="shared" si="2"/>
        <v>14</v>
      </c>
      <c r="D5" s="11">
        <f>B5-C5</f>
        <v>0.6468310000000006</v>
      </c>
      <c r="E5" s="11">
        <f>D5*'Simulation Parameters'!$E$4+E4</f>
        <v>1.3319931</v>
      </c>
      <c r="F5" s="11">
        <f>(D5-D4)/'Simulation Parameters'!$E$4</f>
        <v>-17.16268999999999</v>
      </c>
      <c r="G5" s="13">
        <f>-'Simulation Parameters'!$B$2*D5-'Simulation Parameters'!$B$3*E5-'Simulation Parameters'!$B$4*F5</f>
        <v>6.25038309999999</v>
      </c>
      <c r="H5" s="13">
        <f>IF('Simulation Parameters'!$E$8&gt;=0,MIN('Simulation Parameters'!$E$8,ABS(G5))*SIGN(G5),G5)</f>
        <v>6.25038309999999</v>
      </c>
      <c r="I5" s="13">
        <f>IF('Simulation Parameters'!$E$6=0,H5,H5/'Simulation Parameters'!$E$6*'Simulation Parameters'!$E$4+L4)</f>
        <v>-10.9123069</v>
      </c>
      <c r="J5" s="13">
        <f>(I5-L4)/'Simulation Parameters'!$E$4</f>
        <v>62.5038309999999</v>
      </c>
      <c r="K5" s="13">
        <f>IF('Simulation Parameters'!$E$9&gt;=0,MIN(ABS(J5),'Simulation Parameters'!$E$9)*SIGN(J5),J5)</f>
        <v>62.5038309999999</v>
      </c>
      <c r="L5" s="11">
        <f>(K5+'Simulation Parameters'!$E$7)*'Simulation Parameters'!$E$4+L4</f>
        <v>-13.4123069</v>
      </c>
    </row>
    <row r="6" ht="15" customHeight="1">
      <c r="A6" s="11">
        <f>'Simulation Parameters'!$E$4*(ROW(A6)-ROW(A$2))</f>
        <v>0.4</v>
      </c>
      <c r="B6" s="11">
        <f>B5+L5*'Simulation Parameters'!$E$4</f>
        <v>13.30560031</v>
      </c>
      <c r="C6" s="11">
        <f t="shared" si="2"/>
        <v>14</v>
      </c>
      <c r="D6" s="11">
        <f>B6-C6</f>
        <v>-0.6943996899999991</v>
      </c>
      <c r="E6" s="11">
        <f>D6*'Simulation Parameters'!$E$4+E5</f>
        <v>1.262553131</v>
      </c>
      <c r="F6" s="11">
        <f>(D6-D5)/'Simulation Parameters'!$E$4</f>
        <v>-13.4123069</v>
      </c>
      <c r="G6" s="13">
        <f>-'Simulation Parameters'!$B$2*D6-'Simulation Parameters'!$B$3*E6-'Simulation Parameters'!$B$4*F6</f>
        <v>6.397817030999995</v>
      </c>
      <c r="H6" s="13">
        <f>IF('Simulation Parameters'!$E$8&gt;=0,MIN('Simulation Parameters'!$E$8,ABS(G6))*SIGN(G6),G6)</f>
        <v>6.397817030999995</v>
      </c>
      <c r="I6" s="13">
        <f>IF('Simulation Parameters'!$E$6=0,H6,H6/'Simulation Parameters'!$E$6*'Simulation Parameters'!$E$4+L5)</f>
        <v>-7.014489869000005</v>
      </c>
      <c r="J6" s="13">
        <f>(I6-L5)/'Simulation Parameters'!$E$4</f>
        <v>63.97817030999995</v>
      </c>
      <c r="K6" s="13">
        <f>IF('Simulation Parameters'!$E$9&gt;=0,MIN(ABS(J6),'Simulation Parameters'!$E$9)*SIGN(J6),J6)</f>
        <v>63.97817030999995</v>
      </c>
      <c r="L6" s="11">
        <f>(K6+'Simulation Parameters'!$E$7)*'Simulation Parameters'!$E$4+L5</f>
        <v>-9.514489869000005</v>
      </c>
    </row>
    <row r="7" ht="15" customHeight="1">
      <c r="A7" s="11">
        <f>'Simulation Parameters'!$E$4*(ROW(A7)-ROW(A$2))</f>
        <v>0.5</v>
      </c>
      <c r="B7" s="11">
        <f>B6+L6*'Simulation Parameters'!$E$4</f>
        <v>12.3541513231</v>
      </c>
      <c r="C7" s="11">
        <f t="shared" si="2"/>
        <v>14</v>
      </c>
      <c r="D7" s="11">
        <f>B7-C7</f>
        <v>-1.6458486769</v>
      </c>
      <c r="E7" s="11">
        <f>D7*'Simulation Parameters'!$E$4+E6</f>
        <v>1.097968263310</v>
      </c>
      <c r="F7" s="11">
        <f>(D7-D6)/'Simulation Parameters'!$E$4</f>
        <v>-9.514489869000009</v>
      </c>
      <c r="G7" s="13">
        <f>-'Simulation Parameters'!$B$2*D7-'Simulation Parameters'!$B$3*E7-'Simulation Parameters'!$B$4*F7</f>
        <v>6.035691702310006</v>
      </c>
      <c r="H7" s="13">
        <f>IF('Simulation Parameters'!$E$8&gt;=0,MIN('Simulation Parameters'!$E$8,ABS(G7))*SIGN(G7),G7)</f>
        <v>6.035691702310006</v>
      </c>
      <c r="I7" s="13">
        <f>IF('Simulation Parameters'!$E$6=0,H7,H7/'Simulation Parameters'!$E$6*'Simulation Parameters'!$E$4+L6)</f>
        <v>-3.478798166690</v>
      </c>
      <c r="J7" s="13">
        <f>(I7-L6)/'Simulation Parameters'!$E$4</f>
        <v>60.35691702310005</v>
      </c>
      <c r="K7" s="13">
        <f>IF('Simulation Parameters'!$E$9&gt;=0,MIN(ABS(J7),'Simulation Parameters'!$E$9)*SIGN(J7),J7)</f>
        <v>60.35691702310005</v>
      </c>
      <c r="L7" s="11">
        <f>(K7+'Simulation Parameters'!$E$7)*'Simulation Parameters'!$E$4+L6</f>
        <v>-5.978798166690</v>
      </c>
    </row>
    <row r="8" ht="15" customHeight="1">
      <c r="A8" s="11">
        <f>'Simulation Parameters'!$E$4*(ROW(A8)-ROW(A$2))</f>
        <v>0.6000000000000001</v>
      </c>
      <c r="B8" s="11">
        <f>B7+L7*'Simulation Parameters'!$E$4</f>
        <v>11.756271506431</v>
      </c>
      <c r="C8" s="11">
        <f t="shared" si="2"/>
        <v>14</v>
      </c>
      <c r="D8" s="11">
        <f>B8-C8</f>
        <v>-2.243728493569</v>
      </c>
      <c r="E8" s="11">
        <f>D8*'Simulation Parameters'!$E$4+E7</f>
        <v>0.8735954139531004</v>
      </c>
      <c r="F8" s="11">
        <f>(D8-D7)/'Simulation Parameters'!$E$4</f>
        <v>-5.978798166689998</v>
      </c>
      <c r="G8" s="13">
        <f>-'Simulation Parameters'!$B$2*D8-'Simulation Parameters'!$B$3*E8-'Simulation Parameters'!$B$4*F8</f>
        <v>5.477173956343097</v>
      </c>
      <c r="H8" s="13">
        <f>IF('Simulation Parameters'!$E$8&gt;=0,MIN('Simulation Parameters'!$E$8,ABS(G8))*SIGN(G8),G8)</f>
        <v>5.477173956343097</v>
      </c>
      <c r="I8" s="13">
        <f>IF('Simulation Parameters'!$E$6=0,H8,H8/'Simulation Parameters'!$E$6*'Simulation Parameters'!$E$4+L7)</f>
        <v>-0.5016242103469031</v>
      </c>
      <c r="J8" s="13">
        <f>(I8-L7)/'Simulation Parameters'!$E$4</f>
        <v>54.77173956343096</v>
      </c>
      <c r="K8" s="13">
        <f>IF('Simulation Parameters'!$E$9&gt;=0,MIN(ABS(J8),'Simulation Parameters'!$E$9)*SIGN(J8),J8)</f>
        <v>54.77173956343096</v>
      </c>
      <c r="L8" s="11">
        <f>(K8+'Simulation Parameters'!$E$7)*'Simulation Parameters'!$E$4+L7</f>
        <v>-3.001624210346904</v>
      </c>
    </row>
    <row r="9" ht="15" customHeight="1">
      <c r="A9" s="11">
        <f>'Simulation Parameters'!$E$4*(ROW(A9)-ROW(A$2))</f>
        <v>0.7000000000000001</v>
      </c>
      <c r="B9" s="11">
        <f>B8+L8*'Simulation Parameters'!$E$4</f>
        <v>11.45610908539631</v>
      </c>
      <c r="C9" s="11">
        <f t="shared" si="2"/>
        <v>14</v>
      </c>
      <c r="D9" s="11">
        <f>B9-C9</f>
        <v>-2.54389091460369</v>
      </c>
      <c r="E9" s="11">
        <f>D9*'Simulation Parameters'!$E$4+E8</f>
        <v>0.6192063224927313</v>
      </c>
      <c r="F9" s="11">
        <f>(D9-D8)/'Simulation Parameters'!$E$4</f>
        <v>-3.0016242103469</v>
      </c>
      <c r="G9" s="13">
        <f>-'Simulation Parameters'!$B$2*D9-'Simulation Parameters'!$B$3*E9-'Simulation Parameters'!$B$4*F9</f>
        <v>4.86217469699663</v>
      </c>
      <c r="H9" s="13">
        <f>IF('Simulation Parameters'!$E$8&gt;=0,MIN('Simulation Parameters'!$E$8,ABS(G9))*SIGN(G9),G9)</f>
        <v>4.86217469699663</v>
      </c>
      <c r="I9" s="13">
        <f>IF('Simulation Parameters'!$E$6=0,H9,H9/'Simulation Parameters'!$E$6*'Simulation Parameters'!$E$4+L8)</f>
        <v>1.860550486649726</v>
      </c>
      <c r="J9" s="13">
        <f>(I9-L8)/'Simulation Parameters'!$E$4</f>
        <v>48.6217469699663</v>
      </c>
      <c r="K9" s="13">
        <f>IF('Simulation Parameters'!$E$9&gt;=0,MIN(ABS(J9),'Simulation Parameters'!$E$9)*SIGN(J9),J9)</f>
        <v>48.6217469699663</v>
      </c>
      <c r="L9" s="11">
        <f>(K9+'Simulation Parameters'!$E$7)*'Simulation Parameters'!$E$4+L8</f>
        <v>-0.6394495133502738</v>
      </c>
    </row>
    <row r="10" ht="15" customHeight="1">
      <c r="A10" s="11">
        <f>'Simulation Parameters'!$E$4*(ROW(A10)-ROW(A$2))</f>
        <v>0.8</v>
      </c>
      <c r="B10" s="11">
        <f>B9+L9*'Simulation Parameters'!$E$4</f>
        <v>11.39216413406128</v>
      </c>
      <c r="C10" s="11">
        <f t="shared" si="2"/>
        <v>14</v>
      </c>
      <c r="D10" s="11">
        <f>B10-C10</f>
        <v>-2.607835865938718</v>
      </c>
      <c r="E10" s="11">
        <f>D10*'Simulation Parameters'!$E$4+E9</f>
        <v>0.3584227358988595</v>
      </c>
      <c r="F10" s="11">
        <f>(D10-D9)/'Simulation Parameters'!$E$4</f>
        <v>-0.6394495133502787</v>
      </c>
      <c r="G10" s="13">
        <f>-'Simulation Parameters'!$B$2*D10-'Simulation Parameters'!$B$3*E10-'Simulation Parameters'!$B$4*F10</f>
        <v>4.261567923294706</v>
      </c>
      <c r="H10" s="13">
        <f>IF('Simulation Parameters'!$E$8&gt;=0,MIN('Simulation Parameters'!$E$8,ABS(G10))*SIGN(G10),G10)</f>
        <v>4.261567923294706</v>
      </c>
      <c r="I10" s="13">
        <f>IF('Simulation Parameters'!$E$6=0,H10,H10/'Simulation Parameters'!$E$6*'Simulation Parameters'!$E$4+L9)</f>
        <v>3.622118409944432</v>
      </c>
      <c r="J10" s="13">
        <f>(I10-L9)/'Simulation Parameters'!$E$4</f>
        <v>42.61567923294706</v>
      </c>
      <c r="K10" s="13">
        <f>IF('Simulation Parameters'!$E$9&gt;=0,MIN(ABS(J10),'Simulation Parameters'!$E$9)*SIGN(J10),J10)</f>
        <v>42.61567923294706</v>
      </c>
      <c r="L10" s="11">
        <f>(K10+'Simulation Parameters'!$E$7)*'Simulation Parameters'!$E$4+L9</f>
        <v>1.122118409944432</v>
      </c>
    </row>
    <row r="11" ht="15" customHeight="1">
      <c r="A11" s="11">
        <f>'Simulation Parameters'!$E$4*(ROW(A11)-ROW(A$2))</f>
        <v>0.9</v>
      </c>
      <c r="B11" s="11">
        <f>B10+L10*'Simulation Parameters'!$E$4</f>
        <v>11.50437597505572</v>
      </c>
      <c r="C11" s="11">
        <f t="shared" si="2"/>
        <v>14</v>
      </c>
      <c r="D11" s="11">
        <f>B11-C11</f>
        <v>-2.495624024944275</v>
      </c>
      <c r="E11" s="11">
        <f>D11*'Simulation Parameters'!$E$4+E10</f>
        <v>0.108860333404432</v>
      </c>
      <c r="F11" s="11">
        <f>(D11-D10)/'Simulation Parameters'!$E$4</f>
        <v>1.122118409944424</v>
      </c>
      <c r="G11" s="13">
        <f>-'Simulation Parameters'!$B$2*D11-'Simulation Parameters'!$B$3*E11-'Simulation Parameters'!$B$4*F11</f>
        <v>3.714217908812505</v>
      </c>
      <c r="H11" s="13">
        <f>IF('Simulation Parameters'!$E$8&gt;=0,MIN('Simulation Parameters'!$E$8,ABS(G11))*SIGN(G11),G11)</f>
        <v>3.714217908812505</v>
      </c>
      <c r="I11" s="13">
        <f>IF('Simulation Parameters'!$E$6=0,H11,H11/'Simulation Parameters'!$E$6*'Simulation Parameters'!$E$4+L10)</f>
        <v>4.836336318756937</v>
      </c>
      <c r="J11" s="13">
        <f>(I11-L10)/'Simulation Parameters'!$E$4</f>
        <v>37.14217908812504</v>
      </c>
      <c r="K11" s="13">
        <f>IF('Simulation Parameters'!$E$9&gt;=0,MIN(ABS(J11),'Simulation Parameters'!$E$9)*SIGN(J11),J11)</f>
        <v>37.14217908812504</v>
      </c>
      <c r="L11" s="11">
        <f>(K11+'Simulation Parameters'!$E$7)*'Simulation Parameters'!$E$4+L10</f>
        <v>2.336336318756936</v>
      </c>
    </row>
    <row r="12" ht="15" customHeight="1">
      <c r="A12" s="11">
        <f>'Simulation Parameters'!$E$4*(ROW(A12)-ROW(A$2))</f>
        <v>1</v>
      </c>
      <c r="B12" s="11">
        <f>B11+L11*'Simulation Parameters'!$E$4</f>
        <v>11.73800960693142</v>
      </c>
      <c r="C12" s="11">
        <f t="shared" si="2"/>
        <v>14</v>
      </c>
      <c r="D12" s="11">
        <f>B12-C12</f>
        <v>-2.261990393068581</v>
      </c>
      <c r="E12" s="11">
        <f>D12*'Simulation Parameters'!$E$4+E11</f>
        <v>-0.1173387059024261</v>
      </c>
      <c r="F12" s="11">
        <f>(D12-D11)/'Simulation Parameters'!$E$4</f>
        <v>2.336336318756942</v>
      </c>
      <c r="G12" s="13">
        <f>-'Simulation Parameters'!$B$2*D12-'Simulation Parameters'!$B$3*E12-'Simulation Parameters'!$B$4*F12</f>
        <v>3.241083370679161</v>
      </c>
      <c r="H12" s="13">
        <f>IF('Simulation Parameters'!$E$8&gt;=0,MIN('Simulation Parameters'!$E$8,ABS(G12))*SIGN(G12),G12)</f>
        <v>3.241083370679161</v>
      </c>
      <c r="I12" s="13">
        <f>IF('Simulation Parameters'!$E$6=0,H12,H12/'Simulation Parameters'!$E$6*'Simulation Parameters'!$E$4+L11)</f>
        <v>5.577419689436097</v>
      </c>
      <c r="J12" s="13">
        <f>(I12-L11)/'Simulation Parameters'!$E$4</f>
        <v>32.4108337067916</v>
      </c>
      <c r="K12" s="13">
        <f>IF('Simulation Parameters'!$E$9&gt;=0,MIN(ABS(J12),'Simulation Parameters'!$E$9)*SIGN(J12),J12)</f>
        <v>32.4108337067916</v>
      </c>
      <c r="L12" s="11">
        <f>(K12+'Simulation Parameters'!$E$7)*'Simulation Parameters'!$E$4+L11</f>
        <v>3.077419689436096</v>
      </c>
    </row>
    <row r="13" ht="15" customHeight="1">
      <c r="A13" s="11">
        <f>'Simulation Parameters'!$E$4*(ROW(A13)-ROW(A$2))</f>
        <v>1.1</v>
      </c>
      <c r="B13" s="11">
        <f>B12+L12*'Simulation Parameters'!$E$4</f>
        <v>12.04575157587503</v>
      </c>
      <c r="C13" s="11">
        <f t="shared" si="2"/>
        <v>14</v>
      </c>
      <c r="D13" s="11">
        <f>B13-C13</f>
        <v>-1.954248424124971</v>
      </c>
      <c r="E13" s="11">
        <f>D13*'Simulation Parameters'!$E$4+E12</f>
        <v>-0.3127635483149233</v>
      </c>
      <c r="F13" s="11">
        <f>(D13-D12)/'Simulation Parameters'!$E$4</f>
        <v>3.077419689436098</v>
      </c>
      <c r="G13" s="13">
        <f>-'Simulation Parameters'!$B$2*D13-'Simulation Parameters'!$B$3*E13-'Simulation Parameters'!$B$4*F13</f>
        <v>2.851486274432562</v>
      </c>
      <c r="H13" s="13">
        <f>IF('Simulation Parameters'!$E$8&gt;=0,MIN('Simulation Parameters'!$E$8,ABS(G13))*SIGN(G13),G13)</f>
        <v>2.851486274432562</v>
      </c>
      <c r="I13" s="13">
        <f>IF('Simulation Parameters'!$E$6=0,H13,H13/'Simulation Parameters'!$E$6*'Simulation Parameters'!$E$4+L12)</f>
        <v>5.928905963868658</v>
      </c>
      <c r="J13" s="13">
        <f>(I13-L12)/'Simulation Parameters'!$E$4</f>
        <v>28.51486274432562</v>
      </c>
      <c r="K13" s="13">
        <f>IF('Simulation Parameters'!$E$9&gt;=0,MIN(ABS(J13),'Simulation Parameters'!$E$9)*SIGN(J13),J13)</f>
        <v>28.51486274432562</v>
      </c>
      <c r="L13" s="11">
        <f>(K13+'Simulation Parameters'!$E$7)*'Simulation Parameters'!$E$4+L12</f>
        <v>3.428905963868658</v>
      </c>
    </row>
    <row r="14" ht="15" customHeight="1">
      <c r="A14" s="11">
        <f>'Simulation Parameters'!$E$4*(ROW(A14)-1)</f>
        <v>1.3</v>
      </c>
      <c r="B14" s="11">
        <f>B13+L13*'Simulation Parameters'!$E$4</f>
        <v>12.38864217226189</v>
      </c>
      <c r="C14" s="11">
        <f t="shared" si="2"/>
        <v>14</v>
      </c>
      <c r="D14" s="11">
        <f>B14-C14</f>
        <v>-1.611357827738106</v>
      </c>
      <c r="E14" s="11">
        <f>D14*'Simulation Parameters'!$E$4+E13</f>
        <v>-0.4738993310887338</v>
      </c>
      <c r="F14" s="11">
        <f>(D14-D13)/'Simulation Parameters'!$E$4</f>
        <v>3.428905963868658</v>
      </c>
      <c r="G14" s="13">
        <f>-'Simulation Parameters'!$B$2*D14-'Simulation Parameters'!$B$3*E14-'Simulation Parameters'!$B$4*F14</f>
        <v>2.546633506929653</v>
      </c>
      <c r="H14" s="13">
        <f>IF('Simulation Parameters'!$E$8&gt;=0,MIN('Simulation Parameters'!$E$8,ABS(G14))*SIGN(G14),G14)</f>
        <v>2.546633506929653</v>
      </c>
      <c r="I14" s="13">
        <f>IF('Simulation Parameters'!$E$6=0,H14,H14/'Simulation Parameters'!$E$6*'Simulation Parameters'!$E$4+L13)</f>
        <v>5.975539470798311</v>
      </c>
      <c r="J14" s="13">
        <f>(I14-L13)/'Simulation Parameters'!$E$4</f>
        <v>25.46633506929653</v>
      </c>
      <c r="K14" s="13">
        <f>IF('Simulation Parameters'!$E$9&gt;=0,MIN(ABS(J14),'Simulation Parameters'!$E$9)*SIGN(J14),J14)</f>
        <v>25.46633506929653</v>
      </c>
      <c r="L14" s="11">
        <f>(K14+'Simulation Parameters'!$E$7)*'Simulation Parameters'!$E$4+L13</f>
        <v>3.475539470798311</v>
      </c>
    </row>
    <row r="15" ht="15" customHeight="1">
      <c r="A15" s="11">
        <f>'Simulation Parameters'!$E$4*(ROW(A15)-1)</f>
        <v>1.4</v>
      </c>
      <c r="B15" s="11">
        <f>B14+L14*'Simulation Parameters'!$E$4</f>
        <v>12.73619611934173</v>
      </c>
      <c r="C15" s="11">
        <f t="shared" si="2"/>
        <v>14</v>
      </c>
      <c r="D15" s="11">
        <f>B15-C15</f>
        <v>-1.263803880658275</v>
      </c>
      <c r="E15" s="11">
        <f>D15*'Simulation Parameters'!$E$4+E14</f>
        <v>-0.6002797191545612</v>
      </c>
      <c r="F15" s="11">
        <f>(D15-D14)/'Simulation Parameters'!$E$4</f>
        <v>3.47553947079831</v>
      </c>
      <c r="G15" s="13">
        <f>-'Simulation Parameters'!$B$2*D15-'Simulation Parameters'!$B$3*E15-'Simulation Parameters'!$B$4*F15</f>
        <v>2.322072034836062</v>
      </c>
      <c r="H15" s="13">
        <f>IF('Simulation Parameters'!$E$8&gt;=0,MIN('Simulation Parameters'!$E$8,ABS(G15))*SIGN(G15),G15)</f>
        <v>2.322072034836062</v>
      </c>
      <c r="I15" s="13">
        <f>IF('Simulation Parameters'!$E$6=0,H15,H15/'Simulation Parameters'!$E$6*'Simulation Parameters'!$E$4+L14)</f>
        <v>5.797611505634372</v>
      </c>
      <c r="J15" s="13">
        <f>(I15-L14)/'Simulation Parameters'!$E$4</f>
        <v>23.22072034836062</v>
      </c>
      <c r="K15" s="13">
        <f>IF('Simulation Parameters'!$E$9&gt;=0,MIN(ABS(J15),'Simulation Parameters'!$E$9)*SIGN(J15),J15)</f>
        <v>23.22072034836062</v>
      </c>
      <c r="L15" s="11">
        <f>(K15+'Simulation Parameters'!$E$7)*'Simulation Parameters'!$E$4+L14</f>
        <v>3.297611505634372</v>
      </c>
    </row>
    <row r="16" ht="15" customHeight="1">
      <c r="A16" s="11">
        <f>'Simulation Parameters'!$E$4*(ROW(A16)-1)</f>
        <v>1.5</v>
      </c>
      <c r="B16" s="11">
        <f>B15+L15*'Simulation Parameters'!$E$4</f>
        <v>13.06595726990516</v>
      </c>
      <c r="C16" s="11">
        <f t="shared" si="2"/>
        <v>14</v>
      </c>
      <c r="D16" s="11">
        <f>B16-C16</f>
        <v>-0.9340427300948377</v>
      </c>
      <c r="E16" s="11">
        <f>D16*'Simulation Parameters'!$E$4+E15</f>
        <v>-0.693683992164045</v>
      </c>
      <c r="F16" s="11">
        <f>(D16-D15)/'Simulation Parameters'!$E$4</f>
        <v>3.297611505634368</v>
      </c>
      <c r="G16" s="13">
        <f>-'Simulation Parameters'!$B$2*D16-'Simulation Parameters'!$B$3*E16-'Simulation Parameters'!$B$4*F16</f>
        <v>2.169612799620079</v>
      </c>
      <c r="H16" s="13">
        <f>IF('Simulation Parameters'!$E$8&gt;=0,MIN('Simulation Parameters'!$E$8,ABS(G16))*SIGN(G16),G16)</f>
        <v>2.169612799620079</v>
      </c>
      <c r="I16" s="13">
        <f>IF('Simulation Parameters'!$E$6=0,H16,H16/'Simulation Parameters'!$E$6*'Simulation Parameters'!$E$4+L15)</f>
        <v>5.467224305254452</v>
      </c>
      <c r="J16" s="13">
        <f>(I16-L15)/'Simulation Parameters'!$E$4</f>
        <v>21.69612799620079</v>
      </c>
      <c r="K16" s="13">
        <f>IF('Simulation Parameters'!$E$9&gt;=0,MIN(ABS(J16),'Simulation Parameters'!$E$9)*SIGN(J16),J16)</f>
        <v>21.69612799620079</v>
      </c>
      <c r="L16" s="11">
        <f>(K16+'Simulation Parameters'!$E$7)*'Simulation Parameters'!$E$4+L15</f>
        <v>2.967224305254452</v>
      </c>
    </row>
    <row r="17" ht="15" customHeight="1">
      <c r="A17" s="11">
        <f>'Simulation Parameters'!$E$4*(ROW(A17)-1)</f>
        <v>1.6</v>
      </c>
      <c r="B17" s="11">
        <f>B16+L16*'Simulation Parameters'!$E$4</f>
        <v>13.36267970043061</v>
      </c>
      <c r="C17" s="11">
        <f t="shared" si="2"/>
        <v>14</v>
      </c>
      <c r="D17" s="11">
        <f>B17-C17</f>
        <v>-0.6373202995693923</v>
      </c>
      <c r="E17" s="11">
        <f>D17*'Simulation Parameters'!$E$4+E16</f>
        <v>-0.7574160221209842</v>
      </c>
      <c r="F17" s="11">
        <f>(D17-D16)/'Simulation Parameters'!$E$4</f>
        <v>2.967224305254454</v>
      </c>
      <c r="G17" s="13">
        <f>-'Simulation Parameters'!$B$2*D17-'Simulation Parameters'!$B$3*E17-'Simulation Parameters'!$B$4*F17</f>
        <v>2.078886458681881</v>
      </c>
      <c r="H17" s="13">
        <f>IF('Simulation Parameters'!$E$8&gt;=0,MIN('Simulation Parameters'!$E$8,ABS(G17))*SIGN(G17),G17)</f>
        <v>2.078886458681881</v>
      </c>
      <c r="I17" s="13">
        <f>IF('Simulation Parameters'!$E$6=0,H17,H17/'Simulation Parameters'!$E$6*'Simulation Parameters'!$E$4+L16)</f>
        <v>5.046110763936333</v>
      </c>
      <c r="J17" s="13">
        <f>(I17-L16)/'Simulation Parameters'!$E$4</f>
        <v>20.78886458681881</v>
      </c>
      <c r="K17" s="13">
        <f>IF('Simulation Parameters'!$E$9&gt;=0,MIN(ABS(J17),'Simulation Parameters'!$E$9)*SIGN(J17),J17)</f>
        <v>20.78886458681881</v>
      </c>
      <c r="L17" s="11">
        <f>(K17+'Simulation Parameters'!$E$7)*'Simulation Parameters'!$E$4+L16</f>
        <v>2.546110763936333</v>
      </c>
    </row>
    <row r="18" ht="15" customHeight="1">
      <c r="A18" s="11">
        <f>'Simulation Parameters'!$E$4*(ROW(A18)-1)</f>
        <v>1.7</v>
      </c>
      <c r="B18" s="11">
        <f>B17+L17*'Simulation Parameters'!$E$4</f>
        <v>13.61729077682424</v>
      </c>
      <c r="C18" s="11">
        <f t="shared" si="2"/>
        <v>14</v>
      </c>
      <c r="D18" s="11">
        <f>B18-C18</f>
        <v>-0.382709223175759</v>
      </c>
      <c r="E18" s="11">
        <f>D18*'Simulation Parameters'!$E$4+E17</f>
        <v>-0.7956869444385601</v>
      </c>
      <c r="F18" s="11">
        <f>(D18-D17)/'Simulation Parameters'!$E$4</f>
        <v>2.546110763936333</v>
      </c>
      <c r="G18" s="13">
        <f>-'Simulation Parameters'!$B$2*D18-'Simulation Parameters'!$B$3*E18-'Simulation Parameters'!$B$4*F18</f>
        <v>2.038583151153508</v>
      </c>
      <c r="H18" s="13">
        <f>IF('Simulation Parameters'!$E$8&gt;=0,MIN('Simulation Parameters'!$E$8,ABS(G18))*SIGN(G18),G18)</f>
        <v>2.038583151153508</v>
      </c>
      <c r="I18" s="13">
        <f>IF('Simulation Parameters'!$E$6=0,H18,H18/'Simulation Parameters'!$E$6*'Simulation Parameters'!$E$4+L17)</f>
        <v>4.584693915089841</v>
      </c>
      <c r="J18" s="13">
        <f>(I18-L17)/'Simulation Parameters'!$E$4</f>
        <v>20.38583151153508</v>
      </c>
      <c r="K18" s="13">
        <f>IF('Simulation Parameters'!$E$9&gt;=0,MIN(ABS(J18),'Simulation Parameters'!$E$9)*SIGN(J18),J18)</f>
        <v>20.38583151153508</v>
      </c>
      <c r="L18" s="11">
        <f>(K18+'Simulation Parameters'!$E$7)*'Simulation Parameters'!$E$4+L17</f>
        <v>2.084693915089841</v>
      </c>
    </row>
    <row r="19" ht="15" customHeight="1">
      <c r="A19" s="11">
        <f>'Simulation Parameters'!$E$4*(ROW(A19)-1)</f>
        <v>1.8</v>
      </c>
      <c r="B19" s="11">
        <f>B18+L18*'Simulation Parameters'!$E$4</f>
        <v>13.82576016833323</v>
      </c>
      <c r="C19" s="11">
        <f t="shared" si="2"/>
        <v>14</v>
      </c>
      <c r="D19" s="11">
        <f>B19-C19</f>
        <v>-0.1742398316667746</v>
      </c>
      <c r="E19" s="11">
        <f>D19*'Simulation Parameters'!$E$4+E18</f>
        <v>-0.8131109276052376</v>
      </c>
      <c r="F19" s="11">
        <f>(D19-D18)/'Simulation Parameters'!$E$4</f>
        <v>2.084693915089844</v>
      </c>
      <c r="G19" s="13">
        <f>-'Simulation Parameters'!$B$2*D19-'Simulation Parameters'!$B$3*E19-'Simulation Parameters'!$B$4*F19</f>
        <v>2.037402937437117</v>
      </c>
      <c r="H19" s="13">
        <f>IF('Simulation Parameters'!$E$8&gt;=0,MIN('Simulation Parameters'!$E$8,ABS(G19))*SIGN(G19),G19)</f>
        <v>2.037402937437117</v>
      </c>
      <c r="I19" s="13">
        <f>IF('Simulation Parameters'!$E$6=0,H19,H19/'Simulation Parameters'!$E$6*'Simulation Parameters'!$E$4+L18)</f>
        <v>4.122096852526958</v>
      </c>
      <c r="J19" s="13">
        <f>(I19-L18)/'Simulation Parameters'!$E$4</f>
        <v>20.37402937437117</v>
      </c>
      <c r="K19" s="13">
        <f>IF('Simulation Parameters'!$E$9&gt;=0,MIN(ABS(J19),'Simulation Parameters'!$E$9)*SIGN(J19),J19)</f>
        <v>20.37402937437117</v>
      </c>
      <c r="L19" s="11">
        <f>(K19+'Simulation Parameters'!$E$7)*'Simulation Parameters'!$E$4+L18</f>
        <v>1.622096852526958</v>
      </c>
    </row>
    <row r="20" ht="15" customHeight="1">
      <c r="A20" s="11">
        <f>'Simulation Parameters'!$E$4*(ROW(A20)-1)</f>
        <v>1.9</v>
      </c>
      <c r="B20" s="11">
        <f>B19+L19*'Simulation Parameters'!$E$4</f>
        <v>13.98796985358592</v>
      </c>
      <c r="C20" s="11">
        <f t="shared" si="2"/>
        <v>14</v>
      </c>
      <c r="D20" s="11">
        <f>B20-C20</f>
        <v>-0.0120301464140784</v>
      </c>
      <c r="E20" s="11">
        <f>D20*'Simulation Parameters'!$E$4+E19</f>
        <v>-0.8143139422466454</v>
      </c>
      <c r="F20" s="11">
        <f>(D20-D19)/'Simulation Parameters'!$E$4</f>
        <v>1.622096852526962</v>
      </c>
      <c r="G20" s="13">
        <f>-'Simulation Parameters'!$B$2*D20-'Simulation Parameters'!$B$3*E20-'Simulation Parameters'!$B$4*F20</f>
        <v>2.064743422419517</v>
      </c>
      <c r="H20" s="13">
        <f>IF('Simulation Parameters'!$E$8&gt;=0,MIN('Simulation Parameters'!$E$8,ABS(G20))*SIGN(G20),G20)</f>
        <v>2.064743422419517</v>
      </c>
      <c r="I20" s="13">
        <f>IF('Simulation Parameters'!$E$6=0,H20,H20/'Simulation Parameters'!$E$6*'Simulation Parameters'!$E$4+L19)</f>
        <v>3.686840274946475</v>
      </c>
      <c r="J20" s="13">
        <f>(I20-L19)/'Simulation Parameters'!$E$4</f>
        <v>20.64743422419517</v>
      </c>
      <c r="K20" s="13">
        <f>IF('Simulation Parameters'!$E$9&gt;=0,MIN(ABS(J20),'Simulation Parameters'!$E$9)*SIGN(J20),J20)</f>
        <v>20.64743422419517</v>
      </c>
      <c r="L20" s="11">
        <f>(K20+'Simulation Parameters'!$E$7)*'Simulation Parameters'!$E$4+L19</f>
        <v>1.186840274946475</v>
      </c>
    </row>
    <row r="21" ht="15" customHeight="1">
      <c r="A21" s="11">
        <f>'Simulation Parameters'!$E$4*(ROW(A21)-1)</f>
        <v>2</v>
      </c>
      <c r="B21" s="11">
        <f>B20+L20*'Simulation Parameters'!$E$4</f>
        <v>14.10665388108057</v>
      </c>
      <c r="C21" s="11">
        <f t="shared" si="2"/>
        <v>14</v>
      </c>
      <c r="D21" s="11">
        <f>B21-C21</f>
        <v>0.1066538810805699</v>
      </c>
      <c r="E21" s="11">
        <f>D21*'Simulation Parameters'!$E$4+E20</f>
        <v>-0.8036485541385885</v>
      </c>
      <c r="F21" s="11">
        <f>(D21-D20)/'Simulation Parameters'!$E$4</f>
        <v>1.186840274946483</v>
      </c>
      <c r="G21" s="13">
        <f>-'Simulation Parameters'!$B$2*D21-'Simulation Parameters'!$B$3*E21-'Simulation Parameters'!$B$4*F21</f>
        <v>2.111156248183351</v>
      </c>
      <c r="H21" s="13">
        <f>IF('Simulation Parameters'!$E$8&gt;=0,MIN('Simulation Parameters'!$E$8,ABS(G21))*SIGN(G21),G21)</f>
        <v>2.111156248183351</v>
      </c>
      <c r="I21" s="13">
        <f>IF('Simulation Parameters'!$E$6=0,H21,H21/'Simulation Parameters'!$E$6*'Simulation Parameters'!$E$4+L20)</f>
        <v>3.297996523129826</v>
      </c>
      <c r="J21" s="13">
        <f>(I21-L20)/'Simulation Parameters'!$E$4</f>
        <v>21.11156248183351</v>
      </c>
      <c r="K21" s="13">
        <f>IF('Simulation Parameters'!$E$9&gt;=0,MIN(ABS(J21),'Simulation Parameters'!$E$9)*SIGN(J21),J21)</f>
        <v>21.11156248183351</v>
      </c>
      <c r="L21" s="11">
        <f>(K21+'Simulation Parameters'!$E$7)*'Simulation Parameters'!$E$4+L20</f>
        <v>0.7979965231298263</v>
      </c>
    </row>
    <row r="22" ht="15" customHeight="1">
      <c r="A22" s="11">
        <f>'Simulation Parameters'!$E$4*(ROW(A22)-1)</f>
        <v>2.1</v>
      </c>
      <c r="B22" s="11">
        <f>B21+L21*'Simulation Parameters'!$E$4</f>
        <v>14.18645353339355</v>
      </c>
      <c r="C22" s="11">
        <f t="shared" si="2"/>
        <v>14</v>
      </c>
      <c r="D22" s="11">
        <f>B22-C22</f>
        <v>0.1864535333935518</v>
      </c>
      <c r="E22" s="11">
        <f>D22*'Simulation Parameters'!$E$4+E21</f>
        <v>-0.7850032007992334</v>
      </c>
      <c r="F22" s="11">
        <f>(D22-D21)/'Simulation Parameters'!$E$4</f>
        <v>0.7979965231298181</v>
      </c>
      <c r="G22" s="13">
        <f>-'Simulation Parameters'!$B$2*D22-'Simulation Parameters'!$B$3*E22-'Simulation Parameters'!$B$4*F22</f>
        <v>2.168608344062466</v>
      </c>
      <c r="H22" s="13">
        <f>IF('Simulation Parameters'!$E$8&gt;=0,MIN('Simulation Parameters'!$E$8,ABS(G22))*SIGN(G22),G22)</f>
        <v>2.168608344062466</v>
      </c>
      <c r="I22" s="13">
        <f>IF('Simulation Parameters'!$E$6=0,H22,H22/'Simulation Parameters'!$E$6*'Simulation Parameters'!$E$4+L21)</f>
        <v>2.966604867192292</v>
      </c>
      <c r="J22" s="13">
        <f>(I22-L21)/'Simulation Parameters'!$E$4</f>
        <v>21.68608344062466</v>
      </c>
      <c r="K22" s="13">
        <f>IF('Simulation Parameters'!$E$9&gt;=0,MIN(ABS(J22),'Simulation Parameters'!$E$9)*SIGN(J22),J22)</f>
        <v>21.68608344062466</v>
      </c>
      <c r="L22" s="11">
        <f>(K22+'Simulation Parameters'!$E$7)*'Simulation Parameters'!$E$4+L21</f>
        <v>0.4666048671922927</v>
      </c>
    </row>
    <row r="23" ht="15" customHeight="1">
      <c r="A23" s="11">
        <f>'Simulation Parameters'!$E$4*(ROW(A23)-1)</f>
        <v>2.2</v>
      </c>
      <c r="B23" s="11">
        <f>B22+L22*'Simulation Parameters'!$E$4</f>
        <v>14.23311402011278</v>
      </c>
      <c r="C23" s="11">
        <f t="shared" si="2"/>
        <v>14</v>
      </c>
      <c r="D23" s="11">
        <f>B23-C23</f>
        <v>0.2331140201127813</v>
      </c>
      <c r="E23" s="11">
        <f>D23*'Simulation Parameters'!$E$4+E22</f>
        <v>-0.7616917987879552</v>
      </c>
      <c r="F23" s="11">
        <f>(D23-D22)/'Simulation Parameters'!$E$4</f>
        <v>0.4666048671922951</v>
      </c>
      <c r="G23" s="13">
        <f>-'Simulation Parameters'!$B$2*D23-'Simulation Parameters'!$B$3*E23-'Simulation Parameters'!$B$4*F23</f>
        <v>2.230585504532037</v>
      </c>
      <c r="H23" s="13">
        <f>IF('Simulation Parameters'!$E$8&gt;=0,MIN('Simulation Parameters'!$E$8,ABS(G23))*SIGN(G23),G23)</f>
        <v>2.230585504532037</v>
      </c>
      <c r="I23" s="13">
        <f>IF('Simulation Parameters'!$E$6=0,H23,H23/'Simulation Parameters'!$E$6*'Simulation Parameters'!$E$4+L22)</f>
        <v>2.69719037172433</v>
      </c>
      <c r="J23" s="13">
        <f>(I23-L22)/'Simulation Parameters'!$E$4</f>
        <v>22.30585504532037</v>
      </c>
      <c r="K23" s="13">
        <f>IF('Simulation Parameters'!$E$9&gt;=0,MIN(ABS(J23),'Simulation Parameters'!$E$9)*SIGN(J23),J23)</f>
        <v>22.30585504532037</v>
      </c>
      <c r="L23" s="11">
        <f>(K23+'Simulation Parameters'!$E$7)*'Simulation Parameters'!$E$4+L22</f>
        <v>0.1971903717243297</v>
      </c>
    </row>
    <row r="24" ht="15" customHeight="1">
      <c r="A24" s="11">
        <f>'Simulation Parameters'!$E$4*(ROW(A24)-1)</f>
        <v>2.3</v>
      </c>
      <c r="B24" s="11">
        <f>B23+L23*'Simulation Parameters'!$E$4</f>
        <v>14.25283305728521</v>
      </c>
      <c r="C24" s="11">
        <f t="shared" si="2"/>
        <v>14</v>
      </c>
      <c r="D24" s="11">
        <f>B24-C24</f>
        <v>0.2528330572852138</v>
      </c>
      <c r="E24" s="11">
        <f>D24*'Simulation Parameters'!$E$4+E23</f>
        <v>-0.7364084930594339</v>
      </c>
      <c r="F24" s="11">
        <f>(D24-D23)/'Simulation Parameters'!$E$4</f>
        <v>0.1971903717243251</v>
      </c>
      <c r="G24" s="13">
        <f>-'Simulation Parameters'!$B$2*D24-'Simulation Parameters'!$B$3*E24-'Simulation Parameters'!$B$4*F24</f>
        <v>2.292075078874064</v>
      </c>
      <c r="H24" s="13">
        <f>IF('Simulation Parameters'!$E$8&gt;=0,MIN('Simulation Parameters'!$E$8,ABS(G24))*SIGN(G24),G24)</f>
        <v>2.292075078874064</v>
      </c>
      <c r="I24" s="13">
        <f>IF('Simulation Parameters'!$E$6=0,H24,H24/'Simulation Parameters'!$E$6*'Simulation Parameters'!$E$4+L23)</f>
        <v>2.489265450598394</v>
      </c>
      <c r="J24" s="13">
        <f>(I24-L23)/'Simulation Parameters'!$E$4</f>
        <v>22.92075078874064</v>
      </c>
      <c r="K24" s="13">
        <f>IF('Simulation Parameters'!$E$9&gt;=0,MIN(ABS(J24),'Simulation Parameters'!$E$9)*SIGN(J24),J24)</f>
        <v>22.92075078874064</v>
      </c>
      <c r="L24" s="11">
        <f>(K24+'Simulation Parameters'!$E$7)*'Simulation Parameters'!$E$4+L23</f>
        <v>-0.0107345494016062</v>
      </c>
    </row>
    <row r="25" ht="15" customHeight="1">
      <c r="A25" s="11">
        <f>'Simulation Parameters'!$E$4*(ROW(A25)-1)</f>
        <v>2.4</v>
      </c>
      <c r="B25" s="11">
        <f>B24+L24*'Simulation Parameters'!$E$4</f>
        <v>14.25175960234505</v>
      </c>
      <c r="C25" s="11">
        <f t="shared" si="2"/>
        <v>14</v>
      </c>
      <c r="D25" s="11">
        <f>B25-C25</f>
        <v>0.2517596023450537</v>
      </c>
      <c r="E25" s="11">
        <f>D25*'Simulation Parameters'!$E$4+E24</f>
        <v>-0.7112325328249285</v>
      </c>
      <c r="F25" s="11">
        <f>(D25-D24)/'Simulation Parameters'!$E$4</f>
        <v>-0.0107345494016009</v>
      </c>
      <c r="G25" s="13">
        <f>-'Simulation Parameters'!$B$2*D25-'Simulation Parameters'!$B$3*E25-'Simulation Parameters'!$B$4*F25</f>
        <v>2.349461838660807</v>
      </c>
      <c r="H25" s="13">
        <f>IF('Simulation Parameters'!$E$8&gt;=0,MIN('Simulation Parameters'!$E$8,ABS(G25))*SIGN(G25),G25)</f>
        <v>2.349461838660807</v>
      </c>
      <c r="I25" s="13">
        <f>IF('Simulation Parameters'!$E$6=0,H25,H25/'Simulation Parameters'!$E$6*'Simulation Parameters'!$E$4+L24)</f>
        <v>2.338727289259201</v>
      </c>
      <c r="J25" s="13">
        <f>(I25-L24)/'Simulation Parameters'!$E$4</f>
        <v>23.49461838660807</v>
      </c>
      <c r="K25" s="13">
        <f>IF('Simulation Parameters'!$E$9&gt;=0,MIN(ABS(J25),'Simulation Parameters'!$E$9)*SIGN(J25),J25)</f>
        <v>23.49461838660807</v>
      </c>
      <c r="L25" s="11">
        <f>(K25+'Simulation Parameters'!$E$7)*'Simulation Parameters'!$E$4+L24</f>
        <v>-0.1612727107407991</v>
      </c>
    </row>
    <row r="26" ht="15" customHeight="1">
      <c r="A26" s="11">
        <f>'Simulation Parameters'!$E$4*(ROW(A26)-1)</f>
        <v>2.5</v>
      </c>
      <c r="B26" s="11">
        <f>B25+L25*'Simulation Parameters'!$E$4</f>
        <v>14.23563233127097</v>
      </c>
      <c r="C26" s="11">
        <f t="shared" si="2"/>
        <v>14</v>
      </c>
      <c r="D26" s="11">
        <f>B26-C26</f>
        <v>0.235632331270974</v>
      </c>
      <c r="E26" s="11">
        <f>D26*'Simulation Parameters'!$E$4+E25</f>
        <v>-0.6876692996978311</v>
      </c>
      <c r="F26" s="11">
        <f>(D26-D25)/'Simulation Parameters'!$E$4</f>
        <v>-0.1612727107407963</v>
      </c>
      <c r="G26" s="13">
        <f>-'Simulation Parameters'!$B$2*D26-'Simulation Parameters'!$B$3*E26-'Simulation Parameters'!$B$4*F26</f>
        <v>2.400367069304973</v>
      </c>
      <c r="H26" s="13">
        <f>IF('Simulation Parameters'!$E$8&gt;=0,MIN('Simulation Parameters'!$E$8,ABS(G26))*SIGN(G26),G26)</f>
        <v>2.400367069304973</v>
      </c>
      <c r="I26" s="13">
        <f>IF('Simulation Parameters'!$E$6=0,H26,H26/'Simulation Parameters'!$E$6*'Simulation Parameters'!$E$4+L25)</f>
        <v>2.239094358564174</v>
      </c>
      <c r="J26" s="13">
        <f>(I26-L25)/'Simulation Parameters'!$E$4</f>
        <v>24.00367069304973</v>
      </c>
      <c r="K26" s="13">
        <f>IF('Simulation Parameters'!$E$9&gt;=0,MIN(ABS(J26),'Simulation Parameters'!$E$9)*SIGN(J26),J26)</f>
        <v>24.00367069304973</v>
      </c>
      <c r="L26" s="11">
        <f>(K26+'Simulation Parameters'!$E$7)*'Simulation Parameters'!$E$4+L25</f>
        <v>-0.2609056414358257</v>
      </c>
    </row>
    <row r="27" ht="15" customHeight="1">
      <c r="A27" s="11">
        <f>'Simulation Parameters'!$E$4*(ROW(A27)-1)</f>
        <v>2.6</v>
      </c>
      <c r="B27" s="11">
        <f>B26+L26*'Simulation Parameters'!$E$4</f>
        <v>14.20954176712739</v>
      </c>
      <c r="C27" s="11">
        <f t="shared" si="2"/>
        <v>14</v>
      </c>
      <c r="D27" s="11">
        <f>B27-C27</f>
        <v>0.2095417671273907</v>
      </c>
      <c r="E27" s="11">
        <f>D27*'Simulation Parameters'!$E$4+E26</f>
        <v>-0.6667151229850921</v>
      </c>
      <c r="F27" s="11">
        <f>(D27-D26)/'Simulation Parameters'!$E$4</f>
        <v>-0.2609056414358335</v>
      </c>
      <c r="G27" s="13">
        <f>-'Simulation Parameters'!$B$2*D27-'Simulation Parameters'!$B$3*E27-'Simulation Parameters'!$B$4*F27</f>
        <v>2.443456188762462</v>
      </c>
      <c r="H27" s="13">
        <f>IF('Simulation Parameters'!$E$8&gt;=0,MIN('Simulation Parameters'!$E$8,ABS(G27))*SIGN(G27),G27)</f>
        <v>2.443456188762462</v>
      </c>
      <c r="I27" s="13">
        <f>IF('Simulation Parameters'!$E$6=0,H27,H27/'Simulation Parameters'!$E$6*'Simulation Parameters'!$E$4+L26)</f>
        <v>2.182550547326636</v>
      </c>
      <c r="J27" s="13">
        <f>(I27-L26)/'Simulation Parameters'!$E$4</f>
        <v>24.43456188762462</v>
      </c>
      <c r="K27" s="13">
        <f>IF('Simulation Parameters'!$E$9&gt;=0,MIN(ABS(J27),'Simulation Parameters'!$E$9)*SIGN(J27),J27)</f>
        <v>24.43456188762462</v>
      </c>
      <c r="L27" s="11">
        <f>(K27+'Simulation Parameters'!$E$7)*'Simulation Parameters'!$E$4+L26</f>
        <v>-0.3174494526733639</v>
      </c>
    </row>
    <row r="28" ht="15" customHeight="1">
      <c r="A28" s="11">
        <f>'Simulation Parameters'!$E$4*(ROW(A28)-1)</f>
        <v>2.7</v>
      </c>
      <c r="B28" s="11">
        <f>B27+L27*'Simulation Parameters'!$E$4</f>
        <v>14.17779682186005</v>
      </c>
      <c r="C28" s="11">
        <f t="shared" si="2"/>
        <v>14</v>
      </c>
      <c r="D28" s="11">
        <f>B28-C28</f>
        <v>0.1777968218600545</v>
      </c>
      <c r="E28" s="11">
        <f>D28*'Simulation Parameters'!$E$4+E27</f>
        <v>-0.6489354407990866</v>
      </c>
      <c r="F28" s="11">
        <f>(D28-D27)/'Simulation Parameters'!$E$4</f>
        <v>-0.3174494526733618</v>
      </c>
      <c r="G28" s="13">
        <f>-'Simulation Parameters'!$B$2*D28-'Simulation Parameters'!$B$3*E28-'Simulation Parameters'!$B$4*F28</f>
        <v>2.478235208981259</v>
      </c>
      <c r="H28" s="13">
        <f>IF('Simulation Parameters'!$E$8&gt;=0,MIN('Simulation Parameters'!$E$8,ABS(G28))*SIGN(G28),G28)</f>
        <v>2.478235208981259</v>
      </c>
      <c r="I28" s="13">
        <f>IF('Simulation Parameters'!$E$6=0,H28,H28/'Simulation Parameters'!$E$6*'Simulation Parameters'!$E$4+L27)</f>
        <v>2.160785756307895</v>
      </c>
      <c r="J28" s="13">
        <f>(I28-L27)/'Simulation Parameters'!$E$4</f>
        <v>24.78235208981259</v>
      </c>
      <c r="K28" s="13">
        <f>IF('Simulation Parameters'!$E$9&gt;=0,MIN(ABS(J28),'Simulation Parameters'!$E$9)*SIGN(J28),J28)</f>
        <v>24.78235208981259</v>
      </c>
      <c r="L28" s="11">
        <f>(K28+'Simulation Parameters'!$E$7)*'Simulation Parameters'!$E$4+L27</f>
        <v>-0.3392142436921052</v>
      </c>
    </row>
    <row r="29" ht="15" customHeight="1">
      <c r="A29" s="11">
        <f>'Simulation Parameters'!$E$4*(ROW(A29)-1)</f>
        <v>2.8</v>
      </c>
      <c r="B29" s="11">
        <f>B28+L28*'Simulation Parameters'!$E$4</f>
        <v>14.14387539749084</v>
      </c>
      <c r="C29" s="11">
        <f t="shared" si="2"/>
        <v>14</v>
      </c>
      <c r="D29" s="11">
        <f>B29-C29</f>
        <v>0.1438753974908433</v>
      </c>
      <c r="E29" s="11">
        <f>D29*'Simulation Parameters'!$E$4+E28</f>
        <v>-0.6345479010500022</v>
      </c>
      <c r="F29" s="11">
        <f>(D29-D28)/'Simulation Parameters'!$E$4</f>
        <v>-0.3392142436921119</v>
      </c>
      <c r="G29" s="13">
        <f>-'Simulation Parameters'!$B$2*D29-'Simulation Parameters'!$B$3*E29-'Simulation Parameters'!$B$4*F29</f>
        <v>2.504851491987406</v>
      </c>
      <c r="H29" s="13">
        <f>IF('Simulation Parameters'!$E$8&gt;=0,MIN('Simulation Parameters'!$E$8,ABS(G29))*SIGN(G29),G29)</f>
        <v>2.504851491987406</v>
      </c>
      <c r="I29" s="13">
        <f>IF('Simulation Parameters'!$E$6=0,H29,H29/'Simulation Parameters'!$E$6*'Simulation Parameters'!$E$4+L28)</f>
        <v>2.165637248295301</v>
      </c>
      <c r="J29" s="13">
        <f>(I29-L28)/'Simulation Parameters'!$E$4</f>
        <v>25.04851491987406</v>
      </c>
      <c r="K29" s="13">
        <f>IF('Simulation Parameters'!$E$9&gt;=0,MIN(ABS(J29),'Simulation Parameters'!$E$9)*SIGN(J29),J29)</f>
        <v>25.04851491987406</v>
      </c>
      <c r="L29" s="11">
        <f>(K29+'Simulation Parameters'!$E$7)*'Simulation Parameters'!$E$4+L28</f>
        <v>-0.334362751704699</v>
      </c>
    </row>
    <row r="30" ht="15" customHeight="1">
      <c r="A30" s="11">
        <f>'Simulation Parameters'!$E$4*(ROW(A30)-1)</f>
        <v>2.9</v>
      </c>
      <c r="B30" s="11">
        <f>B29+L29*'Simulation Parameters'!$E$4</f>
        <v>14.11043912232037</v>
      </c>
      <c r="C30" s="11">
        <f t="shared" si="2"/>
        <v>14</v>
      </c>
      <c r="D30" s="11">
        <f>B30-C30</f>
        <v>0.1104391223203738</v>
      </c>
      <c r="E30" s="11">
        <f>D30*'Simulation Parameters'!$E$4+E29</f>
        <v>-0.6235039888179649</v>
      </c>
      <c r="F30" s="11">
        <f>(D30-D29)/'Simulation Parameters'!$E$4</f>
        <v>-0.3343627517046954</v>
      </c>
      <c r="G30" s="13">
        <f>-'Simulation Parameters'!$B$2*D30-'Simulation Parameters'!$B$3*E30-'Simulation Parameters'!$B$4*F30</f>
        <v>2.523909774409633</v>
      </c>
      <c r="H30" s="13">
        <f>IF('Simulation Parameters'!$E$8&gt;=0,MIN('Simulation Parameters'!$E$8,ABS(G30))*SIGN(G30),G30)</f>
        <v>2.523909774409633</v>
      </c>
      <c r="I30" s="13">
        <f>IF('Simulation Parameters'!$E$6=0,H30,H30/'Simulation Parameters'!$E$6*'Simulation Parameters'!$E$4+L29)</f>
        <v>2.189547022704935</v>
      </c>
      <c r="J30" s="13">
        <f>(I30-L29)/'Simulation Parameters'!$E$4</f>
        <v>25.23909774409633</v>
      </c>
      <c r="K30" s="13">
        <f>IF('Simulation Parameters'!$E$9&gt;=0,MIN(ABS(J30),'Simulation Parameters'!$E$9)*SIGN(J30),J30)</f>
        <v>25.23909774409633</v>
      </c>
      <c r="L30" s="11">
        <f>(K30+'Simulation Parameters'!$E$7)*'Simulation Parameters'!$E$4+L29</f>
        <v>-0.3104529772950656</v>
      </c>
    </row>
    <row r="31" ht="15" customHeight="1">
      <c r="A31" s="11">
        <f>'Simulation Parameters'!$E$4*(ROW(A31)-1)</f>
        <v>3</v>
      </c>
      <c r="B31" s="11">
        <f>B30+L30*'Simulation Parameters'!$E$4</f>
        <v>14.07939382459087</v>
      </c>
      <c r="C31" s="11">
        <f t="shared" si="2"/>
        <v>14</v>
      </c>
      <c r="D31" s="11">
        <f>B31-C31</f>
        <v>0.07939382459086808</v>
      </c>
      <c r="E31" s="11">
        <f>D31*'Simulation Parameters'!$E$4+E30</f>
        <v>-0.6155646063588781</v>
      </c>
      <c r="F31" s="11">
        <f>(D31-D30)/'Simulation Parameters'!$E$4</f>
        <v>-0.3104529772950571</v>
      </c>
      <c r="G31" s="13">
        <f>-'Simulation Parameters'!$B$2*D31-'Simulation Parameters'!$B$3*E31-'Simulation Parameters'!$B$4*F31</f>
        <v>2.536310509225069</v>
      </c>
      <c r="H31" s="13">
        <f>IF('Simulation Parameters'!$E$8&gt;=0,MIN('Simulation Parameters'!$E$8,ABS(G31))*SIGN(G31),G31)</f>
        <v>2.536310509225069</v>
      </c>
      <c r="I31" s="13">
        <f>IF('Simulation Parameters'!$E$6=0,H31,H31/'Simulation Parameters'!$E$6*'Simulation Parameters'!$E$4+L30)</f>
        <v>2.225857531930004</v>
      </c>
      <c r="J31" s="13">
        <f>(I31-L30)/'Simulation Parameters'!$E$4</f>
        <v>25.36310509225069</v>
      </c>
      <c r="K31" s="13">
        <f>IF('Simulation Parameters'!$E$9&gt;=0,MIN(ABS(J31),'Simulation Parameters'!$E$9)*SIGN(J31),J31)</f>
        <v>25.36310509225069</v>
      </c>
      <c r="L31" s="11">
        <f>(K31+'Simulation Parameters'!$E$7)*'Simulation Parameters'!$E$4+L30</f>
        <v>-0.2741424680699968</v>
      </c>
    </row>
    <row r="32" ht="15" customHeight="1">
      <c r="A32" s="11">
        <f>'Simulation Parameters'!$E$4*(ROW(A32)-1)</f>
        <v>3.1</v>
      </c>
      <c r="B32" s="11">
        <f>B31+L31*'Simulation Parameters'!$E$4</f>
        <v>14.05197957778387</v>
      </c>
      <c r="C32" s="11">
        <f t="shared" si="2"/>
        <v>14</v>
      </c>
      <c r="D32" s="11">
        <f>B32-C32</f>
        <v>0.05197957778386808</v>
      </c>
      <c r="E32" s="11">
        <f>D32*'Simulation Parameters'!$E$4+E31</f>
        <v>-0.6103666485804913</v>
      </c>
      <c r="F32" s="11">
        <f>(D32-D31)/'Simulation Parameters'!$E$4</f>
        <v>-0.274142468070</v>
      </c>
      <c r="G32" s="13">
        <f>-'Simulation Parameters'!$B$2*D32-'Simulation Parameters'!$B$3*E32-'Simulation Parameters'!$B$4*F32</f>
        <v>2.543114289806729</v>
      </c>
      <c r="H32" s="13">
        <f>IF('Simulation Parameters'!$E$8&gt;=0,MIN('Simulation Parameters'!$E$8,ABS(G32))*SIGN(G32),G32)</f>
        <v>2.543114289806729</v>
      </c>
      <c r="I32" s="13">
        <f>IF('Simulation Parameters'!$E$6=0,H32,H32/'Simulation Parameters'!$E$6*'Simulation Parameters'!$E$4+L31)</f>
        <v>2.268971821736732</v>
      </c>
      <c r="J32" s="13">
        <f>(I32-L31)/'Simulation Parameters'!$E$4</f>
        <v>25.43114289806729</v>
      </c>
      <c r="K32" s="13">
        <f>IF('Simulation Parameters'!$E$9&gt;=0,MIN(ABS(J32),'Simulation Parameters'!$E$9)*SIGN(J32),J32)</f>
        <v>25.43114289806729</v>
      </c>
      <c r="L32" s="11">
        <f>(K32+'Simulation Parameters'!$E$7)*'Simulation Parameters'!$E$4+L31</f>
        <v>-0.2310281782632679</v>
      </c>
    </row>
    <row r="33" ht="15" customHeight="1">
      <c r="A33" s="11">
        <f>'Simulation Parameters'!$E$4*(ROW(A33)-1)</f>
        <v>3.2</v>
      </c>
      <c r="B33" s="11">
        <f>B32+L32*'Simulation Parameters'!$E$4</f>
        <v>14.02887675995754</v>
      </c>
      <c r="C33" s="11">
        <f t="shared" si="2"/>
        <v>14</v>
      </c>
      <c r="D33" s="11">
        <f>B33-C33</f>
        <v>0.0288767599575408</v>
      </c>
      <c r="E33" s="11">
        <f>D33*'Simulation Parameters'!$E$4+E32</f>
        <v>-0.6074789725847372</v>
      </c>
      <c r="F33" s="11">
        <f>(D33-D32)/'Simulation Parameters'!$E$4</f>
        <v>-0.2310281782632728</v>
      </c>
      <c r="G33" s="13">
        <f>-'Simulation Parameters'!$B$2*D33-'Simulation Parameters'!$B$3*E33-'Simulation Parameters'!$B$4*F33</f>
        <v>2.545433504121322</v>
      </c>
      <c r="H33" s="13">
        <f>IF('Simulation Parameters'!$E$8&gt;=0,MIN('Simulation Parameters'!$E$8,ABS(G33))*SIGN(G33),G33)</f>
        <v>2.545433504121322</v>
      </c>
      <c r="I33" s="13">
        <f>IF('Simulation Parameters'!$E$6=0,H33,H33/'Simulation Parameters'!$E$6*'Simulation Parameters'!$E$4+L32)</f>
        <v>2.314405325858054</v>
      </c>
      <c r="J33" s="13">
        <f>(I33-L32)/'Simulation Parameters'!$E$4</f>
        <v>25.45433504121322</v>
      </c>
      <c r="K33" s="13">
        <f>IF('Simulation Parameters'!$E$9&gt;=0,MIN(ABS(J33),'Simulation Parameters'!$E$9)*SIGN(J33),J33)</f>
        <v>25.45433504121322</v>
      </c>
      <c r="L33" s="11">
        <f>(K33+'Simulation Parameters'!$E$7)*'Simulation Parameters'!$E$4+L32</f>
        <v>-0.1855946741419462</v>
      </c>
    </row>
    <row r="34" ht="15" customHeight="1">
      <c r="A34" s="11">
        <f>'Simulation Parameters'!$E$4*(ROW(A34)-1)</f>
        <v>3.3</v>
      </c>
      <c r="B34" s="11">
        <f>B33+L33*'Simulation Parameters'!$E$4</f>
        <v>14.01031729254335</v>
      </c>
      <c r="C34" s="11">
        <f t="shared" si="2"/>
        <v>14</v>
      </c>
      <c r="D34" s="11">
        <f>B34-C34</f>
        <v>0.01031729254334657</v>
      </c>
      <c r="E34" s="11">
        <f>D34*'Simulation Parameters'!$E$4+E33</f>
        <v>-0.6064472433304025</v>
      </c>
      <c r="F34" s="11">
        <f>(D34-D33)/'Simulation Parameters'!$E$4</f>
        <v>-0.1855946741419423</v>
      </c>
      <c r="G34" s="13">
        <f>-'Simulation Parameters'!$B$2*D34-'Simulation Parameters'!$B$3*E34-'Simulation Parameters'!$B$4*F34</f>
        <v>2.544350393841373</v>
      </c>
      <c r="H34" s="13">
        <f>IF('Simulation Parameters'!$E$8&gt;=0,MIN('Simulation Parameters'!$E$8,ABS(G34))*SIGN(G34),G34)</f>
        <v>2.544350393841373</v>
      </c>
      <c r="I34" s="13">
        <f>IF('Simulation Parameters'!$E$6=0,H34,H34/'Simulation Parameters'!$E$6*'Simulation Parameters'!$E$4+L33)</f>
        <v>2.358755719699427</v>
      </c>
      <c r="J34" s="13">
        <f>(I34-L33)/'Simulation Parameters'!$E$4</f>
        <v>25.44350393841373</v>
      </c>
      <c r="K34" s="13">
        <f>IF('Simulation Parameters'!$E$9&gt;=0,MIN(ABS(J34),'Simulation Parameters'!$E$9)*SIGN(J34),J34)</f>
        <v>25.44350393841373</v>
      </c>
      <c r="L34" s="11">
        <f>(K34+'Simulation Parameters'!$E$7)*'Simulation Parameters'!$E$4+L33</f>
        <v>-0.1412442803005728</v>
      </c>
    </row>
    <row r="35" ht="15" customHeight="1">
      <c r="A35" s="11">
        <f>'Simulation Parameters'!$E$4*(ROW(A35)-1)</f>
        <v>3.4</v>
      </c>
      <c r="B35" s="11">
        <f>B34+L34*'Simulation Parameters'!$E$4</f>
        <v>13.99619286451329</v>
      </c>
      <c r="C35" s="11">
        <f t="shared" si="2"/>
        <v>14</v>
      </c>
      <c r="D35" s="11">
        <f>B35-C35</f>
        <v>-0.003807135486709967</v>
      </c>
      <c r="E35" s="11">
        <f>D35*'Simulation Parameters'!$E$4+E34</f>
        <v>-0.6068279568790734</v>
      </c>
      <c r="F35" s="11">
        <f>(D35-D34)/'Simulation Parameters'!$E$4</f>
        <v>-0.1412442803005654</v>
      </c>
      <c r="G35" s="13">
        <f>-'Simulation Parameters'!$B$2*D35-'Simulation Parameters'!$B$3*E35-'Simulation Parameters'!$B$4*F35</f>
        <v>2.540859308715138</v>
      </c>
      <c r="H35" s="13">
        <f>IF('Simulation Parameters'!$E$8&gt;=0,MIN('Simulation Parameters'!$E$8,ABS(G35))*SIGN(G35),G35)</f>
        <v>2.540859308715138</v>
      </c>
      <c r="I35" s="13">
        <f>IF('Simulation Parameters'!$E$6=0,H35,H35/'Simulation Parameters'!$E$6*'Simulation Parameters'!$E$4+L34)</f>
        <v>2.399615028414565</v>
      </c>
      <c r="J35" s="13">
        <f>(I35-L34)/'Simulation Parameters'!$E$4</f>
        <v>25.40859308715137</v>
      </c>
      <c r="K35" s="13">
        <f>IF('Simulation Parameters'!$E$9&gt;=0,MIN(ABS(J35),'Simulation Parameters'!$E$9)*SIGN(J35),J35)</f>
        <v>25.40859308715137</v>
      </c>
      <c r="L35" s="11">
        <f>(K35+'Simulation Parameters'!$E$7)*'Simulation Parameters'!$E$4+L34</f>
        <v>-0.1003849715854355</v>
      </c>
    </row>
    <row r="36" ht="15" customHeight="1">
      <c r="A36" s="11">
        <f>'Simulation Parameters'!$E$4*(ROW(A36)-1)</f>
        <v>3.5</v>
      </c>
      <c r="B36" s="11">
        <f>B35+L35*'Simulation Parameters'!$E$4</f>
        <v>13.98615436735475</v>
      </c>
      <c r="C36" s="11">
        <f t="shared" si="2"/>
        <v>14</v>
      </c>
      <c r="D36" s="11">
        <f>B36-C36</f>
        <v>-0.0138456326452534</v>
      </c>
      <c r="E36" s="11">
        <f>D36*'Simulation Parameters'!$E$4+E35</f>
        <v>-0.6082125201435987</v>
      </c>
      <c r="F36" s="11">
        <f>(D36-D35)/'Simulation Parameters'!$E$4</f>
        <v>-0.1003849715854344</v>
      </c>
      <c r="G36" s="13">
        <f>-'Simulation Parameters'!$B$2*D36-'Simulation Parameters'!$B$3*E36-'Simulation Parameters'!$B$4*F36</f>
        <v>2.535830074553977</v>
      </c>
      <c r="H36" s="13">
        <f>IF('Simulation Parameters'!$E$8&gt;=0,MIN('Simulation Parameters'!$E$8,ABS(G36))*SIGN(G36),G36)</f>
        <v>2.535830074553977</v>
      </c>
      <c r="I36" s="13">
        <f>IF('Simulation Parameters'!$E$6=0,H36,H36/'Simulation Parameters'!$E$6*'Simulation Parameters'!$E$4+L35)</f>
        <v>2.435445102968542</v>
      </c>
      <c r="J36" s="13">
        <f>(I36-L35)/'Simulation Parameters'!$E$4</f>
        <v>25.35830074553977</v>
      </c>
      <c r="K36" s="13">
        <f>IF('Simulation Parameters'!$E$9&gt;=0,MIN(ABS(J36),'Simulation Parameters'!$E$9)*SIGN(J36),J36)</f>
        <v>25.35830074553977</v>
      </c>
      <c r="L36" s="11">
        <f>(K36+'Simulation Parameters'!$E$7)*'Simulation Parameters'!$E$4+L35</f>
        <v>-0.06455489703145825</v>
      </c>
    </row>
    <row r="37" ht="15" customHeight="1">
      <c r="A37" s="11">
        <f>'Simulation Parameters'!$E$4*(ROW(A37)-1)</f>
        <v>3.6</v>
      </c>
      <c r="B37" s="11">
        <f>B36+L36*'Simulation Parameters'!$E$4</f>
        <v>13.9796988776516</v>
      </c>
      <c r="C37" s="11">
        <f t="shared" si="2"/>
        <v>14</v>
      </c>
      <c r="D37" s="11">
        <f>B37-C37</f>
        <v>-0.02030112234839976</v>
      </c>
      <c r="E37" s="11">
        <f>D37*'Simulation Parameters'!$E$4+E36</f>
        <v>-0.6102426323784387</v>
      </c>
      <c r="F37" s="11">
        <f>(D37-D36)/'Simulation Parameters'!$E$4</f>
        <v>-0.06455489703146355</v>
      </c>
      <c r="G37" s="13">
        <f>-'Simulation Parameters'!$B$2*D37-'Simulation Parameters'!$B$3*E37-'Simulation Parameters'!$B$4*F37</f>
        <v>2.529988946984152</v>
      </c>
      <c r="H37" s="13">
        <f>IF('Simulation Parameters'!$E$8&gt;=0,MIN('Simulation Parameters'!$E$8,ABS(G37))*SIGN(G37),G37)</f>
        <v>2.529988946984152</v>
      </c>
      <c r="I37" s="13">
        <f>IF('Simulation Parameters'!$E$6=0,H37,H37/'Simulation Parameters'!$E$6*'Simulation Parameters'!$E$4+L36)</f>
        <v>2.465434049952694</v>
      </c>
      <c r="J37" s="13">
        <f>(I37-L36)/'Simulation Parameters'!$E$4</f>
        <v>25.29988946984152</v>
      </c>
      <c r="K37" s="13">
        <f>IF('Simulation Parameters'!$E$9&gt;=0,MIN(ABS(J37),'Simulation Parameters'!$E$9)*SIGN(J37),J37)</f>
        <v>25.29988946984152</v>
      </c>
      <c r="L37" s="11">
        <f>(K37+'Simulation Parameters'!$E$7)*'Simulation Parameters'!$E$4+L36</f>
        <v>-0.03456595004730655</v>
      </c>
    </row>
    <row r="38" ht="15" customHeight="1">
      <c r="A38" s="11">
        <f>'Simulation Parameters'!$E$4*(ROW(A38)-1)</f>
        <v>3.7</v>
      </c>
      <c r="B38" s="11">
        <f>B37+L37*'Simulation Parameters'!$E$4</f>
        <v>13.97624228264687</v>
      </c>
      <c r="C38" s="11">
        <f t="shared" si="2"/>
        <v>14</v>
      </c>
      <c r="D38" s="11">
        <f>B38-C38</f>
        <v>-0.02375771735312959</v>
      </c>
      <c r="E38" s="11">
        <f>D38*'Simulation Parameters'!$E$4+E37</f>
        <v>-0.6126184041137517</v>
      </c>
      <c r="F38" s="11">
        <f>(D38-D37)/'Simulation Parameters'!$E$4</f>
        <v>-0.03456595004729834</v>
      </c>
      <c r="G38" s="13">
        <f>-'Simulation Parameters'!$B$2*D38-'Simulation Parameters'!$B$3*E38-'Simulation Parameters'!$B$4*F38</f>
        <v>2.52391351369674</v>
      </c>
      <c r="H38" s="13">
        <f>IF('Simulation Parameters'!$E$8&gt;=0,MIN('Simulation Parameters'!$E$8,ABS(G38))*SIGN(G38),G38)</f>
        <v>2.52391351369674</v>
      </c>
      <c r="I38" s="13">
        <f>IF('Simulation Parameters'!$E$6=0,H38,H38/'Simulation Parameters'!$E$6*'Simulation Parameters'!$E$4+L37)</f>
        <v>2.489347563649433</v>
      </c>
      <c r="J38" s="13">
        <f>(I38-L37)/'Simulation Parameters'!$E$4</f>
        <v>25.23913513696739</v>
      </c>
      <c r="K38" s="13">
        <f>IF('Simulation Parameters'!$E$9&gt;=0,MIN(ABS(J38),'Simulation Parameters'!$E$9)*SIGN(J38),J38)</f>
        <v>25.23913513696739</v>
      </c>
      <c r="L38" s="11">
        <f>(K38+'Simulation Parameters'!$E$7)*'Simulation Parameters'!$E$4+L37</f>
        <v>-0.01065243635056706</v>
      </c>
    </row>
    <row r="39" ht="15" customHeight="1">
      <c r="A39" s="11">
        <f>'Simulation Parameters'!$E$4*(ROW(A39)-1)</f>
        <v>3.8</v>
      </c>
      <c r="B39" s="11">
        <f>B38+L38*'Simulation Parameters'!$E$4</f>
        <v>13.97517703901181</v>
      </c>
      <c r="C39" s="11">
        <f t="shared" si="2"/>
        <v>14</v>
      </c>
      <c r="D39" s="11">
        <f>B39-C39</f>
        <v>-0.02482296098818715</v>
      </c>
      <c r="E39" s="11">
        <f>D39*'Simulation Parameters'!$E$4+E38</f>
        <v>-0.6151007002125704</v>
      </c>
      <c r="F39" s="11">
        <f>(D39-D38)/'Simulation Parameters'!$E$4</f>
        <v>-0.01065243635057556</v>
      </c>
      <c r="G39" s="13">
        <f>-'Simulation Parameters'!$B$2*D39-'Simulation Parameters'!$B$3*E39-'Simulation Parameters'!$B$4*F39</f>
        <v>2.518038050089587</v>
      </c>
      <c r="H39" s="13">
        <f>IF('Simulation Parameters'!$E$8&gt;=0,MIN('Simulation Parameters'!$E$8,ABS(G39))*SIGN(G39),G39)</f>
        <v>2.518038050089587</v>
      </c>
      <c r="I39" s="13">
        <f>IF('Simulation Parameters'!$E$6=0,H39,H39/'Simulation Parameters'!$E$6*'Simulation Parameters'!$E$4+L38)</f>
        <v>2.50738561373902</v>
      </c>
      <c r="J39" s="13">
        <f>(I39-L38)/'Simulation Parameters'!$E$4</f>
        <v>25.18038050089587</v>
      </c>
      <c r="K39" s="13">
        <f>IF('Simulation Parameters'!$E$9&gt;=0,MIN(ABS(J39),'Simulation Parameters'!$E$9)*SIGN(J39),J39)</f>
        <v>25.18038050089587</v>
      </c>
      <c r="L39" s="11">
        <f>(K39+'Simulation Parameters'!$E$7)*'Simulation Parameters'!$E$4+L38</f>
        <v>0.007385613739020129</v>
      </c>
    </row>
    <row r="40" ht="15" customHeight="1">
      <c r="A40" s="11">
        <f>'Simulation Parameters'!$E$4*(ROW(A40)-1)</f>
        <v>3.9</v>
      </c>
      <c r="B40" s="11">
        <f>B39+L39*'Simulation Parameters'!$E$4</f>
        <v>13.97591560038572</v>
      </c>
      <c r="C40" s="11">
        <f t="shared" si="2"/>
        <v>14</v>
      </c>
      <c r="D40" s="11">
        <f>B40-C40</f>
        <v>-0.02408439961428499</v>
      </c>
      <c r="E40" s="11">
        <f>D40*'Simulation Parameters'!$E$4+E39</f>
        <v>-0.6175091401739988</v>
      </c>
      <c r="F40" s="11">
        <f>(D40-D39)/'Simulation Parameters'!$E$4</f>
        <v>0.007385613739021579</v>
      </c>
      <c r="G40" s="13">
        <f>-'Simulation Parameters'!$B$2*D40-'Simulation Parameters'!$B$3*E40-'Simulation Parameters'!$B$4*F40</f>
        <v>2.512666149620299</v>
      </c>
      <c r="H40" s="13">
        <f>IF('Simulation Parameters'!$E$8&gt;=0,MIN('Simulation Parameters'!$E$8,ABS(G40))*SIGN(G40),G40)</f>
        <v>2.512666149620299</v>
      </c>
      <c r="I40" s="13">
        <f>IF('Simulation Parameters'!$E$6=0,H40,H40/'Simulation Parameters'!$E$6*'Simulation Parameters'!$E$4+L39)</f>
        <v>2.520051763359319</v>
      </c>
      <c r="J40" s="13">
        <f>(I40-L39)/'Simulation Parameters'!$E$4</f>
        <v>25.12666149620299</v>
      </c>
      <c r="K40" s="13">
        <f>IF('Simulation Parameters'!$E$9&gt;=0,MIN(ABS(J40),'Simulation Parameters'!$E$9)*SIGN(J40),J40)</f>
        <v>25.12666149620299</v>
      </c>
      <c r="L40" s="11">
        <f>(K40+'Simulation Parameters'!$E$7)*'Simulation Parameters'!$E$4+L39</f>
        <v>0.02005176335931897</v>
      </c>
    </row>
    <row r="41" ht="15" customHeight="1">
      <c r="A41" s="11">
        <f>'Simulation Parameters'!$E$4*(ROW(A41)-1)</f>
        <v>4</v>
      </c>
      <c r="B41" s="11">
        <f>B40+L40*'Simulation Parameters'!$E$4</f>
        <v>13.97792077672165</v>
      </c>
      <c r="C41" s="11">
        <f t="shared" si="2"/>
        <v>14</v>
      </c>
      <c r="D41" s="11">
        <f>B41-C41</f>
        <v>-0.02207922327835377</v>
      </c>
      <c r="E41" s="11">
        <f>D41*'Simulation Parameters'!$E$4+E40</f>
        <v>-0.6197170625018342</v>
      </c>
      <c r="F41" s="11">
        <f>(D41-D40)/'Simulation Parameters'!$E$4</f>
        <v>0.02005176335931225</v>
      </c>
      <c r="G41" s="13">
        <f>-'Simulation Parameters'!$B$2*D41-'Simulation Parameters'!$B$3*E41-'Simulation Parameters'!$B$4*F41</f>
        <v>2.50798787404456</v>
      </c>
      <c r="H41" s="13">
        <f>IF('Simulation Parameters'!$E$8&gt;=0,MIN('Simulation Parameters'!$E$8,ABS(G41))*SIGN(G41),G41)</f>
        <v>2.50798787404456</v>
      </c>
      <c r="I41" s="13">
        <f>IF('Simulation Parameters'!$E$6=0,H41,H41/'Simulation Parameters'!$E$6*'Simulation Parameters'!$E$4+L40)</f>
        <v>2.528039637403879</v>
      </c>
      <c r="J41" s="13">
        <f>(I41-L40)/'Simulation Parameters'!$E$4</f>
        <v>25.0798787404456</v>
      </c>
      <c r="K41" s="13">
        <f>IF('Simulation Parameters'!$E$9&gt;=0,MIN(ABS(J41),'Simulation Parameters'!$E$9)*SIGN(J41),J41)</f>
        <v>25.0798787404456</v>
      </c>
      <c r="L41" s="11">
        <f>(K41+'Simulation Parameters'!$E$7)*'Simulation Parameters'!$E$4+L40</f>
        <v>0.02803963740387904</v>
      </c>
    </row>
    <row r="42" ht="15" customHeight="1">
      <c r="A42" s="11">
        <f>'Simulation Parameters'!$E$4*(ROW(A42)-1)</f>
        <v>4.100000000000001</v>
      </c>
      <c r="B42" s="11">
        <f>B41+L41*'Simulation Parameters'!$E$4</f>
        <v>13.98072474046203</v>
      </c>
      <c r="C42" s="11">
        <f t="shared" si="2"/>
        <v>14</v>
      </c>
      <c r="D42" s="11">
        <f>B42-C42</f>
        <v>-0.0192752595379666</v>
      </c>
      <c r="E42" s="11">
        <f>D42*'Simulation Parameters'!$E$4+E41</f>
        <v>-0.6216445884556309</v>
      </c>
      <c r="F42" s="11">
        <f>(D42-D41)/'Simulation Parameters'!$E$4</f>
        <v>0.02803963740387161</v>
      </c>
      <c r="G42" s="13">
        <f>-'Simulation Parameters'!$B$2*D42-'Simulation Parameters'!$B$3*E42-'Simulation Parameters'!$B$4*F42</f>
        <v>2.504099144845553</v>
      </c>
      <c r="H42" s="13">
        <f>IF('Simulation Parameters'!$E$8&gt;=0,MIN('Simulation Parameters'!$E$8,ABS(G42))*SIGN(G42),G42)</f>
        <v>2.504099144845553</v>
      </c>
      <c r="I42" s="13">
        <f>IF('Simulation Parameters'!$E$6=0,H42,H42/'Simulation Parameters'!$E$6*'Simulation Parameters'!$E$4+L41)</f>
        <v>2.532138782249432</v>
      </c>
      <c r="J42" s="13">
        <f>(I42-L41)/'Simulation Parameters'!$E$4</f>
        <v>25.04099144845553</v>
      </c>
      <c r="K42" s="13">
        <f>IF('Simulation Parameters'!$E$9&gt;=0,MIN(ABS(J42),'Simulation Parameters'!$E$9)*SIGN(J42),J42)</f>
        <v>25.04099144845553</v>
      </c>
      <c r="L42" s="11">
        <f>(K42+'Simulation Parameters'!$E$7)*'Simulation Parameters'!$E$4+L41</f>
        <v>0.03213878224943192</v>
      </c>
    </row>
    <row r="43" ht="15" customHeight="1">
      <c r="A43" s="11">
        <f>'Simulation Parameters'!$E$4*(ROW(A43)-1)</f>
        <v>4.2</v>
      </c>
      <c r="B43" s="11">
        <f>B42+L42*'Simulation Parameters'!$E$4</f>
        <v>13.98393861868698</v>
      </c>
      <c r="C43" s="11">
        <f t="shared" si="2"/>
        <v>14</v>
      </c>
      <c r="D43" s="11">
        <f>B43-C43</f>
        <v>-0.01606138131302259</v>
      </c>
      <c r="E43" s="11">
        <f>D43*'Simulation Parameters'!$E$4+E42</f>
        <v>-0.6232507265869331</v>
      </c>
      <c r="F43" s="11">
        <f>(D43-D42)/'Simulation Parameters'!$E$4</f>
        <v>0.03213878224944011</v>
      </c>
      <c r="G43" s="13">
        <f>-'Simulation Parameters'!$B$2*D43-'Simulation Parameters'!$B$3*E43-'Simulation Parameters'!$B$4*F43</f>
        <v>2.501021582286698</v>
      </c>
      <c r="H43" s="13">
        <f>IF('Simulation Parameters'!$E$8&gt;=0,MIN('Simulation Parameters'!$E$8,ABS(G43))*SIGN(G43),G43)</f>
        <v>2.501021582286698</v>
      </c>
      <c r="I43" s="13">
        <f>IF('Simulation Parameters'!$E$6=0,H43,H43/'Simulation Parameters'!$E$6*'Simulation Parameters'!$E$4+L42)</f>
        <v>2.53316036453613</v>
      </c>
      <c r="J43" s="13">
        <f>(I43-L42)/'Simulation Parameters'!$E$4</f>
        <v>25.01021582286698</v>
      </c>
      <c r="K43" s="13">
        <f>IF('Simulation Parameters'!$E$9&gt;=0,MIN(ABS(J43),'Simulation Parameters'!$E$9)*SIGN(J43),J43)</f>
        <v>25.01021582286698</v>
      </c>
      <c r="L43" s="11">
        <f>(K43+'Simulation Parameters'!$E$7)*'Simulation Parameters'!$E$4+L42</f>
        <v>0.03316036453612942</v>
      </c>
    </row>
    <row r="44" ht="15" customHeight="1">
      <c r="A44" s="11">
        <f>'Simulation Parameters'!$E$4*(ROW(A44)-1)</f>
        <v>4.3</v>
      </c>
      <c r="B44" s="11">
        <f>B43+L43*'Simulation Parameters'!$E$4</f>
        <v>13.98725465514059</v>
      </c>
      <c r="C44" s="11">
        <f t="shared" si="2"/>
        <v>14</v>
      </c>
      <c r="D44" s="11">
        <f>B44-C44</f>
        <v>-0.01274534485940926</v>
      </c>
      <c r="E44" s="11">
        <f>D44*'Simulation Parameters'!$E$4+E43</f>
        <v>-0.6245252610728741</v>
      </c>
      <c r="F44" s="11">
        <f>(D44-D43)/'Simulation Parameters'!$E$4</f>
        <v>0.03316036453613336</v>
      </c>
      <c r="G44" s="13">
        <f>-'Simulation Parameters'!$B$2*D44-'Simulation Parameters'!$B$3*E44-'Simulation Parameters'!$B$4*F44</f>
        <v>2.498721460608215</v>
      </c>
      <c r="H44" s="13">
        <f>IF('Simulation Parameters'!$E$8&gt;=0,MIN('Simulation Parameters'!$E$8,ABS(G44))*SIGN(G44),G44)</f>
        <v>2.498721460608215</v>
      </c>
      <c r="I44" s="13">
        <f>IF('Simulation Parameters'!$E$6=0,H44,H44/'Simulation Parameters'!$E$6*'Simulation Parameters'!$E$4+L43)</f>
        <v>2.531881825144344</v>
      </c>
      <c r="J44" s="13">
        <f>(I44-L43)/'Simulation Parameters'!$E$4</f>
        <v>24.98721460608215</v>
      </c>
      <c r="K44" s="13">
        <f>IF('Simulation Parameters'!$E$9&gt;=0,MIN(ABS(J44),'Simulation Parameters'!$E$9)*SIGN(J44),J44)</f>
        <v>24.98721460608215</v>
      </c>
      <c r="L44" s="11">
        <f>(K44+'Simulation Parameters'!$E$7)*'Simulation Parameters'!$E$4+L43</f>
        <v>0.03188182514434421</v>
      </c>
    </row>
    <row r="45" ht="15" customHeight="1">
      <c r="A45" s="11">
        <f>'Simulation Parameters'!$E$4*(ROW(A45)-1)</f>
        <v>4.4</v>
      </c>
      <c r="B45" s="11">
        <f>B44+L44*'Simulation Parameters'!$E$4</f>
        <v>13.99044283765502</v>
      </c>
      <c r="C45" s="11">
        <f t="shared" si="2"/>
        <v>14</v>
      </c>
      <c r="D45" s="11">
        <f>B45-C45</f>
        <v>-0.009557162344975723</v>
      </c>
      <c r="E45" s="11">
        <f>D45*'Simulation Parameters'!$E$4+E44</f>
        <v>-0.6254809773073716</v>
      </c>
      <c r="F45" s="11">
        <f>(D45-D44)/'Simulation Parameters'!$E$4</f>
        <v>0.03188182514433535</v>
      </c>
      <c r="G45" s="13">
        <f>-'Simulation Parameters'!$B$2*D45-'Simulation Parameters'!$B$3*E45-'Simulation Parameters'!$B$4*F45</f>
        <v>2.497126865061186</v>
      </c>
      <c r="H45" s="13">
        <f>IF('Simulation Parameters'!$E$8&gt;=0,MIN('Simulation Parameters'!$E$8,ABS(G45))*SIGN(G45),G45)</f>
        <v>2.497126865061186</v>
      </c>
      <c r="I45" s="13">
        <f>IF('Simulation Parameters'!$E$6=0,H45,H45/'Simulation Parameters'!$E$6*'Simulation Parameters'!$E$4+L44)</f>
        <v>2.529008690205531</v>
      </c>
      <c r="J45" s="13">
        <f>(I45-L44)/'Simulation Parameters'!$E$4</f>
        <v>24.97126865061186</v>
      </c>
      <c r="K45" s="13">
        <f>IF('Simulation Parameters'!$E$9&gt;=0,MIN(ABS(J45),'Simulation Parameters'!$E$9)*SIGN(J45),J45)</f>
        <v>24.97126865061186</v>
      </c>
      <c r="L45" s="11">
        <f>(K45+'Simulation Parameters'!$E$7)*'Simulation Parameters'!$E$4+L44</f>
        <v>0.02900869020553036</v>
      </c>
    </row>
    <row r="46" ht="15" customHeight="1">
      <c r="A46" s="11">
        <f>'Simulation Parameters'!$E$4*(ROW(A46)-1)</f>
        <v>4.5</v>
      </c>
      <c r="B46" s="11">
        <f>B45+L45*'Simulation Parameters'!$E$4</f>
        <v>13.99334370667558</v>
      </c>
      <c r="C46" s="11">
        <f t="shared" si="2"/>
        <v>14</v>
      </c>
      <c r="D46" s="11">
        <f>B46-C46</f>
        <v>-0.00665629332442208</v>
      </c>
      <c r="E46" s="11">
        <f>D46*'Simulation Parameters'!$E$4+E45</f>
        <v>-0.6261466066398138</v>
      </c>
      <c r="F46" s="11">
        <f>(D46-D45)/'Simulation Parameters'!$E$4</f>
        <v>0.02900869020553642</v>
      </c>
      <c r="G46" s="13">
        <f>-'Simulation Parameters'!$B$2*D46-'Simulation Parameters'!$B$3*E46-'Simulation Parameters'!$B$4*F46</f>
        <v>2.496142495553947</v>
      </c>
      <c r="H46" s="13">
        <f>IF('Simulation Parameters'!$E$8&gt;=0,MIN('Simulation Parameters'!$E$8,ABS(G46))*SIGN(G46),G46)</f>
        <v>2.496142495553947</v>
      </c>
      <c r="I46" s="13">
        <f>IF('Simulation Parameters'!$E$6=0,H46,H46/'Simulation Parameters'!$E$6*'Simulation Parameters'!$E$4+L45)</f>
        <v>2.525151185759477</v>
      </c>
      <c r="J46" s="13">
        <f>(I46-L45)/'Simulation Parameters'!$E$4</f>
        <v>24.96142495553947</v>
      </c>
      <c r="K46" s="13">
        <f>IF('Simulation Parameters'!$E$9&gt;=0,MIN(ABS(J46),'Simulation Parameters'!$E$9)*SIGN(J46),J46)</f>
        <v>24.96142495553947</v>
      </c>
      <c r="L46" s="11">
        <f>(K46+'Simulation Parameters'!$E$7)*'Simulation Parameters'!$E$4+L45</f>
        <v>0.02515118575947743</v>
      </c>
    </row>
    <row r="47" ht="15" customHeight="1">
      <c r="A47" s="11">
        <f>'Simulation Parameters'!$E$4*(ROW(A47)-1)</f>
        <v>4.600000000000001</v>
      </c>
      <c r="B47" s="11">
        <f>B46+L46*'Simulation Parameters'!$E$4</f>
        <v>13.99585882525153</v>
      </c>
      <c r="C47" s="11">
        <f t="shared" si="2"/>
        <v>14</v>
      </c>
      <c r="D47" s="11">
        <f>B47-C47</f>
        <v>-0.004141174748474086</v>
      </c>
      <c r="E47" s="11">
        <f>D47*'Simulation Parameters'!$E$4+E46</f>
        <v>-0.6265607241146612</v>
      </c>
      <c r="F47" s="11">
        <f>(D47-D46)/'Simulation Parameters'!$E$4</f>
        <v>0.02515118575947994</v>
      </c>
      <c r="G47" s="13">
        <f>-'Simulation Parameters'!$B$2*D47-'Simulation Parameters'!$B$3*E47-'Simulation Parameters'!$B$4*F47</f>
        <v>2.495661856635983</v>
      </c>
      <c r="H47" s="13">
        <f>IF('Simulation Parameters'!$E$8&gt;=0,MIN('Simulation Parameters'!$E$8,ABS(G47))*SIGN(G47),G47)</f>
        <v>2.495661856635983</v>
      </c>
      <c r="I47" s="13">
        <f>IF('Simulation Parameters'!$E$6=0,H47,H47/'Simulation Parameters'!$E$6*'Simulation Parameters'!$E$4+L46)</f>
        <v>2.52081304239546</v>
      </c>
      <c r="J47" s="13">
        <f>(I47-L46)/'Simulation Parameters'!$E$4</f>
        <v>24.95661856635983</v>
      </c>
      <c r="K47" s="13">
        <f>IF('Simulation Parameters'!$E$9&gt;=0,MIN(ABS(J47),'Simulation Parameters'!$E$9)*SIGN(J47),J47)</f>
        <v>24.95661856635983</v>
      </c>
      <c r="L47" s="11">
        <f>(K47+'Simulation Parameters'!$E$7)*'Simulation Parameters'!$E$4+L46</f>
        <v>0.02081304239546033</v>
      </c>
    </row>
    <row r="48" ht="15" customHeight="1">
      <c r="A48" s="11">
        <f>'Simulation Parameters'!$E$4*(ROW(A48)-1)</f>
        <v>4.7</v>
      </c>
      <c r="B48" s="11">
        <f>B47+L47*'Simulation Parameters'!$E$4</f>
        <v>13.99794012949107</v>
      </c>
      <c r="C48" s="11">
        <f t="shared" si="2"/>
        <v>14</v>
      </c>
      <c r="D48" s="11">
        <f>B48-C48</f>
        <v>-0.002059870508928086</v>
      </c>
      <c r="E48" s="11">
        <f>D48*'Simulation Parameters'!$E$4+E47</f>
        <v>-0.626766711165554</v>
      </c>
      <c r="F48" s="11">
        <f>(D48-D47)/'Simulation Parameters'!$E$4</f>
        <v>0.02081304239546</v>
      </c>
      <c r="G48" s="13">
        <f>-'Simulation Parameters'!$B$2*D48-'Simulation Parameters'!$B$3*E48-'Simulation Parameters'!$B$4*F48</f>
        <v>2.495576803883477</v>
      </c>
      <c r="H48" s="13">
        <f>IF('Simulation Parameters'!$E$8&gt;=0,MIN('Simulation Parameters'!$E$8,ABS(G48))*SIGN(G48),G48)</f>
        <v>2.495576803883477</v>
      </c>
      <c r="I48" s="13">
        <f>IF('Simulation Parameters'!$E$6=0,H48,H48/'Simulation Parameters'!$E$6*'Simulation Parameters'!$E$4+L47)</f>
        <v>2.516389846278938</v>
      </c>
      <c r="J48" s="13">
        <f>(I48-L47)/'Simulation Parameters'!$E$4</f>
        <v>24.95576803883477</v>
      </c>
      <c r="K48" s="13">
        <f>IF('Simulation Parameters'!$E$9&gt;=0,MIN(ABS(J48),'Simulation Parameters'!$E$9)*SIGN(J48),J48)</f>
        <v>24.95576803883477</v>
      </c>
      <c r="L48" s="11">
        <f>(K48+'Simulation Parameters'!$E$7)*'Simulation Parameters'!$E$4+L47</f>
        <v>0.01638984627893759</v>
      </c>
    </row>
    <row r="49" ht="15" customHeight="1">
      <c r="A49" s="11">
        <f>'Simulation Parameters'!$E$4*(ROW(A49)-1)</f>
        <v>4.800000000000001</v>
      </c>
      <c r="B49" s="11">
        <f>B48+L48*'Simulation Parameters'!$E$4</f>
        <v>13.99957911411897</v>
      </c>
      <c r="C49" s="11">
        <f t="shared" si="2"/>
        <v>14</v>
      </c>
      <c r="D49" s="11">
        <f>B49-C49</f>
        <v>-0.0004208858810343941</v>
      </c>
      <c r="E49" s="11">
        <f>D49*'Simulation Parameters'!$E$4+E48</f>
        <v>-0.6268087997536574</v>
      </c>
      <c r="F49" s="11">
        <f>(D49-D48)/'Simulation Parameters'!$E$4</f>
        <v>0.01638984627893691</v>
      </c>
      <c r="G49" s="13">
        <f>-'Simulation Parameters'!$B$2*D49-'Simulation Parameters'!$B$3*E49-'Simulation Parameters'!$B$4*F49</f>
        <v>2.495784586067496</v>
      </c>
      <c r="H49" s="13">
        <f>IF('Simulation Parameters'!$E$8&gt;=0,MIN('Simulation Parameters'!$E$8,ABS(G49))*SIGN(G49),G49)</f>
        <v>2.495784586067496</v>
      </c>
      <c r="I49" s="13">
        <f>IF('Simulation Parameters'!$E$6=0,H49,H49/'Simulation Parameters'!$E$6*'Simulation Parameters'!$E$4+L48)</f>
        <v>2.512174432346434</v>
      </c>
      <c r="J49" s="13">
        <f>(I49-L48)/'Simulation Parameters'!$E$4</f>
        <v>24.95784586067496</v>
      </c>
      <c r="K49" s="13">
        <f>IF('Simulation Parameters'!$E$9&gt;=0,MIN(ABS(J49),'Simulation Parameters'!$E$9)*SIGN(J49),J49)</f>
        <v>24.95784586067496</v>
      </c>
      <c r="L49" s="11">
        <f>(K49+'Simulation Parameters'!$E$7)*'Simulation Parameters'!$E$4+L48</f>
        <v>0.01217443234643337</v>
      </c>
    </row>
    <row r="50" ht="15" customHeight="1">
      <c r="A50" s="11">
        <f>'Simulation Parameters'!$E$4*(ROW(A50)-1)</f>
        <v>4.9</v>
      </c>
      <c r="B50" s="11">
        <f>B49+L49*'Simulation Parameters'!$E$4</f>
        <v>14.00079655735361</v>
      </c>
      <c r="C50" s="11">
        <f t="shared" si="2"/>
        <v>14</v>
      </c>
      <c r="D50" s="11">
        <f>B50-C50</f>
        <v>0.0007965573536097281</v>
      </c>
      <c r="E50" s="11">
        <f>D50*'Simulation Parameters'!$E$4+E49</f>
        <v>-0.6267291440182965</v>
      </c>
      <c r="F50" s="11">
        <f>(D50-D49)/'Simulation Parameters'!$E$4</f>
        <v>0.01217443234644122</v>
      </c>
      <c r="G50" s="13">
        <f>-'Simulation Parameters'!$B$2*D50-'Simulation Parameters'!$B$3*E50-'Simulation Parameters'!$B$4*F50</f>
        <v>2.496192637106136</v>
      </c>
      <c r="H50" s="13">
        <f>IF('Simulation Parameters'!$E$8&gt;=0,MIN('Simulation Parameters'!$E$8,ABS(G50))*SIGN(G50),G50)</f>
        <v>2.496192637106136</v>
      </c>
      <c r="I50" s="13">
        <f>IF('Simulation Parameters'!$E$6=0,H50,H50/'Simulation Parameters'!$E$6*'Simulation Parameters'!$E$4+L49)</f>
        <v>2.508367069452569</v>
      </c>
      <c r="J50" s="13">
        <f>(I50-L49)/'Simulation Parameters'!$E$4</f>
        <v>24.96192637106136</v>
      </c>
      <c r="K50" s="13">
        <f>IF('Simulation Parameters'!$E$9&gt;=0,MIN(ABS(J50),'Simulation Parameters'!$E$9)*SIGN(J50),J50)</f>
        <v>24.96192637106136</v>
      </c>
      <c r="L50" s="11">
        <f>(K50+'Simulation Parameters'!$E$7)*'Simulation Parameters'!$E$4+L49</f>
        <v>0.008367069452568966</v>
      </c>
    </row>
    <row r="51" ht="15" customHeight="1">
      <c r="A51" s="11">
        <f>'Simulation Parameters'!$E$4*(ROW(A51)-1)</f>
        <v>5</v>
      </c>
      <c r="B51" s="11">
        <f>B50+L50*'Simulation Parameters'!$E$4</f>
        <v>14.00163326429887</v>
      </c>
      <c r="C51" s="11">
        <f t="shared" si="2"/>
        <v>14</v>
      </c>
      <c r="D51" s="11">
        <f>B51-C51</f>
        <v>0.001633264298867232</v>
      </c>
      <c r="E51" s="11">
        <f>D51*'Simulation Parameters'!$E$4+E50</f>
        <v>-0.6265658175884098</v>
      </c>
      <c r="F51" s="11">
        <f>(D51-D50)/'Simulation Parameters'!$E$4</f>
        <v>0.008367069452575038</v>
      </c>
      <c r="G51" s="13">
        <f>-'Simulation Parameters'!$B$2*D51-'Simulation Parameters'!$B$3*E51-'Simulation Parameters'!$B$4*F51</f>
        <v>2.496721439666473</v>
      </c>
      <c r="H51" s="13">
        <f>IF('Simulation Parameters'!$E$8&gt;=0,MIN('Simulation Parameters'!$E$8,ABS(G51))*SIGN(G51),G51)</f>
        <v>2.496721439666473</v>
      </c>
      <c r="I51" s="13">
        <f>IF('Simulation Parameters'!$E$6=0,H51,H51/'Simulation Parameters'!$E$6*'Simulation Parameters'!$E$4+L50)</f>
        <v>2.505088509119042</v>
      </c>
      <c r="J51" s="13">
        <f>(I51-L50)/'Simulation Parameters'!$E$4</f>
        <v>24.96721439666473</v>
      </c>
      <c r="K51" s="13">
        <f>IF('Simulation Parameters'!$E$9&gt;=0,MIN(ABS(J51),'Simulation Parameters'!$E$9)*SIGN(J51),J51)</f>
        <v>24.96721439666473</v>
      </c>
      <c r="L51" s="11">
        <f>(K51+'Simulation Parameters'!$E$7)*'Simulation Parameters'!$E$4+L50</f>
        <v>0.005088509119042297</v>
      </c>
    </row>
    <row r="52" ht="15" customHeight="1">
      <c r="A52" s="11">
        <f>'Simulation Parameters'!$E$4*(ROW(A52)-1)</f>
        <v>5.100000000000001</v>
      </c>
      <c r="B52" s="11">
        <f>B51+L51*'Simulation Parameters'!$E$4</f>
        <v>14.00214211521077</v>
      </c>
      <c r="C52" s="11">
        <f t="shared" si="2"/>
        <v>14</v>
      </c>
      <c r="D52" s="11">
        <f>B52-C52</f>
        <v>0.002142115210771678</v>
      </c>
      <c r="E52" s="11">
        <f>D52*'Simulation Parameters'!$E$4+E51</f>
        <v>-0.6263516060673326</v>
      </c>
      <c r="F52" s="11">
        <f>(D52-D51)/'Simulation Parameters'!$E$4</f>
        <v>0.00508850911904446</v>
      </c>
      <c r="G52" s="13">
        <f>-'Simulation Parameters'!$B$2*D52-'Simulation Parameters'!$B$3*E52-'Simulation Parameters'!$B$4*F52</f>
        <v>2.497305812008504</v>
      </c>
      <c r="H52" s="13">
        <f>IF('Simulation Parameters'!$E$8&gt;=0,MIN('Simulation Parameters'!$E$8,ABS(G52))*SIGN(G52),G52)</f>
        <v>2.497305812008504</v>
      </c>
      <c r="I52" s="13">
        <f>IF('Simulation Parameters'!$E$6=0,H52,H52/'Simulation Parameters'!$E$6*'Simulation Parameters'!$E$4+L51)</f>
        <v>2.502394321127546</v>
      </c>
      <c r="J52" s="13">
        <f>(I52-L51)/'Simulation Parameters'!$E$4</f>
        <v>24.97305812008504</v>
      </c>
      <c r="K52" s="13">
        <f>IF('Simulation Parameters'!$E$9&gt;=0,MIN(ABS(J52),'Simulation Parameters'!$E$9)*SIGN(J52),J52)</f>
        <v>24.97305812008504</v>
      </c>
      <c r="L52" s="11">
        <f>(K52+'Simulation Parameters'!$E$7)*'Simulation Parameters'!$E$4+L51</f>
        <v>0.002394321127546175</v>
      </c>
    </row>
    <row r="53" ht="15" customHeight="1">
      <c r="A53" s="11">
        <f>'Simulation Parameters'!$E$4*(ROW(A53)-1)</f>
        <v>5.2</v>
      </c>
      <c r="B53" s="11">
        <f>B52+L52*'Simulation Parameters'!$E$4</f>
        <v>14.00238154732353</v>
      </c>
      <c r="C53" s="11">
        <f t="shared" si="2"/>
        <v>14</v>
      </c>
      <c r="D53" s="11">
        <f>B53-C53</f>
        <v>0.002381547323526689</v>
      </c>
      <c r="E53" s="11">
        <f>D53*'Simulation Parameters'!$E$4+E52</f>
        <v>-0.62611345133498</v>
      </c>
      <c r="F53" s="11">
        <f>(D53-D52)/'Simulation Parameters'!$E$4</f>
        <v>0.002394321127550114</v>
      </c>
      <c r="G53" s="13">
        <f>-'Simulation Parameters'!$B$2*D53-'Simulation Parameters'!$B$3*E53-'Simulation Parameters'!$B$4*F53</f>
        <v>2.497894969847204</v>
      </c>
      <c r="H53" s="13">
        <f>IF('Simulation Parameters'!$E$8&gt;=0,MIN('Simulation Parameters'!$E$8,ABS(G53))*SIGN(G53),G53)</f>
        <v>2.497894969847204</v>
      </c>
      <c r="I53" s="13">
        <f>IF('Simulation Parameters'!$E$6=0,H53,H53/'Simulation Parameters'!$E$6*'Simulation Parameters'!$E$4+L52)</f>
        <v>2.50028929097475</v>
      </c>
      <c r="J53" s="13">
        <f>(I53-L52)/'Simulation Parameters'!$E$4</f>
        <v>24.97894969847204</v>
      </c>
      <c r="K53" s="13">
        <f>IF('Simulation Parameters'!$E$9&gt;=0,MIN(ABS(J53),'Simulation Parameters'!$E$9)*SIGN(J53),J53)</f>
        <v>24.97894969847204</v>
      </c>
      <c r="L53" s="11">
        <f>(K53+'Simulation Parameters'!$E$7)*'Simulation Parameters'!$E$4+L52</f>
        <v>0.0002892909747501133</v>
      </c>
    </row>
    <row r="54" ht="15" customHeight="1">
      <c r="A54" s="11">
        <f>'Simulation Parameters'!$E$4*(ROW(A54)-1)</f>
        <v>5.300000000000001</v>
      </c>
      <c r="B54" s="11">
        <f>B53+L53*'Simulation Parameters'!$E$4</f>
        <v>14.002410476421</v>
      </c>
      <c r="C54" s="11">
        <f t="shared" si="2"/>
        <v>14</v>
      </c>
      <c r="D54" s="11">
        <f>B54-C54</f>
        <v>0.002410476421001562</v>
      </c>
      <c r="E54" s="11">
        <f>D54*'Simulation Parameters'!$E$4+E53</f>
        <v>-0.6258724036928798</v>
      </c>
      <c r="F54" s="11">
        <f>(D54-D53)/'Simulation Parameters'!$E$4</f>
        <v>0.0002892909747487238</v>
      </c>
      <c r="G54" s="13">
        <f>-'Simulation Parameters'!$B$2*D54-'Simulation Parameters'!$B$3*E54-'Simulation Parameters'!$B$4*F54</f>
        <v>2.498451693698454</v>
      </c>
      <c r="H54" s="13">
        <f>IF('Simulation Parameters'!$E$8&gt;=0,MIN('Simulation Parameters'!$E$8,ABS(G54))*SIGN(G54),G54)</f>
        <v>2.498451693698454</v>
      </c>
      <c r="I54" s="13">
        <f>IF('Simulation Parameters'!$E$6=0,H54,H54/'Simulation Parameters'!$E$6*'Simulation Parameters'!$E$4+L53)</f>
        <v>2.498740984673204</v>
      </c>
      <c r="J54" s="13">
        <f>(I54-L53)/'Simulation Parameters'!$E$4</f>
        <v>24.98451693698454</v>
      </c>
      <c r="K54" s="13">
        <f>IF('Simulation Parameters'!$E$9&gt;=0,MIN(ABS(J54),'Simulation Parameters'!$E$9)*SIGN(J54),J54)</f>
        <v>24.98451693698454</v>
      </c>
      <c r="L54" s="11">
        <f>(K54+'Simulation Parameters'!$E$7)*'Simulation Parameters'!$E$4+L53</f>
        <v>-0.001259015326795452</v>
      </c>
    </row>
    <row r="55" ht="15" customHeight="1">
      <c r="A55" s="11">
        <f>'Simulation Parameters'!$E$4*(ROW(A55)-1)</f>
        <v>5.4</v>
      </c>
      <c r="B55" s="11">
        <f>B54+L54*'Simulation Parameters'!$E$4</f>
        <v>14.00228457488832</v>
      </c>
      <c r="C55" s="11">
        <f t="shared" si="2"/>
        <v>14</v>
      </c>
      <c r="D55" s="11">
        <f>B55-C55</f>
        <v>0.002284574888321345</v>
      </c>
      <c r="E55" s="11">
        <f>D55*'Simulation Parameters'!$E$4+E54</f>
        <v>-0.6256439462040476</v>
      </c>
      <c r="F55" s="11">
        <f>(D55-D54)/'Simulation Parameters'!$E$4</f>
        <v>-0.001259015326802171</v>
      </c>
      <c r="G55" s="13">
        <f>-'Simulation Parameters'!$B$2*D55-'Simulation Parameters'!$B$3*E55-'Simulation Parameters'!$B$4*F55</f>
        <v>2.498950896534649</v>
      </c>
      <c r="H55" s="13">
        <f>IF('Simulation Parameters'!$E$8&gt;=0,MIN('Simulation Parameters'!$E$8,ABS(G55))*SIGN(G55),G55)</f>
        <v>2.498950896534649</v>
      </c>
      <c r="I55" s="13">
        <f>IF('Simulation Parameters'!$E$6=0,H55,H55/'Simulation Parameters'!$E$6*'Simulation Parameters'!$E$4+L54)</f>
        <v>2.497691881207854</v>
      </c>
      <c r="J55" s="13">
        <f>(I55-L54)/'Simulation Parameters'!$E$4</f>
        <v>24.98950896534649</v>
      </c>
      <c r="K55" s="13">
        <f>IF('Simulation Parameters'!$E$9&gt;=0,MIN(ABS(J55),'Simulation Parameters'!$E$9)*SIGN(J55),J55)</f>
        <v>24.98950896534649</v>
      </c>
      <c r="L55" s="11">
        <f>(K55+'Simulation Parameters'!$E$7)*'Simulation Parameters'!$E$4+L54</f>
        <v>-0.002308118792146306</v>
      </c>
    </row>
    <row r="56" ht="15" customHeight="1">
      <c r="A56" s="11">
        <f>'Simulation Parameters'!$E$4*(ROW(A56)-1)</f>
        <v>5.5</v>
      </c>
      <c r="B56" s="11">
        <f>B55+L55*'Simulation Parameters'!$E$4</f>
        <v>14.00205376300911</v>
      </c>
      <c r="C56" s="11">
        <f t="shared" si="2"/>
        <v>14</v>
      </c>
      <c r="D56" s="11">
        <f>B56-C56</f>
        <v>0.002053763009106646</v>
      </c>
      <c r="E56" s="11">
        <f>D56*'Simulation Parameters'!$E$4+E55</f>
        <v>-0.625438569903137</v>
      </c>
      <c r="F56" s="11">
        <f>(D56-D55)/'Simulation Parameters'!$E$4</f>
        <v>-0.002308118792146985</v>
      </c>
      <c r="G56" s="13">
        <f>-'Simulation Parameters'!$B$2*D56-'Simulation Parameters'!$B$3*E56-'Simulation Parameters'!$B$4*F56</f>
        <v>2.499377842688445</v>
      </c>
      <c r="H56" s="13">
        <f>IF('Simulation Parameters'!$E$8&gt;=0,MIN('Simulation Parameters'!$E$8,ABS(G56))*SIGN(G56),G56)</f>
        <v>2.499377842688445</v>
      </c>
      <c r="I56" s="13">
        <f>IF('Simulation Parameters'!$E$6=0,H56,H56/'Simulation Parameters'!$E$6*'Simulation Parameters'!$E$4+L55)</f>
        <v>2.497069723896299</v>
      </c>
      <c r="J56" s="13">
        <f>(I56-L55)/'Simulation Parameters'!$E$4</f>
        <v>24.99377842688445</v>
      </c>
      <c r="K56" s="13">
        <f>IF('Simulation Parameters'!$E$9&gt;=0,MIN(ABS(J56),'Simulation Parameters'!$E$9)*SIGN(J56),J56)</f>
        <v>24.99377842688445</v>
      </c>
      <c r="L56" s="11">
        <f>(K56+'Simulation Parameters'!$E$7)*'Simulation Parameters'!$E$4+L55</f>
        <v>-0.002930276103701633</v>
      </c>
    </row>
    <row r="57" ht="15" customHeight="1">
      <c r="A57" s="11">
        <f>'Simulation Parameters'!$E$4*(ROW(A57)-1)</f>
        <v>5.600000000000001</v>
      </c>
      <c r="B57" s="11">
        <f>B56+L56*'Simulation Parameters'!$E$4</f>
        <v>14.00176073539874</v>
      </c>
      <c r="C57" s="11">
        <f t="shared" si="2"/>
        <v>14</v>
      </c>
      <c r="D57" s="11">
        <f>B57-C57</f>
        <v>0.001760735398736557</v>
      </c>
      <c r="E57" s="11">
        <f>D57*'Simulation Parameters'!$E$4+E56</f>
        <v>-0.6252624963632633</v>
      </c>
      <c r="F57" s="11">
        <f>(D57-D56)/'Simulation Parameters'!$E$4</f>
        <v>-0.002930276103700891</v>
      </c>
      <c r="G57" s="13">
        <f>-'Simulation Parameters'!$B$2*D57-'Simulation Parameters'!$B$3*E57-'Simulation Parameters'!$B$4*F57</f>
        <v>2.499726221733356</v>
      </c>
      <c r="H57" s="13">
        <f>IF('Simulation Parameters'!$E$8&gt;=0,MIN('Simulation Parameters'!$E$8,ABS(G57))*SIGN(G57),G57)</f>
        <v>2.499726221733356</v>
      </c>
      <c r="I57" s="13">
        <f>IF('Simulation Parameters'!$E$6=0,H57,H57/'Simulation Parameters'!$E$6*'Simulation Parameters'!$E$4+L56)</f>
        <v>2.496795945629654</v>
      </c>
      <c r="J57" s="13">
        <f>(I57-L56)/'Simulation Parameters'!$E$4</f>
        <v>24.99726221733355</v>
      </c>
      <c r="K57" s="13">
        <f>IF('Simulation Parameters'!$E$9&gt;=0,MIN(ABS(J57),'Simulation Parameters'!$E$9)*SIGN(J57),J57)</f>
        <v>24.99726221733355</v>
      </c>
      <c r="L57" s="11">
        <f>(K57+'Simulation Parameters'!$E$7)*'Simulation Parameters'!$E$4+L56</f>
        <v>-0.00320405437034633</v>
      </c>
    </row>
    <row r="58" ht="15" customHeight="1">
      <c r="A58" s="11">
        <f>'Simulation Parameters'!$E$4*(ROW(A58)-1)</f>
        <v>5.7</v>
      </c>
      <c r="B58" s="11">
        <f>B57+L57*'Simulation Parameters'!$E$4</f>
        <v>14.0014403299617</v>
      </c>
      <c r="C58" s="11">
        <f t="shared" si="2"/>
        <v>14</v>
      </c>
      <c r="D58" s="11">
        <f>B58-C58</f>
        <v>0.001440329961701181</v>
      </c>
      <c r="E58" s="11">
        <f>D58*'Simulation Parameters'!$E$4+E57</f>
        <v>-0.6251184633670931</v>
      </c>
      <c r="F58" s="11">
        <f>(D58-D57)/'Simulation Parameters'!$E$4</f>
        <v>-0.003204054370353759</v>
      </c>
      <c r="G58" s="13">
        <f>-'Simulation Parameters'!$B$2*D58-'Simulation Parameters'!$B$3*E58-'Simulation Parameters'!$B$4*F58</f>
        <v>2.499996234322735</v>
      </c>
      <c r="H58" s="13">
        <f>IF('Simulation Parameters'!$E$8&gt;=0,MIN('Simulation Parameters'!$E$8,ABS(G58))*SIGN(G58),G58)</f>
        <v>2.499996234322735</v>
      </c>
      <c r="I58" s="13">
        <f>IF('Simulation Parameters'!$E$6=0,H58,H58/'Simulation Parameters'!$E$6*'Simulation Parameters'!$E$4+L57)</f>
        <v>2.496792179952389</v>
      </c>
      <c r="J58" s="13">
        <f>(I58-L57)/'Simulation Parameters'!$E$4</f>
        <v>24.99996234322735</v>
      </c>
      <c r="K58" s="13">
        <f>IF('Simulation Parameters'!$E$9&gt;=0,MIN(ABS(J58),'Simulation Parameters'!$E$9)*SIGN(J58),J58)</f>
        <v>24.99996234322735</v>
      </c>
      <c r="L58" s="11">
        <f>(K58+'Simulation Parameters'!$E$7)*'Simulation Parameters'!$E$4+L57</f>
        <v>-0.003207820047611097</v>
      </c>
    </row>
    <row r="59" ht="15" customHeight="1">
      <c r="A59" s="11">
        <f>'Simulation Parameters'!$E$4*(ROW(A59)-1)</f>
        <v>5.800000000000001</v>
      </c>
      <c r="B59" s="11">
        <f>B58+L58*'Simulation Parameters'!$E$4</f>
        <v>14.00111954795694</v>
      </c>
      <c r="C59" s="11">
        <f t="shared" si="2"/>
        <v>14</v>
      </c>
      <c r="D59" s="11">
        <f>B59-C59</f>
        <v>0.001119547956939471</v>
      </c>
      <c r="E59" s="11">
        <f>D59*'Simulation Parameters'!$E$4+E58</f>
        <v>-0.6250065085713992</v>
      </c>
      <c r="F59" s="11">
        <f>(D59-D58)/'Simulation Parameters'!$E$4</f>
        <v>-0.003207820047617105</v>
      </c>
      <c r="G59" s="13">
        <f>-'Simulation Parameters'!$B$2*D59-'Simulation Parameters'!$B$3*E59-'Simulation Parameters'!$B$4*F59</f>
        <v>2.500192803407431</v>
      </c>
      <c r="H59" s="13">
        <f>IF('Simulation Parameters'!$E$8&gt;=0,MIN('Simulation Parameters'!$E$8,ABS(G59))*SIGN(G59),G59)</f>
        <v>2.500192803407431</v>
      </c>
      <c r="I59" s="13">
        <f>IF('Simulation Parameters'!$E$6=0,H59,H59/'Simulation Parameters'!$E$6*'Simulation Parameters'!$E$4+L58)</f>
        <v>2.49698498335982</v>
      </c>
      <c r="J59" s="13">
        <f>(I59-L58)/'Simulation Parameters'!$E$4</f>
        <v>25.0019280340743</v>
      </c>
      <c r="K59" s="13">
        <f>IF('Simulation Parameters'!$E$9&gt;=0,MIN(ABS(J59),'Simulation Parameters'!$E$9)*SIGN(J59),J59)</f>
        <v>25.0019280340743</v>
      </c>
      <c r="L59" s="11">
        <f>(K59+'Simulation Parameters'!$E$7)*'Simulation Parameters'!$E$4+L58</f>
        <v>-0.003015016640180722</v>
      </c>
    </row>
    <row r="60" ht="15" customHeight="1">
      <c r="A60" s="11">
        <f>'Simulation Parameters'!$E$4*(ROW(A60)-1)</f>
        <v>5.9</v>
      </c>
      <c r="B60" s="11">
        <f>B59+L59*'Simulation Parameters'!$E$4</f>
        <v>14.00081804629292</v>
      </c>
      <c r="C60" s="11">
        <f t="shared" si="2"/>
        <v>14</v>
      </c>
      <c r="D60" s="11">
        <f>B60-C60</f>
        <v>0.0008180462929221477</v>
      </c>
      <c r="E60" s="11">
        <f>D60*'Simulation Parameters'!$E$4+E59</f>
        <v>-0.624924703942107</v>
      </c>
      <c r="F60" s="11">
        <f>(D60-D59)/'Simulation Parameters'!$E$4</f>
        <v>-0.003015016640173229</v>
      </c>
      <c r="G60" s="13">
        <f>-'Simulation Parameters'!$B$2*D60-'Simulation Parameters'!$B$3*E60-'Simulation Parameters'!$B$4*F60</f>
        <v>2.500323985662714</v>
      </c>
      <c r="H60" s="13">
        <f>IF('Simulation Parameters'!$E$8&gt;=0,MIN('Simulation Parameters'!$E$8,ABS(G60))*SIGN(G60),G60)</f>
        <v>2.500323985662714</v>
      </c>
      <c r="I60" s="13">
        <f>IF('Simulation Parameters'!$E$6=0,H60,H60/'Simulation Parameters'!$E$6*'Simulation Parameters'!$E$4+L59)</f>
        <v>2.497308969022533</v>
      </c>
      <c r="J60" s="13">
        <f>(I60-L59)/'Simulation Parameters'!$E$4</f>
        <v>25.00323985662713</v>
      </c>
      <c r="K60" s="13">
        <f>IF('Simulation Parameters'!$E$9&gt;=0,MIN(ABS(J60),'Simulation Parameters'!$E$9)*SIGN(J60),J60)</f>
        <v>25.00323985662713</v>
      </c>
      <c r="L60" s="11">
        <f>(K60+'Simulation Parameters'!$E$7)*'Simulation Parameters'!$E$4+L59</f>
        <v>-0.002691030977467466</v>
      </c>
    </row>
    <row r="61" ht="15" customHeight="1">
      <c r="A61" s="11">
        <f>'Simulation Parameters'!$E$4*(ROW(A61)-1)</f>
        <v>6</v>
      </c>
      <c r="B61" s="11">
        <f>B60+L60*'Simulation Parameters'!$E$4</f>
        <v>14.00054894319518</v>
      </c>
      <c r="C61" s="11">
        <f t="shared" si="2"/>
        <v>14</v>
      </c>
      <c r="D61" s="11">
        <f>B61-C61</f>
        <v>0.0005489431951755108</v>
      </c>
      <c r="E61" s="11">
        <f>D61*'Simulation Parameters'!$E$4+E60</f>
        <v>-0.6248698096225894</v>
      </c>
      <c r="F61" s="11">
        <f>(D61-D60)/'Simulation Parameters'!$E$4</f>
        <v>-0.002691030977466369</v>
      </c>
      <c r="G61" s="13">
        <f>-'Simulation Parameters'!$B$2*D61-'Simulation Parameters'!$B$3*E61-'Simulation Parameters'!$B$4*F61</f>
        <v>2.500399625333106</v>
      </c>
      <c r="H61" s="13">
        <f>IF('Simulation Parameters'!$E$8&gt;=0,MIN('Simulation Parameters'!$E$8,ABS(G61))*SIGN(G61),G61)</f>
        <v>2.500399625333106</v>
      </c>
      <c r="I61" s="13">
        <f>IF('Simulation Parameters'!$E$6=0,H61,H61/'Simulation Parameters'!$E$6*'Simulation Parameters'!$E$4+L60)</f>
        <v>2.497708594355639</v>
      </c>
      <c r="J61" s="13">
        <f>(I61-L60)/'Simulation Parameters'!$E$4</f>
        <v>25.00399625333106</v>
      </c>
      <c r="K61" s="13">
        <f>IF('Simulation Parameters'!$E$9&gt;=0,MIN(ABS(J61),'Simulation Parameters'!$E$9)*SIGN(J61),J61)</f>
        <v>25.00399625333106</v>
      </c>
      <c r="L61" s="11">
        <f>(K61+'Simulation Parameters'!$E$7)*'Simulation Parameters'!$E$4+L60</f>
        <v>-0.002291405644361109</v>
      </c>
    </row>
    <row r="62" ht="15" customHeight="1">
      <c r="A62" s="11">
        <f>'Simulation Parameters'!$E$4*(ROW(A62)-1)</f>
        <v>6.100000000000001</v>
      </c>
      <c r="B62" s="11">
        <f>B61+L61*'Simulation Parameters'!$E$4</f>
        <v>14.00031980263074</v>
      </c>
      <c r="C62" s="11">
        <f t="shared" si="2"/>
        <v>14</v>
      </c>
      <c r="D62" s="11">
        <f>B62-C62</f>
        <v>0.0003198026307398294</v>
      </c>
      <c r="E62" s="11">
        <f>D62*'Simulation Parameters'!$E$4+E61</f>
        <v>-0.6248378293595155</v>
      </c>
      <c r="F62" s="11">
        <f>(D62-D61)/'Simulation Parameters'!$E$4</f>
        <v>-0.002291405644356814</v>
      </c>
      <c r="G62" s="13">
        <f>-'Simulation Parameters'!$B$2*D62-'Simulation Parameters'!$B$3*E62-'Simulation Parameters'!$B$4*F62</f>
        <v>2.50043026640985</v>
      </c>
      <c r="H62" s="13">
        <f>IF('Simulation Parameters'!$E$8&gt;=0,MIN('Simulation Parameters'!$E$8,ABS(G62))*SIGN(G62),G62)</f>
        <v>2.50043026640985</v>
      </c>
      <c r="I62" s="13">
        <f>IF('Simulation Parameters'!$E$6=0,H62,H62/'Simulation Parameters'!$E$6*'Simulation Parameters'!$E$4+L61)</f>
        <v>2.498138860765489</v>
      </c>
      <c r="J62" s="13">
        <f>(I62-L61)/'Simulation Parameters'!$E$4</f>
        <v>25.0043026640985</v>
      </c>
      <c r="K62" s="13">
        <f>IF('Simulation Parameters'!$E$9&gt;=0,MIN(ABS(J62),'Simulation Parameters'!$E$9)*SIGN(J62),J62)</f>
        <v>25.0043026640985</v>
      </c>
      <c r="L62" s="11">
        <f>(K62+'Simulation Parameters'!$E$7)*'Simulation Parameters'!$E$4+L61</f>
        <v>-0.001861139234511487</v>
      </c>
    </row>
    <row r="63" ht="15" customHeight="1">
      <c r="A63" s="11">
        <f>'Simulation Parameters'!$E$4*(ROW(A63)-1)</f>
        <v>6.2</v>
      </c>
      <c r="B63" s="11">
        <f>B62+L62*'Simulation Parameters'!$E$4</f>
        <v>14.00013368870729</v>
      </c>
      <c r="C63" s="11">
        <f t="shared" si="2"/>
        <v>14</v>
      </c>
      <c r="D63" s="11">
        <f>B63-C63</f>
        <v>0.0001336887072884707</v>
      </c>
      <c r="E63" s="11">
        <f>D63*'Simulation Parameters'!$E$4+E62</f>
        <v>-0.6248244604887866</v>
      </c>
      <c r="F63" s="11">
        <f>(D63-D62)/'Simulation Parameters'!$E$4</f>
        <v>-0.001861139234513587</v>
      </c>
      <c r="G63" s="13">
        <f>-'Simulation Parameters'!$B$2*D63-'Simulation Parameters'!$B$3*E63-'Simulation Parameters'!$B$4*F63</f>
        <v>2.500426318966455</v>
      </c>
      <c r="H63" s="13">
        <f>IF('Simulation Parameters'!$E$8&gt;=0,MIN('Simulation Parameters'!$E$8,ABS(G63))*SIGN(G63),G63)</f>
        <v>2.500426318966455</v>
      </c>
      <c r="I63" s="13">
        <f>IF('Simulation Parameters'!$E$6=0,H63,H63/'Simulation Parameters'!$E$6*'Simulation Parameters'!$E$4+L62)</f>
        <v>2.498565179731943</v>
      </c>
      <c r="J63" s="13">
        <f>(I63-L62)/'Simulation Parameters'!$E$4</f>
        <v>25.00426318966455</v>
      </c>
      <c r="K63" s="13">
        <f>IF('Simulation Parameters'!$E$9&gt;=0,MIN(ABS(J63),'Simulation Parameters'!$E$9)*SIGN(J63),J63)</f>
        <v>25.00426318966455</v>
      </c>
      <c r="L63" s="11">
        <f>(K63+'Simulation Parameters'!$E$7)*'Simulation Parameters'!$E$4+L62</f>
        <v>-0.001434820268056956</v>
      </c>
    </row>
    <row r="64" ht="15" customHeight="1">
      <c r="A64" s="11">
        <f>'Simulation Parameters'!$E$4*(ROW(A64)-1)</f>
        <v>6.300000000000001</v>
      </c>
      <c r="B64" s="11">
        <f>B63+L63*'Simulation Parameters'!$E$4</f>
        <v>13.99999020668048</v>
      </c>
      <c r="C64" s="11">
        <f t="shared" si="2"/>
        <v>14</v>
      </c>
      <c r="D64" s="11">
        <f>B64-C64</f>
        <v>-9.793319517115151e-06</v>
      </c>
      <c r="E64" s="11">
        <f>D64*'Simulation Parameters'!$E$4+E63</f>
        <v>-0.6248254398207383</v>
      </c>
      <c r="F64" s="11">
        <f>(D64-D63)/'Simulation Parameters'!$E$4</f>
        <v>-0.001434820268055859</v>
      </c>
      <c r="G64" s="13">
        <f>-'Simulation Parameters'!$B$2*D64-'Simulation Parameters'!$B$3*E64-'Simulation Parameters'!$B$4*F64</f>
        <v>2.50039746112303</v>
      </c>
      <c r="H64" s="13">
        <f>IF('Simulation Parameters'!$E$8&gt;=0,MIN('Simulation Parameters'!$E$8,ABS(G64))*SIGN(G64),G64)</f>
        <v>2.50039746112303</v>
      </c>
      <c r="I64" s="13">
        <f>IF('Simulation Parameters'!$E$6=0,H64,H64/'Simulation Parameters'!$E$6*'Simulation Parameters'!$E$4+L63)</f>
        <v>2.498962640854973</v>
      </c>
      <c r="J64" s="13">
        <f>(I64-L63)/'Simulation Parameters'!$E$4</f>
        <v>25.00397461123029</v>
      </c>
      <c r="K64" s="13">
        <f>IF('Simulation Parameters'!$E$9&gt;=0,MIN(ABS(J64),'Simulation Parameters'!$E$9)*SIGN(J64),J64)</f>
        <v>25.00397461123029</v>
      </c>
      <c r="L64" s="11">
        <f>(K64+'Simulation Parameters'!$E$7)*'Simulation Parameters'!$E$4+L63</f>
        <v>-0.001037359145027526</v>
      </c>
    </row>
    <row r="65" ht="15" customHeight="1">
      <c r="A65" s="11">
        <f>'Simulation Parameters'!$E$4*(ROW(A65)-1)</f>
        <v>6.4</v>
      </c>
      <c r="B65" s="11">
        <f>B64+L64*'Simulation Parameters'!$E$4</f>
        <v>13.99988647076598</v>
      </c>
      <c r="C65" s="11">
        <f t="shared" si="2"/>
        <v>14</v>
      </c>
      <c r="D65" s="11">
        <f>B65-C65</f>
        <v>-0.000113529234019083</v>
      </c>
      <c r="E65" s="11">
        <f>D65*'Simulation Parameters'!$E$4+E64</f>
        <v>-0.6248367927441403</v>
      </c>
      <c r="F65" s="11">
        <f>(D65-D64)/'Simulation Parameters'!$E$4</f>
        <v>-0.001037359145019678</v>
      </c>
      <c r="G65" s="13">
        <f>-'Simulation Parameters'!$B$2*D65-'Simulation Parameters'!$B$3*E65-'Simulation Parameters'!$B$4*F65</f>
        <v>2.500352248803364</v>
      </c>
      <c r="H65" s="13">
        <f>IF('Simulation Parameters'!$E$8&gt;=0,MIN('Simulation Parameters'!$E$8,ABS(G65))*SIGN(G65),G65)</f>
        <v>2.500352248803364</v>
      </c>
      <c r="I65" s="13">
        <f>IF('Simulation Parameters'!$E$6=0,H65,H65/'Simulation Parameters'!$E$6*'Simulation Parameters'!$E$4+L64)</f>
        <v>2.499314889658336</v>
      </c>
      <c r="J65" s="13">
        <f>(I65-L64)/'Simulation Parameters'!$E$4</f>
        <v>25.00352248803364</v>
      </c>
      <c r="K65" s="13">
        <f>IF('Simulation Parameters'!$E$9&gt;=0,MIN(ABS(J65),'Simulation Parameters'!$E$9)*SIGN(J65),J65)</f>
        <v>25.00352248803364</v>
      </c>
      <c r="L65" s="11">
        <f>(K65+'Simulation Parameters'!$E$7)*'Simulation Parameters'!$E$4+L64</f>
        <v>-0.000685110341663662</v>
      </c>
    </row>
    <row r="66" ht="15" customHeight="1">
      <c r="A66" s="11">
        <f>'Simulation Parameters'!$E$4*(ROW(A66)-1)</f>
        <v>6.5</v>
      </c>
      <c r="B66" s="11">
        <f>B65+L65*'Simulation Parameters'!$E$4</f>
        <v>13.99981795973181</v>
      </c>
      <c r="C66" s="11">
        <f t="shared" si="2"/>
        <v>14</v>
      </c>
      <c r="D66" s="11">
        <f>B66-C66</f>
        <v>-0.0001820402681858013</v>
      </c>
      <c r="E66" s="11">
        <f>D66*'Simulation Parameters'!$E$4+E65</f>
        <v>-0.6248549967709589</v>
      </c>
      <c r="F66" s="11">
        <f>(D66-D65)/'Simulation Parameters'!$E$4</f>
        <v>-0.0006851103416671833</v>
      </c>
      <c r="G66" s="13">
        <f>-'Simulation Parameters'!$B$2*D66-'Simulation Parameters'!$B$3*E66-'Simulation Parameters'!$B$4*F66</f>
        <v>2.500297900376458</v>
      </c>
      <c r="H66" s="13">
        <f>IF('Simulation Parameters'!$E$8&gt;=0,MIN('Simulation Parameters'!$E$8,ABS(G66))*SIGN(G66),G66)</f>
        <v>2.500297900376458</v>
      </c>
      <c r="I66" s="13">
        <f>IF('Simulation Parameters'!$E$6=0,H66,H66/'Simulation Parameters'!$E$6*'Simulation Parameters'!$E$4+L65)</f>
        <v>2.499612790034794</v>
      </c>
      <c r="J66" s="13">
        <f>(I66-L65)/'Simulation Parameters'!$E$4</f>
        <v>25.00297900376458</v>
      </c>
      <c r="K66" s="13">
        <f>IF('Simulation Parameters'!$E$9&gt;=0,MIN(ABS(J66),'Simulation Parameters'!$E$9)*SIGN(J66),J66)</f>
        <v>25.00297900376458</v>
      </c>
      <c r="L66" s="11">
        <f>(K66+'Simulation Parameters'!$E$7)*'Simulation Parameters'!$E$4+L65</f>
        <v>-0.0003872099652060571</v>
      </c>
    </row>
    <row r="67" ht="15" customHeight="1">
      <c r="A67" s="11">
        <f>'Simulation Parameters'!$E$4*(ROW(A67)-1)</f>
        <v>6.600000000000001</v>
      </c>
      <c r="B67" s="11">
        <f>B66+L66*'Simulation Parameters'!$E$4</f>
        <v>13.99977923873529</v>
      </c>
      <c r="C67" s="11">
        <f t="shared" si="2"/>
        <v>14</v>
      </c>
      <c r="D67" s="11">
        <f>B67-C67</f>
        <v>-0.0002207612647069368</v>
      </c>
      <c r="E67" s="11">
        <f>D67*'Simulation Parameters'!$E$4+E66</f>
        <v>-0.6248770728974296</v>
      </c>
      <c r="F67" s="11">
        <f>(D67-D66)/'Simulation Parameters'!$E$4</f>
        <v>-0.0003872099652113548</v>
      </c>
      <c r="G67" s="13">
        <f>-'Simulation Parameters'!$B$2*D67-'Simulation Parameters'!$B$3*E67-'Simulation Parameters'!$B$4*F67</f>
        <v>2.500240221593041</v>
      </c>
      <c r="H67" s="13">
        <f>IF('Simulation Parameters'!$E$8&gt;=0,MIN('Simulation Parameters'!$E$8,ABS(G67))*SIGN(G67),G67)</f>
        <v>2.500240221593041</v>
      </c>
      <c r="I67" s="13">
        <f>IF('Simulation Parameters'!$E$6=0,H67,H67/'Simulation Parameters'!$E$6*'Simulation Parameters'!$E$4+L66)</f>
        <v>2.499853011627835</v>
      </c>
      <c r="J67" s="13">
        <f>(I67-L66)/'Simulation Parameters'!$E$4</f>
        <v>25.00240221593041</v>
      </c>
      <c r="K67" s="13">
        <f>IF('Simulation Parameters'!$E$9&gt;=0,MIN(ABS(J67),'Simulation Parameters'!$E$9)*SIGN(J67),J67)</f>
        <v>25.00240221593041</v>
      </c>
      <c r="L67" s="11">
        <f>(K67+'Simulation Parameters'!$E$7)*'Simulation Parameters'!$E$4+L66</f>
        <v>-0.0001469883721654556</v>
      </c>
    </row>
    <row r="68" ht="15" customHeight="1">
      <c r="A68" s="11">
        <f>'Simulation Parameters'!$E$4*(ROW(A68)-1)</f>
        <v>6.7</v>
      </c>
      <c r="B68" s="11">
        <f>B67+L67*'Simulation Parameters'!$E$4</f>
        <v>13.99976453989808</v>
      </c>
      <c r="C68" s="11">
        <f t="shared" si="2"/>
        <v>14</v>
      </c>
      <c r="D68" s="11">
        <f>B68-C68</f>
        <v>-0.0002354601019227687</v>
      </c>
      <c r="E68" s="11">
        <f>D68*'Simulation Parameters'!$E$4+E67</f>
        <v>-0.6249006189076218</v>
      </c>
      <c r="F68" s="11">
        <f>(D68-D67)/'Simulation Parameters'!$E$4</f>
        <v>-0.0001469883721583187</v>
      </c>
      <c r="G68" s="13">
        <f>-'Simulation Parameters'!$B$2*D68-'Simulation Parameters'!$B$3*E68-'Simulation Parameters'!$B$4*F68</f>
        <v>2.500183637113452</v>
      </c>
      <c r="H68" s="13">
        <f>IF('Simulation Parameters'!$E$8&gt;=0,MIN('Simulation Parameters'!$E$8,ABS(G68))*SIGN(G68),G68)</f>
        <v>2.500183637113452</v>
      </c>
      <c r="I68" s="13">
        <f>IF('Simulation Parameters'!$E$6=0,H68,H68/'Simulation Parameters'!$E$6*'Simulation Parameters'!$E$4+L67)</f>
        <v>2.500036648741286</v>
      </c>
      <c r="J68" s="13">
        <f>(I68-L67)/'Simulation Parameters'!$E$4</f>
        <v>25.00183637113452</v>
      </c>
      <c r="K68" s="13">
        <f>IF('Simulation Parameters'!$E$9&gt;=0,MIN(ABS(J68),'Simulation Parameters'!$E$9)*SIGN(J68),J68)</f>
        <v>25.00183637113452</v>
      </c>
      <c r="L68" s="11">
        <f>(K68+'Simulation Parameters'!$E$7)*'Simulation Parameters'!$E$4+L67</f>
        <v>3.664874128614013e-05</v>
      </c>
    </row>
    <row r="69" ht="15" customHeight="1">
      <c r="A69" s="11">
        <f>'Simulation Parameters'!$E$4*(ROW(A69)-1)</f>
        <v>6.800000000000001</v>
      </c>
      <c r="B69" s="11">
        <f>B68+L68*'Simulation Parameters'!$E$4</f>
        <v>13.99976820477221</v>
      </c>
      <c r="C69" s="11">
        <f t="shared" si="2"/>
        <v>14</v>
      </c>
      <c r="D69" s="11">
        <f>B69-C69</f>
        <v>-0.0002317952277941515</v>
      </c>
      <c r="E69" s="11">
        <f>D69*'Simulation Parameters'!$E$4+E68</f>
        <v>-0.6249237984304012</v>
      </c>
      <c r="F69" s="11">
        <f>(D69-D68)/'Simulation Parameters'!$E$4</f>
        <v>3.664874128617157e-05</v>
      </c>
      <c r="G69" s="13">
        <f>-'Simulation Parameters'!$B$2*D69-'Simulation Parameters'!$B$3*E69-'Simulation Parameters'!$B$4*F69</f>
        <v>2.500131297621229</v>
      </c>
      <c r="H69" s="13">
        <f>IF('Simulation Parameters'!$E$8&gt;=0,MIN('Simulation Parameters'!$E$8,ABS(G69))*SIGN(G69),G69)</f>
        <v>2.500131297621229</v>
      </c>
      <c r="I69" s="13">
        <f>IF('Simulation Parameters'!$E$6=0,H69,H69/'Simulation Parameters'!$E$6*'Simulation Parameters'!$E$4+L68)</f>
        <v>2.500167946362515</v>
      </c>
      <c r="J69" s="13">
        <f>(I69-L68)/'Simulation Parameters'!$E$4</f>
        <v>25.00131297621229</v>
      </c>
      <c r="K69" s="13">
        <f>IF('Simulation Parameters'!$E$9&gt;=0,MIN(ABS(J69),'Simulation Parameters'!$E$9)*SIGN(J69),J69)</f>
        <v>25.00131297621229</v>
      </c>
      <c r="L69" s="11">
        <f>(K69+'Simulation Parameters'!$E$7)*'Simulation Parameters'!$E$4+L68</f>
        <v>0.0001679463625147944</v>
      </c>
    </row>
    <row r="70" ht="15" customHeight="1">
      <c r="A70" s="11">
        <f>'Simulation Parameters'!$E$4*(ROW(A70)-1)</f>
        <v>6.9</v>
      </c>
      <c r="B70" s="11">
        <f>B69+L69*'Simulation Parameters'!$E$4</f>
        <v>13.99978499940846</v>
      </c>
      <c r="C70" s="11">
        <f t="shared" si="2"/>
        <v>14</v>
      </c>
      <c r="D70" s="11">
        <f>B70-C70</f>
        <v>-0.0002150005915435571</v>
      </c>
      <c r="E70" s="11">
        <f>D70*'Simulation Parameters'!$E$4+E69</f>
        <v>-0.6249452984895556</v>
      </c>
      <c r="F70" s="11">
        <f>(D70-D69)/'Simulation Parameters'!$E$4</f>
        <v>0.0001679463625059441</v>
      </c>
      <c r="G70" s="13">
        <f>-'Simulation Parameters'!$B$2*D70-'Simulation Parameters'!$B$3*E70-'Simulation Parameters'!$B$4*F70</f>
        <v>2.50008523536943</v>
      </c>
      <c r="H70" s="13">
        <f>IF('Simulation Parameters'!$E$8&gt;=0,MIN('Simulation Parameters'!$E$8,ABS(G70))*SIGN(G70),G70)</f>
        <v>2.50008523536943</v>
      </c>
      <c r="I70" s="13">
        <f>IF('Simulation Parameters'!$E$6=0,H70,H70/'Simulation Parameters'!$E$6*'Simulation Parameters'!$E$4+L69)</f>
        <v>2.500253181731945</v>
      </c>
      <c r="J70" s="13">
        <f>(I70-L69)/'Simulation Parameters'!$E$4</f>
        <v>25.0008523536943</v>
      </c>
      <c r="K70" s="13">
        <f>IF('Simulation Parameters'!$E$9&gt;=0,MIN(ABS(J70),'Simulation Parameters'!$E$9)*SIGN(J70),J70)</f>
        <v>25.0008523536943</v>
      </c>
      <c r="L70" s="11">
        <f>(K70+'Simulation Parameters'!$E$7)*'Simulation Parameters'!$E$4+L69</f>
        <v>0.0002531817319446757</v>
      </c>
    </row>
    <row r="71" ht="15" customHeight="1">
      <c r="A71" s="11">
        <f>'Simulation Parameters'!$E$4*(ROW(A71)-1)</f>
        <v>7</v>
      </c>
      <c r="B71" s="11">
        <f>B70+L70*'Simulation Parameters'!$E$4</f>
        <v>13.99981031758165</v>
      </c>
      <c r="C71" s="11">
        <f t="shared" si="2"/>
        <v>14</v>
      </c>
      <c r="D71" s="11">
        <f>B71-C71</f>
        <v>-0.0001896824183482693</v>
      </c>
      <c r="E71" s="11">
        <f>D71*'Simulation Parameters'!$E$4+E70</f>
        <v>-0.6249642667313904</v>
      </c>
      <c r="F71" s="11">
        <f>(D71-D70)/'Simulation Parameters'!$E$4</f>
        <v>0.0002531817319528784</v>
      </c>
      <c r="G71" s="13">
        <f>-'Simulation Parameters'!$B$2*D71-'Simulation Parameters'!$B$3*E71-'Simulation Parameters'!$B$4*F71</f>
        <v>2.500046545463293</v>
      </c>
      <c r="H71" s="13">
        <f>IF('Simulation Parameters'!$E$8&gt;=0,MIN('Simulation Parameters'!$E$8,ABS(G71))*SIGN(G71),G71)</f>
        <v>2.500046545463293</v>
      </c>
      <c r="I71" s="13">
        <f>IF('Simulation Parameters'!$E$6=0,H71,H71/'Simulation Parameters'!$E$6*'Simulation Parameters'!$E$4+L70)</f>
        <v>2.500299727195238</v>
      </c>
      <c r="J71" s="13">
        <f>(I71-L70)/'Simulation Parameters'!$E$4</f>
        <v>25.00046545463293</v>
      </c>
      <c r="K71" s="13">
        <f>IF('Simulation Parameters'!$E$9&gt;=0,MIN(ABS(J71),'Simulation Parameters'!$E$9)*SIGN(J71),J71)</f>
        <v>25.00046545463293</v>
      </c>
      <c r="L71" s="11">
        <f>(K71+'Simulation Parameters'!$E$7)*'Simulation Parameters'!$E$4+L70</f>
        <v>0.0002997271952380883</v>
      </c>
    </row>
    <row r="72" ht="15" customHeight="1">
      <c r="A72" s="11">
        <f>'Simulation Parameters'!$E$4*(ROW(A72)-1)</f>
        <v>7.100000000000001</v>
      </c>
      <c r="B72" s="11">
        <f>B71+L71*'Simulation Parameters'!$E$4</f>
        <v>13.99984029030118</v>
      </c>
      <c r="C72" s="11">
        <f t="shared" si="2"/>
        <v>14</v>
      </c>
      <c r="D72" s="11">
        <f>B72-C72</f>
        <v>-0.0001597096988241731</v>
      </c>
      <c r="E72" s="11">
        <f>D72*'Simulation Parameters'!$E$4+E71</f>
        <v>-0.6249802377012728</v>
      </c>
      <c r="F72" s="11">
        <f>(D72-D71)/'Simulation Parameters'!$E$4</f>
        <v>0.0002997271952409619</v>
      </c>
      <c r="G72" s="13">
        <f>-'Simulation Parameters'!$B$2*D72-'Simulation Parameters'!$B$3*E72-'Simulation Parameters'!$B$4*F72</f>
        <v>2.500015574806309</v>
      </c>
      <c r="H72" s="13">
        <f>IF('Simulation Parameters'!$E$8&gt;=0,MIN('Simulation Parameters'!$E$8,ABS(G72))*SIGN(G72),G72)</f>
        <v>2.500015574806309</v>
      </c>
      <c r="I72" s="13">
        <f>IF('Simulation Parameters'!$E$6=0,H72,H72/'Simulation Parameters'!$E$6*'Simulation Parameters'!$E$4+L71)</f>
        <v>2.500315302001547</v>
      </c>
      <c r="J72" s="13">
        <f>(I72-L71)/'Simulation Parameters'!$E$4</f>
        <v>25.00015574806309</v>
      </c>
      <c r="K72" s="13">
        <f>IF('Simulation Parameters'!$E$9&gt;=0,MIN(ABS(J72),'Simulation Parameters'!$E$9)*SIGN(J72),J72)</f>
        <v>25.00015574806309</v>
      </c>
      <c r="L72" s="11">
        <f>(K72+'Simulation Parameters'!$E$7)*'Simulation Parameters'!$E$4+L71</f>
        <v>0.0003153020015467375</v>
      </c>
    </row>
    <row r="73" ht="15" customHeight="1">
      <c r="A73" s="11">
        <f>'Simulation Parameters'!$E$4*(ROW(A73)-1)</f>
        <v>7.2</v>
      </c>
      <c r="B73" s="11">
        <f>B72+L72*'Simulation Parameters'!$E$4</f>
        <v>13.99987182050133</v>
      </c>
      <c r="C73" s="11">
        <f t="shared" si="2"/>
        <v>14</v>
      </c>
      <c r="D73" s="11">
        <f>B73-C73</f>
        <v>-0.0001281794986702778</v>
      </c>
      <c r="E73" s="11">
        <f>D73*'Simulation Parameters'!$E$4+E72</f>
        <v>-0.6249930556511398</v>
      </c>
      <c r="F73" s="11">
        <f>(D73-D72)/'Simulation Parameters'!$E$4</f>
        <v>0.0003153020015389529</v>
      </c>
      <c r="G73" s="13">
        <f>-'Simulation Parameters'!$B$2*D73-'Simulation Parameters'!$B$3*E73-'Simulation Parameters'!$B$4*F73</f>
        <v>2.499992105100746</v>
      </c>
      <c r="H73" s="13">
        <f>IF('Simulation Parameters'!$E$8&gt;=0,MIN('Simulation Parameters'!$E$8,ABS(G73))*SIGN(G73),G73)</f>
        <v>2.499992105100746</v>
      </c>
      <c r="I73" s="13">
        <f>IF('Simulation Parameters'!$E$6=0,H73,H73/'Simulation Parameters'!$E$6*'Simulation Parameters'!$E$4+L72)</f>
        <v>2.500307407102293</v>
      </c>
      <c r="J73" s="13">
        <f>(I73-L72)/'Simulation Parameters'!$E$4</f>
        <v>24.99992105100745</v>
      </c>
      <c r="K73" s="13">
        <f>IF('Simulation Parameters'!$E$9&gt;=0,MIN(ABS(J73),'Simulation Parameters'!$E$9)*SIGN(J73),J73)</f>
        <v>24.99992105100745</v>
      </c>
      <c r="L73" s="11">
        <f>(K73+'Simulation Parameters'!$E$7)*'Simulation Parameters'!$E$4+L72</f>
        <v>0.0003074071022922139</v>
      </c>
    </row>
    <row r="74" ht="15" customHeight="1">
      <c r="A74" s="11">
        <f>'Simulation Parameters'!$E$4*(ROW(A74)-1)</f>
        <v>7.300000000000001</v>
      </c>
      <c r="B74" s="11">
        <f>B73+L73*'Simulation Parameters'!$E$4</f>
        <v>13.99990256121156</v>
      </c>
      <c r="C74" s="11">
        <f t="shared" si="2"/>
        <v>14</v>
      </c>
      <c r="D74" s="11">
        <f>B74-C74</f>
        <v>-9.743878844048481e-05</v>
      </c>
      <c r="E74" s="11">
        <f>D74*'Simulation Parameters'!$E$4+E73</f>
        <v>-0.6250027995299838</v>
      </c>
      <c r="F74" s="11">
        <f>(D74-D73)/'Simulation Parameters'!$E$4</f>
        <v>0.0003074071022979297</v>
      </c>
      <c r="G74" s="13">
        <f>-'Simulation Parameters'!$B$2*D74-'Simulation Parameters'!$B$3*E74-'Simulation Parameters'!$B$4*F74</f>
        <v>2.499975520370093</v>
      </c>
      <c r="H74" s="13">
        <f>IF('Simulation Parameters'!$E$8&gt;=0,MIN('Simulation Parameters'!$E$8,ABS(G74))*SIGN(G74),G74)</f>
        <v>2.499975520370093</v>
      </c>
      <c r="I74" s="13">
        <f>IF('Simulation Parameters'!$E$6=0,H74,H74/'Simulation Parameters'!$E$6*'Simulation Parameters'!$E$4+L73)</f>
        <v>2.500282927472385</v>
      </c>
      <c r="J74" s="13">
        <f>(I74-L73)/'Simulation Parameters'!$E$4</f>
        <v>24.99975520370093</v>
      </c>
      <c r="K74" s="13">
        <f>IF('Simulation Parameters'!$E$9&gt;=0,MIN(ABS(J74),'Simulation Parameters'!$E$9)*SIGN(J74),J74)</f>
        <v>24.99975520370093</v>
      </c>
      <c r="L74" s="11">
        <f>(K74+'Simulation Parameters'!$E$7)*'Simulation Parameters'!$E$4+L73</f>
        <v>0.0002829274723850657</v>
      </c>
    </row>
    <row r="75" ht="15" customHeight="1">
      <c r="A75" s="11">
        <f>'Simulation Parameters'!$E$4*(ROW(A75)-1)</f>
        <v>7.4</v>
      </c>
      <c r="B75" s="11">
        <f>B74+L74*'Simulation Parameters'!$E$4</f>
        <v>13.9999308539588</v>
      </c>
      <c r="C75" s="11">
        <f t="shared" si="2"/>
        <v>14</v>
      </c>
      <c r="D75" s="11">
        <f>B75-C75</f>
        <v>-6.91460412021172e-05</v>
      </c>
      <c r="E75" s="11">
        <f>D75*'Simulation Parameters'!$E$4+E74</f>
        <v>-0.625009714134104</v>
      </c>
      <c r="F75" s="11">
        <f>(D75-D74)/'Simulation Parameters'!$E$4</f>
        <v>0.0002829274723836761</v>
      </c>
      <c r="G75" s="13">
        <f>-'Simulation Parameters'!$B$2*D75-'Simulation Parameters'!$B$3*E75-'Simulation Parameters'!$B$4*F75</f>
        <v>2.499964953014532</v>
      </c>
      <c r="H75" s="13">
        <f>IF('Simulation Parameters'!$E$8&gt;=0,MIN('Simulation Parameters'!$E$8,ABS(G75))*SIGN(G75),G75)</f>
        <v>2.499964953014532</v>
      </c>
      <c r="I75" s="13">
        <f>IF('Simulation Parameters'!$E$6=0,H75,H75/'Simulation Parameters'!$E$6*'Simulation Parameters'!$E$4+L74)</f>
        <v>2.500247880486917</v>
      </c>
      <c r="J75" s="13">
        <f>(I75-L74)/'Simulation Parameters'!$E$4</f>
        <v>24.99964953014532</v>
      </c>
      <c r="K75" s="13">
        <f>IF('Simulation Parameters'!$E$9&gt;=0,MIN(ABS(J75),'Simulation Parameters'!$E$9)*SIGN(J75),J75)</f>
        <v>24.99964953014532</v>
      </c>
      <c r="L75" s="11">
        <f>(K75+'Simulation Parameters'!$E$7)*'Simulation Parameters'!$E$4+L74</f>
        <v>0.0002478804869173641</v>
      </c>
    </row>
    <row r="76" ht="15" customHeight="1">
      <c r="A76" s="11">
        <f>'Simulation Parameters'!$E$4*(ROW(A76)-1)</f>
        <v>7.5</v>
      </c>
      <c r="B76" s="11">
        <f>B75+L75*'Simulation Parameters'!$E$4</f>
        <v>13.99995564200749</v>
      </c>
      <c r="C76" s="11">
        <f t="shared" si="2"/>
        <v>14</v>
      </c>
      <c r="D76" s="11">
        <f>B76-C76</f>
        <v>-4.435799251112371e-05</v>
      </c>
      <c r="E76" s="11">
        <f>D76*'Simulation Parameters'!$E$4+E75</f>
        <v>-0.6250141499333551</v>
      </c>
      <c r="F76" s="11">
        <f>(D76-D75)/'Simulation Parameters'!$E$4</f>
        <v>0.0002478804869099349</v>
      </c>
      <c r="G76" s="13">
        <f>-'Simulation Parameters'!$B$2*D76-'Simulation Parameters'!$B$3*E76-'Simulation Parameters'!$B$4*F76</f>
        <v>2.49995940535326</v>
      </c>
      <c r="H76" s="13">
        <f>IF('Simulation Parameters'!$E$8&gt;=0,MIN('Simulation Parameters'!$E$8,ABS(G76))*SIGN(G76),G76)</f>
        <v>2.49995940535326</v>
      </c>
      <c r="I76" s="13">
        <f>IF('Simulation Parameters'!$E$6=0,H76,H76/'Simulation Parameters'!$E$6*'Simulation Parameters'!$E$4+L75)</f>
        <v>2.500207285840178</v>
      </c>
      <c r="J76" s="13">
        <f>(I76-L75)/'Simulation Parameters'!$E$4</f>
        <v>24.9995940535326</v>
      </c>
      <c r="K76" s="13">
        <f>IF('Simulation Parameters'!$E$9&gt;=0,MIN(ABS(J76),'Simulation Parameters'!$E$9)*SIGN(J76),J76)</f>
        <v>24.9995940535326</v>
      </c>
      <c r="L76" s="11">
        <f>(K76+'Simulation Parameters'!$E$7)*'Simulation Parameters'!$E$4+L75</f>
        <v>0.000207285840177431</v>
      </c>
    </row>
    <row r="77" ht="15" customHeight="1">
      <c r="A77" s="11">
        <f>'Simulation Parameters'!$E$4*(ROW(A77)-1)</f>
        <v>7.600000000000001</v>
      </c>
      <c r="B77" s="11">
        <f>B76+L76*'Simulation Parameters'!$E$4</f>
        <v>13.99997637059151</v>
      </c>
      <c r="C77" s="11">
        <f t="shared" si="2"/>
        <v>14</v>
      </c>
      <c r="D77" s="11">
        <f>B77-C77</f>
        <v>-2.362940849387485e-05</v>
      </c>
      <c r="E77" s="11">
        <f>D77*'Simulation Parameters'!$E$4+E76</f>
        <v>-0.6250165128742046</v>
      </c>
      <c r="F77" s="11">
        <f>(D77-D76)/'Simulation Parameters'!$E$4</f>
        <v>0.0002072858401724886</v>
      </c>
      <c r="G77" s="13">
        <f>-'Simulation Parameters'!$B$2*D77-'Simulation Parameters'!$B$3*E77-'Simulation Parameters'!$B$4*F77</f>
        <v>2.499957845933677</v>
      </c>
      <c r="H77" s="13">
        <f>IF('Simulation Parameters'!$E$8&gt;=0,MIN('Simulation Parameters'!$E$8,ABS(G77))*SIGN(G77),G77)</f>
        <v>2.499957845933677</v>
      </c>
      <c r="I77" s="13">
        <f>IF('Simulation Parameters'!$E$6=0,H77,H77/'Simulation Parameters'!$E$6*'Simulation Parameters'!$E$4+L76)</f>
        <v>2.500165131773854</v>
      </c>
      <c r="J77" s="13">
        <f>(I77-L76)/'Simulation Parameters'!$E$4</f>
        <v>24.99957845933676</v>
      </c>
      <c r="K77" s="13">
        <f>IF('Simulation Parameters'!$E$9&gt;=0,MIN(ABS(J77),'Simulation Parameters'!$E$9)*SIGN(J77),J77)</f>
        <v>24.99957845933676</v>
      </c>
      <c r="L77" s="11">
        <f>(K77+'Simulation Parameters'!$E$7)*'Simulation Parameters'!$E$4+L76</f>
        <v>0.0001651317738538124</v>
      </c>
    </row>
    <row r="78" ht="15" customHeight="1">
      <c r="A78" s="11">
        <f>'Simulation Parameters'!$E$4*(ROW(A78)-1)</f>
        <v>7.7</v>
      </c>
      <c r="B78" s="11">
        <f>B77+L77*'Simulation Parameters'!$E$4</f>
        <v>13.99999288376889</v>
      </c>
      <c r="C78" s="11">
        <f t="shared" si="2"/>
        <v>14</v>
      </c>
      <c r="D78" s="11">
        <f>B78-C78</f>
        <v>-7.116231108383886e-06</v>
      </c>
      <c r="E78" s="11">
        <f>D78*'Simulation Parameters'!$E$4+E77</f>
        <v>-0.6250172244973154</v>
      </c>
      <c r="F78" s="11">
        <f>(D78-D77)/'Simulation Parameters'!$E$4</f>
        <v>0.0001651317738549096</v>
      </c>
      <c r="G78" s="13">
        <f>-'Simulation Parameters'!$B$2*D78-'Simulation Parameters'!$B$3*E78-'Simulation Parameters'!$B$4*F78</f>
        <v>2.499959281621087</v>
      </c>
      <c r="H78" s="13">
        <f>IF('Simulation Parameters'!$E$8&gt;=0,MIN('Simulation Parameters'!$E$8,ABS(G78))*SIGN(G78),G78)</f>
        <v>2.499959281621087</v>
      </c>
      <c r="I78" s="13">
        <f>IF('Simulation Parameters'!$E$6=0,H78,H78/'Simulation Parameters'!$E$6*'Simulation Parameters'!$E$4+L77)</f>
        <v>2.500124413394941</v>
      </c>
      <c r="J78" s="13">
        <f>(I78-L77)/'Simulation Parameters'!$E$4</f>
        <v>24.99959281621087</v>
      </c>
      <c r="K78" s="13">
        <f>IF('Simulation Parameters'!$E$9&gt;=0,MIN(ABS(J78),'Simulation Parameters'!$E$9)*SIGN(J78),J78)</f>
        <v>24.99959281621087</v>
      </c>
      <c r="L78" s="11">
        <f>(K78+'Simulation Parameters'!$E$7)*'Simulation Parameters'!$E$4+L77</f>
        <v>0.0001244133949409273</v>
      </c>
    </row>
    <row r="79" ht="15" customHeight="1">
      <c r="A79" s="11">
        <f>'Simulation Parameters'!$E$4*(ROW(A79)-1)</f>
        <v>7.800000000000001</v>
      </c>
      <c r="B79" s="11">
        <f>B78+L78*'Simulation Parameters'!$E$4</f>
        <v>14.00000532510839</v>
      </c>
      <c r="C79" s="11">
        <f t="shared" si="2"/>
        <v>14</v>
      </c>
      <c r="D79" s="11">
        <f>B79-C79</f>
        <v>5.325108386244892e-06</v>
      </c>
      <c r="E79" s="11">
        <f>D79*'Simulation Parameters'!$E$4+E78</f>
        <v>-0.6250166919864768</v>
      </c>
      <c r="F79" s="11">
        <f>(D79-D78)/'Simulation Parameters'!$E$4</f>
        <v>0.0001244133949462878</v>
      </c>
      <c r="G79" s="13">
        <f>-'Simulation Parameters'!$B$2*D79-'Simulation Parameters'!$B$3*E79-'Simulation Parameters'!$B$4*F79</f>
        <v>2.499962807682925</v>
      </c>
      <c r="H79" s="13">
        <f>IF('Simulation Parameters'!$E$8&gt;=0,MIN('Simulation Parameters'!$E$8,ABS(G79))*SIGN(G79),G79)</f>
        <v>2.499962807682925</v>
      </c>
      <c r="I79" s="13">
        <f>IF('Simulation Parameters'!$E$6=0,H79,H79/'Simulation Parameters'!$E$6*'Simulation Parameters'!$E$4+L78)</f>
        <v>2.500087221077866</v>
      </c>
      <c r="J79" s="13">
        <f>(I79-L78)/'Simulation Parameters'!$E$4</f>
        <v>24.99962807682925</v>
      </c>
      <c r="K79" s="13">
        <f>IF('Simulation Parameters'!$E$9&gt;=0,MIN(ABS(J79),'Simulation Parameters'!$E$9)*SIGN(J79),J79)</f>
        <v>24.99962807682925</v>
      </c>
      <c r="L79" s="11">
        <f>(K79+'Simulation Parameters'!$E$7)*'Simulation Parameters'!$E$4+L78</f>
        <v>8.722107786593067e-05</v>
      </c>
    </row>
    <row r="80" ht="15" customHeight="1">
      <c r="A80" s="11">
        <f>'Simulation Parameters'!$E$4*(ROW(A80)-1)</f>
        <v>7.9</v>
      </c>
      <c r="B80" s="11">
        <f>B79+L79*'Simulation Parameters'!$E$4</f>
        <v>14.00001404721617</v>
      </c>
      <c r="C80" s="11">
        <f t="shared" si="2"/>
        <v>14</v>
      </c>
      <c r="D80" s="11">
        <f>B80-C80</f>
        <v>1.404721617248583e-05</v>
      </c>
      <c r="E80" s="11">
        <f>D80*'Simulation Parameters'!$E$4+E79</f>
        <v>-0.6250152872648596</v>
      </c>
      <c r="F80" s="11">
        <f>(D80-D79)/'Simulation Parameters'!$E$4</f>
        <v>8.72210778624094e-05</v>
      </c>
      <c r="G80" s="13">
        <f>-'Simulation Parameters'!$B$2*D80-'Simulation Parameters'!$B$3*E80-'Simulation Parameters'!$B$4*F80</f>
        <v>2.499967638818696</v>
      </c>
      <c r="H80" s="13">
        <f>IF('Simulation Parameters'!$E$8&gt;=0,MIN('Simulation Parameters'!$E$8,ABS(G80))*SIGN(G80),G80)</f>
        <v>2.499967638818696</v>
      </c>
      <c r="I80" s="13">
        <f>IF('Simulation Parameters'!$E$6=0,H80,H80/'Simulation Parameters'!$E$6*'Simulation Parameters'!$E$4+L79)</f>
        <v>2.500054859896562</v>
      </c>
      <c r="J80" s="13">
        <f>(I80-L79)/'Simulation Parameters'!$E$4</f>
        <v>24.99967638818696</v>
      </c>
      <c r="K80" s="13">
        <f>IF('Simulation Parameters'!$E$9&gt;=0,MIN(ABS(J80),'Simulation Parameters'!$E$9)*SIGN(J80),J80)</f>
        <v>24.99967638818696</v>
      </c>
      <c r="L80" s="11">
        <f>(K80+'Simulation Parameters'!$E$7)*'Simulation Parameters'!$E$4+L79</f>
        <v>5.485989656218901e-05</v>
      </c>
    </row>
    <row r="81" ht="15" customHeight="1">
      <c r="A81" s="11">
        <f>'Simulation Parameters'!$E$4*(ROW(A81)-1)</f>
        <v>8</v>
      </c>
      <c r="B81" s="11">
        <f>B80+L80*'Simulation Parameters'!$E$4</f>
        <v>14.00001953320583</v>
      </c>
      <c r="C81" s="11">
        <f t="shared" si="2"/>
        <v>14</v>
      </c>
      <c r="D81" s="11">
        <f>B81-C81</f>
        <v>1.953320582792628e-05</v>
      </c>
      <c r="E81" s="11">
        <f>D81*'Simulation Parameters'!$E$4+E80</f>
        <v>-0.6250133339442767</v>
      </c>
      <c r="F81" s="11">
        <f>(D81-D80)/'Simulation Parameters'!$E$4</f>
        <v>5.485989655440449e-05</v>
      </c>
      <c r="G81" s="13">
        <f>-'Simulation Parameters'!$B$2*D81-'Simulation Parameters'!$B$3*E81-'Simulation Parameters'!$B$4*F81</f>
        <v>2.499973124443035</v>
      </c>
      <c r="H81" s="13">
        <f>IF('Simulation Parameters'!$E$8&gt;=0,MIN('Simulation Parameters'!$E$8,ABS(G81))*SIGN(G81),G81)</f>
        <v>2.499973124443035</v>
      </c>
      <c r="I81" s="13">
        <f>IF('Simulation Parameters'!$E$6=0,H81,H81/'Simulation Parameters'!$E$6*'Simulation Parameters'!$E$4+L80)</f>
        <v>2.500027984339598</v>
      </c>
      <c r="J81" s="13">
        <f>(I81-L80)/'Simulation Parameters'!$E$4</f>
        <v>24.99973124443035</v>
      </c>
      <c r="K81" s="13">
        <f>IF('Simulation Parameters'!$E$9&gt;=0,MIN(ABS(J81),'Simulation Parameters'!$E$9)*SIGN(J81),J81)</f>
        <v>24.99973124443035</v>
      </c>
      <c r="L81" s="11">
        <f>(K81+'Simulation Parameters'!$E$7)*'Simulation Parameters'!$E$4+L80</f>
        <v>2.798433959722199e-05</v>
      </c>
    </row>
    <row r="82" ht="15" customHeight="1">
      <c r="A82" s="11">
        <f>'Simulation Parameters'!$E$4*(ROW(A82)-1)</f>
        <v>8.1</v>
      </c>
      <c r="B82" s="11">
        <f>B81+L81*'Simulation Parameters'!$E$4</f>
        <v>14.00002233163979</v>
      </c>
      <c r="C82" s="11">
        <f t="shared" si="2"/>
        <v>14</v>
      </c>
      <c r="D82" s="11">
        <f>B82-C82</f>
        <v>2.233163978715424e-05</v>
      </c>
      <c r="E82" s="11">
        <f>D82*'Simulation Parameters'!$E$4+E81</f>
        <v>-0.625011100780298</v>
      </c>
      <c r="F82" s="11">
        <f>(D82-D81)/'Simulation Parameters'!$E$4</f>
        <v>2.798433959227964e-05</v>
      </c>
      <c r="G82" s="13">
        <f>-'Simulation Parameters'!$B$2*D82-'Simulation Parameters'!$B$3*E82-'Simulation Parameters'!$B$4*F82</f>
        <v>2.499978751586923</v>
      </c>
      <c r="H82" s="13">
        <f>IF('Simulation Parameters'!$E$8&gt;=0,MIN('Simulation Parameters'!$E$8,ABS(G82))*SIGN(G82),G82)</f>
        <v>2.499978751586923</v>
      </c>
      <c r="I82" s="13">
        <f>IF('Simulation Parameters'!$E$6=0,H82,H82/'Simulation Parameters'!$E$6*'Simulation Parameters'!$E$4+L81)</f>
        <v>2.500006735926521</v>
      </c>
      <c r="J82" s="13">
        <f>(I82-L81)/'Simulation Parameters'!$E$4</f>
        <v>24.99978751586923</v>
      </c>
      <c r="K82" s="13">
        <f>IF('Simulation Parameters'!$E$9&gt;=0,MIN(ABS(J82),'Simulation Parameters'!$E$9)*SIGN(J82),J82)</f>
        <v>24.99978751586923</v>
      </c>
      <c r="L82" s="11">
        <f>(K82+'Simulation Parameters'!$E$7)*'Simulation Parameters'!$E$4+L81</f>
        <v>6.735926520530981e-06</v>
      </c>
    </row>
    <row r="83" ht="15" customHeight="1">
      <c r="A83" s="11">
        <f>'Simulation Parameters'!$E$4*(ROW(A83)-1)</f>
        <v>8.200000000000001</v>
      </c>
      <c r="B83" s="11">
        <f>B82+L82*'Simulation Parameters'!$E$4</f>
        <v>14.00002300523244</v>
      </c>
      <c r="C83" s="11">
        <f t="shared" si="2"/>
        <v>14</v>
      </c>
      <c r="D83" s="11">
        <f>B83-C83</f>
        <v>2.300523243903285e-05</v>
      </c>
      <c r="E83" s="11">
        <f>D83*'Simulation Parameters'!$E$4+E82</f>
        <v>-0.6250088002570541</v>
      </c>
      <c r="F83" s="11">
        <f>(D83-D82)/'Simulation Parameters'!$E$4</f>
        <v>6.735926518786073e-06</v>
      </c>
      <c r="G83" s="13">
        <f>-'Simulation Parameters'!$B$2*D83-'Simulation Parameters'!$B$3*E83-'Simulation Parameters'!$B$4*F83</f>
        <v>2.499984138618449</v>
      </c>
      <c r="H83" s="13">
        <f>IF('Simulation Parameters'!$E$8&gt;=0,MIN('Simulation Parameters'!$E$8,ABS(G83))*SIGN(G83),G83)</f>
        <v>2.499984138618449</v>
      </c>
      <c r="I83" s="13">
        <f>IF('Simulation Parameters'!$E$6=0,H83,H83/'Simulation Parameters'!$E$6*'Simulation Parameters'!$E$4+L82)</f>
        <v>2.49999087454497</v>
      </c>
      <c r="J83" s="13">
        <f>(I83-L82)/'Simulation Parameters'!$E$4</f>
        <v>24.99984138618449</v>
      </c>
      <c r="K83" s="13">
        <f>IF('Simulation Parameters'!$E$9&gt;=0,MIN(ABS(J83),'Simulation Parameters'!$E$9)*SIGN(J83),J83)</f>
        <v>24.99984138618449</v>
      </c>
      <c r="L83" s="11">
        <f>(K83+'Simulation Parameters'!$E$7)*'Simulation Parameters'!$E$4+L82</f>
        <v>-9.125455030587843e-06</v>
      </c>
    </row>
    <row r="84" ht="15" customHeight="1">
      <c r="A84" s="11">
        <f>'Simulation Parameters'!$E$4*(ROW(A84)-1)</f>
        <v>8.300000000000001</v>
      </c>
      <c r="B84" s="11">
        <f>B83+L83*'Simulation Parameters'!$E$4</f>
        <v>14.00002209268694</v>
      </c>
      <c r="C84" s="11">
        <f t="shared" si="2"/>
        <v>14</v>
      </c>
      <c r="D84" s="11">
        <f>B84-C84</f>
        <v>2.209268693675881e-05</v>
      </c>
      <c r="E84" s="11">
        <f>D84*'Simulation Parameters'!$E$4+E83</f>
        <v>-0.6250065909883604</v>
      </c>
      <c r="F84" s="11">
        <f>(D84-D83)/'Simulation Parameters'!$E$4</f>
        <v>-9.125455022740425e-06</v>
      </c>
      <c r="G84" s="13">
        <f>-'Simulation Parameters'!$B$2*D84-'Simulation Parameters'!$B$3*E84-'Simulation Parameters'!$B$4*F84</f>
        <v>2.499989022670835</v>
      </c>
      <c r="H84" s="13">
        <f>IF('Simulation Parameters'!$E$8&gt;=0,MIN('Simulation Parameters'!$E$8,ABS(G84))*SIGN(G84),G84)</f>
        <v>2.499989022670835</v>
      </c>
      <c r="I84" s="13">
        <f>IF('Simulation Parameters'!$E$6=0,H84,H84/'Simulation Parameters'!$E$6*'Simulation Parameters'!$E$4+L83)</f>
        <v>2.499979897215804</v>
      </c>
      <c r="J84" s="13">
        <f>(I84-L83)/'Simulation Parameters'!$E$4</f>
        <v>24.99989022670835</v>
      </c>
      <c r="K84" s="13">
        <f>IF('Simulation Parameters'!$E$9&gt;=0,MIN(ABS(J84),'Simulation Parameters'!$E$9)*SIGN(J84),J84)</f>
        <v>24.99989022670835</v>
      </c>
      <c r="L84" s="11">
        <f>(K84+'Simulation Parameters'!$E$7)*'Simulation Parameters'!$E$4+L83</f>
        <v>-2.010278419536196e-05</v>
      </c>
    </row>
    <row r="85" ht="15" customHeight="1">
      <c r="A85" s="11">
        <f>'Simulation Parameters'!$E$4*(ROW(A85)-1)</f>
        <v>8.4</v>
      </c>
      <c r="B85" s="11">
        <f>B84+L84*'Simulation Parameters'!$E$4</f>
        <v>14.00002008240852</v>
      </c>
      <c r="C85" s="11">
        <f t="shared" si="2"/>
        <v>14</v>
      </c>
      <c r="D85" s="11">
        <f>B85-C85</f>
        <v>2.008240851658627e-05</v>
      </c>
      <c r="E85" s="11">
        <f>D85*'Simulation Parameters'!$E$4+E84</f>
        <v>-0.6250045827475088</v>
      </c>
      <c r="F85" s="11">
        <f>(D85-D84)/'Simulation Parameters'!$E$4</f>
        <v>-2.01027842017254e-05</v>
      </c>
      <c r="G85" s="13">
        <f>-'Simulation Parameters'!$B$2*D85-'Simulation Parameters'!$B$3*E85-'Simulation Parameters'!$B$4*F85</f>
        <v>2.499993243261153</v>
      </c>
      <c r="H85" s="13">
        <f>IF('Simulation Parameters'!$E$8&gt;=0,MIN('Simulation Parameters'!$E$8,ABS(G85))*SIGN(G85),G85)</f>
        <v>2.499993243261153</v>
      </c>
      <c r="I85" s="13">
        <f>IF('Simulation Parameters'!$E$6=0,H85,H85/'Simulation Parameters'!$E$6*'Simulation Parameters'!$E$4+L84)</f>
        <v>2.499973140476958</v>
      </c>
      <c r="J85" s="13">
        <f>(I85-L84)/'Simulation Parameters'!$E$4</f>
        <v>24.99993243261153</v>
      </c>
      <c r="K85" s="13">
        <f>IF('Simulation Parameters'!$E$9&gt;=0,MIN(ABS(J85),'Simulation Parameters'!$E$9)*SIGN(J85),J85)</f>
        <v>24.99993243261153</v>
      </c>
      <c r="L85" s="11">
        <f>(K85+'Simulation Parameters'!$E$7)*'Simulation Parameters'!$E$4+L84</f>
        <v>-2.685952304200914e-05</v>
      </c>
    </row>
    <row r="86" ht="15" customHeight="1">
      <c r="A86" s="11">
        <f>'Simulation Parameters'!$E$4*(ROW(A86)-1)</f>
        <v>8.5</v>
      </c>
      <c r="B86" s="11">
        <f>B85+L85*'Simulation Parameters'!$E$4</f>
        <v>14.00001739645621</v>
      </c>
      <c r="C86" s="11">
        <f t="shared" si="2"/>
        <v>14</v>
      </c>
      <c r="D86" s="11">
        <f>B86-C86</f>
        <v>1.739645621157138e-05</v>
      </c>
      <c r="E86" s="11">
        <f>D86*'Simulation Parameters'!$E$4+E85</f>
        <v>-0.6250028431018877</v>
      </c>
      <c r="F86" s="11">
        <f>(D86-D85)/'Simulation Parameters'!$E$4</f>
        <v>-2.685952305014894e-05</v>
      </c>
      <c r="G86" s="13">
        <f>-'Simulation Parameters'!$B$2*D86-'Simulation Parameters'!$B$3*E86-'Simulation Parameters'!$B$4*F86</f>
        <v>2.499996724137415</v>
      </c>
      <c r="H86" s="13">
        <f>IF('Simulation Parameters'!$E$8&gt;=0,MIN('Simulation Parameters'!$E$8,ABS(G86))*SIGN(G86),G86)</f>
        <v>2.499996724137415</v>
      </c>
      <c r="I86" s="13">
        <f>IF('Simulation Parameters'!$E$6=0,H86,H86/'Simulation Parameters'!$E$6*'Simulation Parameters'!$E$4+L85)</f>
        <v>2.499969864614373</v>
      </c>
      <c r="J86" s="13">
        <f>(I86-L85)/'Simulation Parameters'!$E$4</f>
        <v>24.99996724137415</v>
      </c>
      <c r="K86" s="13">
        <f>IF('Simulation Parameters'!$E$9&gt;=0,MIN(ABS(J86),'Simulation Parameters'!$E$9)*SIGN(J86),J86)</f>
        <v>24.99996724137415</v>
      </c>
      <c r="L86" s="11">
        <f>(K86+'Simulation Parameters'!$E$7)*'Simulation Parameters'!$E$4+L85</f>
        <v>-3.013538562693743e-05</v>
      </c>
    </row>
    <row r="87" ht="15" customHeight="1">
      <c r="A87" s="11">
        <f>'Simulation Parameters'!$E$4*(ROW(A87)-1)</f>
        <v>8.6</v>
      </c>
      <c r="B87" s="11">
        <f>B86+L86*'Simulation Parameters'!$E$4</f>
        <v>14.00001438291765</v>
      </c>
      <c r="C87" s="11">
        <f t="shared" si="2"/>
        <v>14</v>
      </c>
      <c r="D87" s="11">
        <f>B87-C87</f>
        <v>1.43829176479926e-05</v>
      </c>
      <c r="E87" s="11">
        <f>D87*'Simulation Parameters'!$E$4+E86</f>
        <v>-0.6250014048101229</v>
      </c>
      <c r="F87" s="11">
        <f>(D87-D86)/'Simulation Parameters'!$E$4</f>
        <v>-3.013538563578777e-05</v>
      </c>
      <c r="G87" s="13">
        <f>-'Simulation Parameters'!$B$2*D87-'Simulation Parameters'!$B$3*E87-'Simulation Parameters'!$B$4*F87</f>
        <v>2.499999454944422</v>
      </c>
      <c r="H87" s="13">
        <f>IF('Simulation Parameters'!$E$8&gt;=0,MIN('Simulation Parameters'!$E$8,ABS(G87))*SIGN(G87),G87)</f>
        <v>2.499999454944422</v>
      </c>
      <c r="I87" s="13">
        <f>IF('Simulation Parameters'!$E$6=0,H87,H87/'Simulation Parameters'!$E$6*'Simulation Parameters'!$E$4+L86)</f>
        <v>2.499969319558796</v>
      </c>
      <c r="J87" s="13">
        <f>(I87-L86)/'Simulation Parameters'!$E$4</f>
        <v>24.99999454944422</v>
      </c>
      <c r="K87" s="13">
        <f>IF('Simulation Parameters'!$E$9&gt;=0,MIN(ABS(J87),'Simulation Parameters'!$E$9)*SIGN(J87),J87)</f>
        <v>24.99999454944422</v>
      </c>
      <c r="L87" s="11">
        <f>(K87+'Simulation Parameters'!$E$7)*'Simulation Parameters'!$E$4+L86</f>
        <v>-3.068044120449845e-05</v>
      </c>
    </row>
    <row r="88" ht="15" customHeight="1">
      <c r="A88" s="11">
        <f>'Simulation Parameters'!$E$4*(ROW(A88)-1)</f>
        <v>8.700000000000001</v>
      </c>
      <c r="B88" s="11">
        <f>B87+L87*'Simulation Parameters'!$E$4</f>
        <v>14.00001131487353</v>
      </c>
      <c r="C88" s="11">
        <f t="shared" si="2"/>
        <v>14</v>
      </c>
      <c r="D88" s="11">
        <f>B88-C88</f>
        <v>1.131487352701299e-05</v>
      </c>
      <c r="E88" s="11">
        <f>D88*'Simulation Parameters'!$E$4+E87</f>
        <v>-0.6250002733227702</v>
      </c>
      <c r="F88" s="11">
        <f>(D88-D87)/'Simulation Parameters'!$E$4</f>
        <v>-3.068044120979607e-05</v>
      </c>
      <c r="G88" s="13">
        <f>-'Simulation Parameters'!$B$2*D88-'Simulation Parameters'!$B$3*E88-'Simulation Parameters'!$B$4*F88</f>
        <v>2.500001473874934</v>
      </c>
      <c r="H88" s="13">
        <f>IF('Simulation Parameters'!$E$8&gt;=0,MIN('Simulation Parameters'!$E$8,ABS(G88))*SIGN(G88),G88)</f>
        <v>2.500001473874934</v>
      </c>
      <c r="I88" s="13">
        <f>IF('Simulation Parameters'!$E$6=0,H88,H88/'Simulation Parameters'!$E$6*'Simulation Parameters'!$E$4+L87)</f>
        <v>2.49997079343373</v>
      </c>
      <c r="J88" s="13">
        <f>(I88-L87)/'Simulation Parameters'!$E$4</f>
        <v>25.00001473874934</v>
      </c>
      <c r="K88" s="13">
        <f>IF('Simulation Parameters'!$E$9&gt;=0,MIN(ABS(J88),'Simulation Parameters'!$E$9)*SIGN(J88),J88)</f>
        <v>25.00001473874934</v>
      </c>
      <c r="L88" s="11">
        <f>(K88+'Simulation Parameters'!$E$7)*'Simulation Parameters'!$E$4+L87</f>
        <v>-2.920656627057686e-05</v>
      </c>
    </row>
    <row r="89" ht="15" customHeight="1">
      <c r="A89" s="11">
        <f>'Simulation Parameters'!$E$4*(ROW(A89)-1)</f>
        <v>8.800000000000001</v>
      </c>
      <c r="B89" s="11">
        <f>B88+L88*'Simulation Parameters'!$E$4</f>
        <v>14.0000083942169</v>
      </c>
      <c r="C89" s="11">
        <f t="shared" si="2"/>
        <v>14</v>
      </c>
      <c r="D89" s="11">
        <f>B89-C89</f>
        <v>8.394216900242668e-06</v>
      </c>
      <c r="E89" s="11">
        <f>D89*'Simulation Parameters'!$E$4+E88</f>
        <v>-0.6249994339010801</v>
      </c>
      <c r="F89" s="11">
        <f>(D89-D88)/'Simulation Parameters'!$E$4</f>
        <v>-2.920656626770324e-05</v>
      </c>
      <c r="G89" s="13">
        <f>-'Simulation Parameters'!$B$2*D89-'Simulation Parameters'!$B$3*E89-'Simulation Parameters'!$B$4*F89</f>
        <v>2.500002852095221</v>
      </c>
      <c r="H89" s="13">
        <f>IF('Simulation Parameters'!$E$8&gt;=0,MIN('Simulation Parameters'!$E$8,ABS(G89))*SIGN(G89),G89)</f>
        <v>2.500002852095221</v>
      </c>
      <c r="I89" s="13">
        <f>IF('Simulation Parameters'!$E$6=0,H89,H89/'Simulation Parameters'!$E$6*'Simulation Parameters'!$E$4+L88)</f>
        <v>2.499973645528951</v>
      </c>
      <c r="J89" s="13">
        <f>(I89-L88)/'Simulation Parameters'!$E$4</f>
        <v>25.00002852095221</v>
      </c>
      <c r="K89" s="13">
        <f>IF('Simulation Parameters'!$E$9&gt;=0,MIN(ABS(J89),'Simulation Parameters'!$E$9)*SIGN(J89),J89)</f>
        <v>25.00002852095221</v>
      </c>
      <c r="L89" s="11">
        <f>(K89+'Simulation Parameters'!$E$7)*'Simulation Parameters'!$E$4+L88</f>
        <v>-2.635447104995895e-05</v>
      </c>
    </row>
    <row r="90" ht="15" customHeight="1">
      <c r="A90" s="11">
        <f>'Simulation Parameters'!$E$4*(ROW(A90)-1)</f>
        <v>8.9</v>
      </c>
      <c r="B90" s="11">
        <f>B89+L89*'Simulation Parameters'!$E$4</f>
        <v>14.0000057587698</v>
      </c>
      <c r="C90" s="11">
        <f t="shared" si="2"/>
        <v>14</v>
      </c>
      <c r="D90" s="11">
        <f>B90-C90</f>
        <v>5.758769795249918e-06</v>
      </c>
      <c r="E90" s="11">
        <f>D90*'Simulation Parameters'!$E$4+E89</f>
        <v>-0.6249988580241006</v>
      </c>
      <c r="F90" s="11">
        <f>(D90-D89)/'Simulation Parameters'!$E$4</f>
        <v>-2.63544710499275e-05</v>
      </c>
      <c r="G90" s="13">
        <f>-'Simulation Parameters'!$B$2*D90-'Simulation Parameters'!$B$3*E90-'Simulation Parameters'!$B$4*F90</f>
        <v>2.500003680410099</v>
      </c>
      <c r="H90" s="13">
        <f>IF('Simulation Parameters'!$E$8&gt;=0,MIN('Simulation Parameters'!$E$8,ABS(G90))*SIGN(G90),G90)</f>
        <v>2.500003680410099</v>
      </c>
      <c r="I90" s="13">
        <f>IF('Simulation Parameters'!$E$6=0,H90,H90/'Simulation Parameters'!$E$6*'Simulation Parameters'!$E$4+L89)</f>
        <v>2.499977325939049</v>
      </c>
      <c r="J90" s="13">
        <f>(I90-L89)/'Simulation Parameters'!$E$4</f>
        <v>25.00003680410099</v>
      </c>
      <c r="K90" s="13">
        <f>IF('Simulation Parameters'!$E$9&gt;=0,MIN(ABS(J90),'Simulation Parameters'!$E$9)*SIGN(J90),J90)</f>
        <v>25.00003680410099</v>
      </c>
      <c r="L90" s="11">
        <f>(K90+'Simulation Parameters'!$E$7)*'Simulation Parameters'!$E$4+L89</f>
        <v>-2.267406095060967e-05</v>
      </c>
    </row>
    <row r="91" ht="15" customHeight="1">
      <c r="A91" s="11">
        <f>'Simulation Parameters'!$E$4*(ROW(A91)-1)</f>
        <v>9</v>
      </c>
      <c r="B91" s="11">
        <f>B90+L90*'Simulation Parameters'!$E$4</f>
        <v>14.0000034913637</v>
      </c>
      <c r="C91" s="11">
        <f t="shared" si="2"/>
        <v>14</v>
      </c>
      <c r="D91" s="11">
        <f>B91-C91</f>
        <v>3.491363699481553e-06</v>
      </c>
      <c r="E91" s="11">
        <f>D91*'Simulation Parameters'!$E$4+E90</f>
        <v>-0.6249985088877307</v>
      </c>
      <c r="F91" s="11">
        <f>(D91-D90)/'Simulation Parameters'!$E$4</f>
        <v>-2.267406095768365e-05</v>
      </c>
      <c r="G91" s="13">
        <f>-'Simulation Parameters'!$B$2*D91-'Simulation Parameters'!$B$3*E91-'Simulation Parameters'!$B$4*F91</f>
        <v>2.500004058369242</v>
      </c>
      <c r="H91" s="13">
        <f>IF('Simulation Parameters'!$E$8&gt;=0,MIN('Simulation Parameters'!$E$8,ABS(G91))*SIGN(G91),G91)</f>
        <v>2.500004058369242</v>
      </c>
      <c r="I91" s="13">
        <f>IF('Simulation Parameters'!$E$6=0,H91,H91/'Simulation Parameters'!$E$6*'Simulation Parameters'!$E$4+L90)</f>
        <v>2.499981384308291</v>
      </c>
      <c r="J91" s="13">
        <f>(I91-L90)/'Simulation Parameters'!$E$4</f>
        <v>25.00004058369242</v>
      </c>
      <c r="K91" s="13">
        <f>IF('Simulation Parameters'!$E$9&gt;=0,MIN(ABS(J91),'Simulation Parameters'!$E$9)*SIGN(J91),J91)</f>
        <v>25.00004058369242</v>
      </c>
      <c r="L91" s="11">
        <f>(K91+'Simulation Parameters'!$E$7)*'Simulation Parameters'!$E$4+L90</f>
        <v>-1.861569170887681e-05</v>
      </c>
    </row>
    <row r="92" ht="15" customHeight="1">
      <c r="A92" s="11">
        <f>'Simulation Parameters'!$E$4*(ROW(A92)-1)</f>
        <v>9.1</v>
      </c>
      <c r="B92" s="11">
        <f>B91+L91*'Simulation Parameters'!$E$4</f>
        <v>14.00000162979453</v>
      </c>
      <c r="C92" s="11">
        <f t="shared" si="2"/>
        <v>14</v>
      </c>
      <c r="D92" s="11">
        <f>B92-C92</f>
        <v>1.629794528668072e-06</v>
      </c>
      <c r="E92" s="11">
        <f>D92*'Simulation Parameters'!$E$4+E91</f>
        <v>-0.6249983459082779</v>
      </c>
      <c r="F92" s="11">
        <f>(D92-D91)/'Simulation Parameters'!$E$4</f>
        <v>-1.861569170813482e-05</v>
      </c>
      <c r="G92" s="13">
        <f>-'Simulation Parameters'!$B$2*D92-'Simulation Parameters'!$B$3*E92-'Simulation Parameters'!$B$4*F92</f>
        <v>2.500004085812835</v>
      </c>
      <c r="H92" s="13">
        <f>IF('Simulation Parameters'!$E$8&gt;=0,MIN('Simulation Parameters'!$E$8,ABS(G92))*SIGN(G92),G92)</f>
        <v>2.500004085812835</v>
      </c>
      <c r="I92" s="13">
        <f>IF('Simulation Parameters'!$E$6=0,H92,H92/'Simulation Parameters'!$E$6*'Simulation Parameters'!$E$4+L91)</f>
        <v>2.499985470121126</v>
      </c>
      <c r="J92" s="13">
        <f>(I92-L91)/'Simulation Parameters'!$E$4</f>
        <v>25.00004085812835</v>
      </c>
      <c r="K92" s="13">
        <f>IF('Simulation Parameters'!$E$9&gt;=0,MIN(ABS(J92),'Simulation Parameters'!$E$9)*SIGN(J92),J92)</f>
        <v>25.00004085812835</v>
      </c>
      <c r="L92" s="11">
        <f>(K92+'Simulation Parameters'!$E$7)*'Simulation Parameters'!$E$4+L91</f>
        <v>-1.452987887379056e-05</v>
      </c>
    </row>
    <row r="93" ht="15" customHeight="1">
      <c r="A93" s="11">
        <f>'Simulation Parameters'!$E$4*(ROW(A93)-1)</f>
        <v>9.200000000000001</v>
      </c>
      <c r="B93" s="11">
        <f>B92+L92*'Simulation Parameters'!$E$4</f>
        <v>14.00000017680664</v>
      </c>
      <c r="C93" s="11">
        <f t="shared" si="2"/>
        <v>14</v>
      </c>
      <c r="D93" s="11">
        <f>B93-C93</f>
        <v>1.768066404395086e-07</v>
      </c>
      <c r="E93" s="11">
        <f>D93*'Simulation Parameters'!$E$4+E92</f>
        <v>-0.6249983282276138</v>
      </c>
      <c r="F93" s="11">
        <f>(D93-D92)/'Simulation Parameters'!$E$4</f>
        <v>-1.452987888228563e-05</v>
      </c>
      <c r="G93" s="13">
        <f>-'Simulation Parameters'!$B$2*D93-'Simulation Parameters'!$B$3*E93-'Simulation Parameters'!$B$4*F93</f>
        <v>2.500003856706336</v>
      </c>
      <c r="H93" s="13">
        <f>IF('Simulation Parameters'!$E$8&gt;=0,MIN('Simulation Parameters'!$E$8,ABS(G93))*SIGN(G93),G93)</f>
        <v>2.500003856706336</v>
      </c>
      <c r="I93" s="13">
        <f>IF('Simulation Parameters'!$E$6=0,H93,H93/'Simulation Parameters'!$E$6*'Simulation Parameters'!$E$4+L92)</f>
        <v>2.499989326827462</v>
      </c>
      <c r="J93" s="13">
        <f>(I93-L92)/'Simulation Parameters'!$E$4</f>
        <v>25.00003856706336</v>
      </c>
      <c r="K93" s="13">
        <f>IF('Simulation Parameters'!$E$9&gt;=0,MIN(ABS(J93),'Simulation Parameters'!$E$9)*SIGN(J93),J93)</f>
        <v>25.00003856706336</v>
      </c>
      <c r="L93" s="11">
        <f>(K93+'Simulation Parameters'!$E$7)*'Simulation Parameters'!$E$4+L92</f>
        <v>-1.067317253780989e-05</v>
      </c>
    </row>
    <row r="94" ht="15" customHeight="1">
      <c r="A94" s="11">
        <f>'Simulation Parameters'!$E$4*(ROW(A94)-1)</f>
        <v>9.300000000000001</v>
      </c>
      <c r="B94" s="11">
        <f>B93+L93*'Simulation Parameters'!$E$4</f>
        <v>13.99999910948939</v>
      </c>
      <c r="C94" s="11">
        <f t="shared" si="2"/>
        <v>14</v>
      </c>
      <c r="D94" s="11">
        <f>B94-C94</f>
        <v>-8.905106128054285e-07</v>
      </c>
      <c r="E94" s="11">
        <f>D94*'Simulation Parameters'!$E$4+E93</f>
        <v>-0.6249984172786751</v>
      </c>
      <c r="F94" s="11">
        <f>(D94-D93)/'Simulation Parameters'!$E$4</f>
        <v>-1.067317253244937e-05</v>
      </c>
      <c r="G94" s="13">
        <f>-'Simulation Parameters'!$B$2*D94-'Simulation Parameters'!$B$3*E94-'Simulation Parameters'!$B$4*F94</f>
        <v>2.500003455015325</v>
      </c>
      <c r="H94" s="13">
        <f>IF('Simulation Parameters'!$E$8&gt;=0,MIN('Simulation Parameters'!$E$8,ABS(G94))*SIGN(G94),G94)</f>
        <v>2.500003455015325</v>
      </c>
      <c r="I94" s="13">
        <f>IF('Simulation Parameters'!$E$6=0,H94,H94/'Simulation Parameters'!$E$6*'Simulation Parameters'!$E$4+L93)</f>
        <v>2.499992781842788</v>
      </c>
      <c r="J94" s="13">
        <f>(I94-L93)/'Simulation Parameters'!$E$4</f>
        <v>25.00003455015325</v>
      </c>
      <c r="K94" s="13">
        <f>IF('Simulation Parameters'!$E$9&gt;=0,MIN(ABS(J94),'Simulation Parameters'!$E$9)*SIGN(J94),J94)</f>
        <v>25.00003455015325</v>
      </c>
      <c r="L94" s="11">
        <f>(K94+'Simulation Parameters'!$E$7)*'Simulation Parameters'!$E$4+L93</f>
        <v>-7.21815721259436e-06</v>
      </c>
    </row>
    <row r="95" ht="15" customHeight="1">
      <c r="A95" s="11">
        <f>'Simulation Parameters'!$E$4*(ROW(A95)-1)</f>
        <v>9.4</v>
      </c>
      <c r="B95" s="11">
        <f>B94+L94*'Simulation Parameters'!$E$4</f>
        <v>13.99999838767367</v>
      </c>
      <c r="C95" s="11">
        <f t="shared" si="2"/>
        <v>14</v>
      </c>
      <c r="D95" s="11">
        <f>B95-C95</f>
        <v>-1.612326334665681e-06</v>
      </c>
      <c r="E95" s="11">
        <f>D95*'Simulation Parameters'!$E$4+E94</f>
        <v>-0.6249985785113086</v>
      </c>
      <c r="F95" s="11">
        <f>(D95-D94)/'Simulation Parameters'!$E$4</f>
        <v>-7.218157218602528e-06</v>
      </c>
      <c r="G95" s="13">
        <f>-'Simulation Parameters'!$B$2*D95-'Simulation Parameters'!$B$3*E95-'Simulation Parameters'!$B$4*F95</f>
        <v>2.500002952315818</v>
      </c>
      <c r="H95" s="13">
        <f>IF('Simulation Parameters'!$E$8&gt;=0,MIN('Simulation Parameters'!$E$8,ABS(G95))*SIGN(G95),G95)</f>
        <v>2.500002952315818</v>
      </c>
      <c r="I95" s="13">
        <f>IF('Simulation Parameters'!$E$6=0,H95,H95/'Simulation Parameters'!$E$6*'Simulation Parameters'!$E$4+L94)</f>
        <v>2.499995734158605</v>
      </c>
      <c r="J95" s="13">
        <f>(I95-L94)/'Simulation Parameters'!$E$4</f>
        <v>25.00002952315818</v>
      </c>
      <c r="K95" s="13">
        <f>IF('Simulation Parameters'!$E$9&gt;=0,MIN(ABS(J95),'Simulation Parameters'!$E$9)*SIGN(J95),J95)</f>
        <v>25.00002952315818</v>
      </c>
      <c r="L95" s="11">
        <f>(K95+'Simulation Parameters'!$E$7)*'Simulation Parameters'!$E$4+L94</f>
        <v>-4.265841394999551e-06</v>
      </c>
    </row>
    <row r="96" ht="15" customHeight="1">
      <c r="A96" s="11">
        <f>'Simulation Parameters'!$E$4*(ROW(A96)-1)</f>
        <v>9.5</v>
      </c>
      <c r="B96" s="11">
        <f>B95+L95*'Simulation Parameters'!$E$4</f>
        <v>13.99999796108953</v>
      </c>
      <c r="C96" s="11">
        <f t="shared" si="2"/>
        <v>14</v>
      </c>
      <c r="D96" s="11">
        <f>B96-C96</f>
        <v>-2.038910473345368e-06</v>
      </c>
      <c r="E96" s="11">
        <f>D96*'Simulation Parameters'!$E$4+E95</f>
        <v>-0.624998782402356</v>
      </c>
      <c r="F96" s="11">
        <f>(D96-D95)/'Simulation Parameters'!$E$4</f>
        <v>-4.265841386796865e-06</v>
      </c>
      <c r="G96" s="13">
        <f>-'Simulation Parameters'!$B$2*D96-'Simulation Parameters'!$B$3*E96-'Simulation Parameters'!$B$4*F96</f>
        <v>2.500002406811411</v>
      </c>
      <c r="H96" s="13">
        <f>IF('Simulation Parameters'!$E$8&gt;=0,MIN('Simulation Parameters'!$E$8,ABS(G96))*SIGN(G96),G96)</f>
        <v>2.500002406811411</v>
      </c>
      <c r="I96" s="13">
        <f>IF('Simulation Parameters'!$E$6=0,H96,H96/'Simulation Parameters'!$E$6*'Simulation Parameters'!$E$4+L95)</f>
        <v>2.499998140970016</v>
      </c>
      <c r="J96" s="13">
        <f>(I96-L95)/'Simulation Parameters'!$E$4</f>
        <v>25.0000240681141</v>
      </c>
      <c r="K96" s="13">
        <f>IF('Simulation Parameters'!$E$9&gt;=0,MIN(ABS(J96),'Simulation Parameters'!$E$9)*SIGN(J96),J96)</f>
        <v>25.0000240681141</v>
      </c>
      <c r="L96" s="11">
        <f>(K96+'Simulation Parameters'!$E$7)*'Simulation Parameters'!$E$4+L95</f>
        <v>-1.85902998456147e-06</v>
      </c>
    </row>
    <row r="97" ht="15" customHeight="1">
      <c r="A97" s="11">
        <f>'Simulation Parameters'!$E$4*(ROW(A97)-1)</f>
        <v>9.600000000000001</v>
      </c>
      <c r="B97" s="11">
        <f>B96+L96*'Simulation Parameters'!$E$4</f>
        <v>13.99999777518653</v>
      </c>
      <c r="C97" s="11">
        <f t="shared" si="2"/>
        <v>14</v>
      </c>
      <c r="D97" s="11">
        <f>B97-C97</f>
        <v>-2.224813471229936e-06</v>
      </c>
      <c r="E97" s="11">
        <f>D97*'Simulation Parameters'!$E$4+E96</f>
        <v>-0.6249990048837031</v>
      </c>
      <c r="F97" s="11">
        <f>(D97-D96)/'Simulation Parameters'!$E$4</f>
        <v>-1.859029978845683e-06</v>
      </c>
      <c r="G97" s="13">
        <f>-'Simulation Parameters'!$B$2*D97-'Simulation Parameters'!$B$3*E97-'Simulation Parameters'!$B$4*F97</f>
        <v>2.500001863434239</v>
      </c>
      <c r="H97" s="13">
        <f>IF('Simulation Parameters'!$E$8&gt;=0,MIN('Simulation Parameters'!$E$8,ABS(G97))*SIGN(G97),G97)</f>
        <v>2.500001863434239</v>
      </c>
      <c r="I97" s="13">
        <f>IF('Simulation Parameters'!$E$6=0,H97,H97/'Simulation Parameters'!$E$6*'Simulation Parameters'!$E$4+L96)</f>
        <v>2.500000004404254</v>
      </c>
      <c r="J97" s="13">
        <f>(I97-L96)/'Simulation Parameters'!$E$4</f>
        <v>25.00001863434239</v>
      </c>
      <c r="K97" s="13">
        <f>IF('Simulation Parameters'!$E$9&gt;=0,MIN(ABS(J97),'Simulation Parameters'!$E$9)*SIGN(J97),J97)</f>
        <v>25.00001863434239</v>
      </c>
      <c r="L97" s="11">
        <f>(K97+'Simulation Parameters'!$E$7)*'Simulation Parameters'!$E$4+L96</f>
        <v>4.404254351971716e-09</v>
      </c>
    </row>
    <row r="98" ht="15" customHeight="1">
      <c r="A98" s="11">
        <f>'Simulation Parameters'!$E$4*(ROW(A98)-1)</f>
        <v>9.700000000000001</v>
      </c>
      <c r="B98" s="11">
        <f>B97+L97*'Simulation Parameters'!$E$4</f>
        <v>13.99999777562695</v>
      </c>
      <c r="C98" s="11">
        <f t="shared" si="2"/>
        <v>14</v>
      </c>
      <c r="D98" s="11">
        <f>B98-C98</f>
        <v>-2.224373046644246e-06</v>
      </c>
      <c r="E98" s="11">
        <f>D98*'Simulation Parameters'!$E$4+E97</f>
        <v>-0.6249992273210078</v>
      </c>
      <c r="F98" s="11">
        <f>(D98-D97)/'Simulation Parameters'!$E$4</f>
        <v>4.404245856903799e-09</v>
      </c>
      <c r="G98" s="13">
        <f>-'Simulation Parameters'!$B$2*D98-'Simulation Parameters'!$B$3*E98-'Simulation Parameters'!$B$4*F98</f>
        <v>2.50000135472694</v>
      </c>
      <c r="H98" s="13">
        <f>IF('Simulation Parameters'!$E$8&gt;=0,MIN('Simulation Parameters'!$E$8,ABS(G98))*SIGN(G98),G98)</f>
        <v>2.50000135472694</v>
      </c>
      <c r="I98" s="13">
        <f>IF('Simulation Parameters'!$E$6=0,H98,H98/'Simulation Parameters'!$E$6*'Simulation Parameters'!$E$4+L97)</f>
        <v>2.500001359131194</v>
      </c>
      <c r="J98" s="13">
        <f>(I98-L97)/'Simulation Parameters'!$E$4</f>
        <v>25.0000135472694</v>
      </c>
      <c r="K98" s="13">
        <f>IF('Simulation Parameters'!$E$9&gt;=0,MIN(ABS(J98),'Simulation Parameters'!$E$9)*SIGN(J98),J98)</f>
        <v>25.0000135472694</v>
      </c>
      <c r="L98" s="11">
        <f>(K98+'Simulation Parameters'!$E$7)*'Simulation Parameters'!$E$4+L97</f>
        <v>1.359131194047155e-06</v>
      </c>
    </row>
    <row r="99" ht="15" customHeight="1">
      <c r="A99" s="11">
        <f>'Simulation Parameters'!$E$4*(ROW(A99)-1)</f>
        <v>9.800000000000001</v>
      </c>
      <c r="B99" s="11">
        <f>B98+L98*'Simulation Parameters'!$E$4</f>
        <v>13.99999791154007</v>
      </c>
      <c r="C99" s="11">
        <f t="shared" si="2"/>
        <v>14</v>
      </c>
      <c r="D99" s="11">
        <f>B99-C99</f>
        <v>-2.088459927662711e-06</v>
      </c>
      <c r="E99" s="11">
        <f>D99*'Simulation Parameters'!$E$4+E98</f>
        <v>-0.6249994361670005</v>
      </c>
      <c r="F99" s="11">
        <f>(D99-D98)/'Simulation Parameters'!$E$4</f>
        <v>1.359131189815344e-06</v>
      </c>
      <c r="G99" s="13">
        <f>-'Simulation Parameters'!$B$2*D99-'Simulation Parameters'!$B$3*E99-'Simulation Parameters'!$B$4*F99</f>
        <v>2.500000902239465</v>
      </c>
      <c r="H99" s="13">
        <f>IF('Simulation Parameters'!$E$8&gt;=0,MIN('Simulation Parameters'!$E$8,ABS(G99))*SIGN(G99),G99)</f>
        <v>2.500000902239465</v>
      </c>
      <c r="I99" s="13">
        <f>IF('Simulation Parameters'!$E$6=0,H99,H99/'Simulation Parameters'!$E$6*'Simulation Parameters'!$E$4+L98)</f>
        <v>2.500002261370659</v>
      </c>
      <c r="J99" s="13">
        <f>(I99-L98)/'Simulation Parameters'!$E$4</f>
        <v>25.00000902239465</v>
      </c>
      <c r="K99" s="13">
        <f>IF('Simulation Parameters'!$E$9&gt;=0,MIN(ABS(J99),'Simulation Parameters'!$E$9)*SIGN(J99),J99)</f>
        <v>25.00000902239465</v>
      </c>
      <c r="L99" s="11">
        <f>(K99+'Simulation Parameters'!$E$7)*'Simulation Parameters'!$E$4+L98</f>
        <v>2.261370658697889e-06</v>
      </c>
    </row>
    <row r="100" ht="15" customHeight="1">
      <c r="A100" s="11">
        <f>'Simulation Parameters'!$E$4*(ROW(A100)-1)</f>
        <v>9.9</v>
      </c>
      <c r="B100" s="11">
        <f>B99+L99*'Simulation Parameters'!$E$4</f>
        <v>13.99999813767714</v>
      </c>
      <c r="C100" s="11">
        <f t="shared" si="2"/>
        <v>14</v>
      </c>
      <c r="D100" s="11">
        <f>B100-C100</f>
        <v>-1.862322861256871e-06</v>
      </c>
      <c r="E100" s="11">
        <f>D100*'Simulation Parameters'!$E$4+E99</f>
        <v>-0.6249996223992866</v>
      </c>
      <c r="F100" s="11">
        <f>(D100-D99)/'Simulation Parameters'!$E$4</f>
        <v>2.261370664058404e-06</v>
      </c>
      <c r="G100" s="13">
        <f>-'Simulation Parameters'!$B$2*D100-'Simulation Parameters'!$B$3*E100-'Simulation Parameters'!$B$4*F100</f>
        <v>2.500000518214871</v>
      </c>
      <c r="H100" s="13">
        <f>IF('Simulation Parameters'!$E$8&gt;=0,MIN('Simulation Parameters'!$E$8,ABS(G100))*SIGN(G100),G100)</f>
        <v>2.500000518214871</v>
      </c>
      <c r="I100" s="13">
        <f>IF('Simulation Parameters'!$E$6=0,H100,H100/'Simulation Parameters'!$E$6*'Simulation Parameters'!$E$4+L99)</f>
        <v>2.50000277958553</v>
      </c>
      <c r="J100" s="13">
        <f>(I100-L99)/'Simulation Parameters'!$E$4</f>
        <v>25.00000518214871</v>
      </c>
      <c r="K100" s="13">
        <f>IF('Simulation Parameters'!$E$9&gt;=0,MIN(ABS(J100),'Simulation Parameters'!$E$9)*SIGN(J100),J100)</f>
        <v>25.00000518214871</v>
      </c>
      <c r="L100" s="11">
        <f>(K100+'Simulation Parameters'!$E$7)*'Simulation Parameters'!$E$4+L99</f>
        <v>2.77958552953503e-06</v>
      </c>
    </row>
    <row r="101" ht="15" customHeight="1">
      <c r="A101" s="11">
        <f>'Simulation Parameters'!$E$4*(ROW(A101)-1)</f>
        <v>10</v>
      </c>
      <c r="B101" s="11">
        <f>B100+L100*'Simulation Parameters'!$E$4</f>
        <v>13.99999841563569</v>
      </c>
      <c r="C101" s="11">
        <f t="shared" si="2"/>
        <v>14</v>
      </c>
      <c r="D101" s="11">
        <f>B101-C101</f>
        <v>-1.58436430908182e-06</v>
      </c>
      <c r="E101" s="11">
        <f>D101*'Simulation Parameters'!$E$4+E100</f>
        <v>-0.6249997808357175</v>
      </c>
      <c r="F101" s="11">
        <f>(D101-D100)/'Simulation Parameters'!$E$4</f>
        <v>2.779585521750505e-06</v>
      </c>
      <c r="G101" s="13">
        <f>-'Simulation Parameters'!$B$2*D101-'Simulation Parameters'!$B$3*E101-'Simulation Parameters'!$B$4*F101</f>
        <v>2.500000207382347</v>
      </c>
      <c r="H101" s="13">
        <f>IF('Simulation Parameters'!$E$8&gt;=0,MIN('Simulation Parameters'!$E$8,ABS(G101))*SIGN(G101),G101)</f>
        <v>2.500000207382347</v>
      </c>
      <c r="I101" s="13">
        <f>IF('Simulation Parameters'!$E$6=0,H101,H101/'Simulation Parameters'!$E$6*'Simulation Parameters'!$E$4+L100)</f>
        <v>2.500002986967877</v>
      </c>
      <c r="J101" s="13">
        <f>(I101-L100)/'Simulation Parameters'!$E$4</f>
        <v>25.00000207382347</v>
      </c>
      <c r="K101" s="13">
        <f>IF('Simulation Parameters'!$E$9&gt;=0,MIN(ABS(J101),'Simulation Parameters'!$E$9)*SIGN(J101),J101)</f>
        <v>25.00000207382347</v>
      </c>
      <c r="L101" s="11">
        <f>(K101+'Simulation Parameters'!$E$7)*'Simulation Parameters'!$E$4+L100</f>
        <v>2.986967876208088e-06</v>
      </c>
    </row>
    <row r="102" ht="15" customHeight="1">
      <c r="A102" s="11">
        <f>'Simulation Parameters'!$E$4*(ROW(A102)-1)</f>
        <v>10.1</v>
      </c>
      <c r="B102" s="11">
        <f>B101+L101*'Simulation Parameters'!$E$4</f>
        <v>13.99999871433248</v>
      </c>
      <c r="C102" s="11">
        <f t="shared" si="2"/>
        <v>14</v>
      </c>
      <c r="D102" s="11">
        <f>B102-C102</f>
        <v>-1.285667520889433e-06</v>
      </c>
      <c r="E102" s="11">
        <f>D102*'Simulation Parameters'!$E$4+E101</f>
        <v>-0.6249999094024696</v>
      </c>
      <c r="F102" s="11">
        <f>(D102-D101)/'Simulation Parameters'!$E$4</f>
        <v>2.986967881923874e-06</v>
      </c>
      <c r="G102" s="13">
        <f>-'Simulation Parameters'!$B$2*D102-'Simulation Parameters'!$B$3*E102-'Simulation Parameters'!$B$4*F102</f>
        <v>2.499999968719009</v>
      </c>
      <c r="H102" s="13">
        <f>IF('Simulation Parameters'!$E$8&gt;=0,MIN('Simulation Parameters'!$E$8,ABS(G102))*SIGN(G102),G102)</f>
        <v>2.499999968719009</v>
      </c>
      <c r="I102" s="13">
        <f>IF('Simulation Parameters'!$E$6=0,H102,H102/'Simulation Parameters'!$E$6*'Simulation Parameters'!$E$4+L101)</f>
        <v>2.500002955686885</v>
      </c>
      <c r="J102" s="13">
        <f>(I102-L101)/'Simulation Parameters'!$E$4</f>
        <v>24.99999968719009</v>
      </c>
      <c r="K102" s="13">
        <f>IF('Simulation Parameters'!$E$9&gt;=0,MIN(ABS(J102),'Simulation Parameters'!$E$9)*SIGN(J102),J102)</f>
        <v>24.99999968719009</v>
      </c>
      <c r="L102" s="11">
        <f>(K102+'Simulation Parameters'!$E$7)*'Simulation Parameters'!$E$4+L101</f>
        <v>2.955686884899752e-06</v>
      </c>
    </row>
    <row r="103" ht="15" customHeight="1">
      <c r="A103" s="11">
        <f>'Simulation Parameters'!$E$4*(ROW(A103)-1)</f>
        <v>10.2</v>
      </c>
      <c r="B103" s="11">
        <f>B102+L102*'Simulation Parameters'!$E$4</f>
        <v>13.99999900990117</v>
      </c>
      <c r="C103" s="11">
        <f t="shared" si="2"/>
        <v>14</v>
      </c>
      <c r="D103" s="11">
        <f>B103-C103</f>
        <v>-9.900988331423832e-07</v>
      </c>
      <c r="E103" s="11">
        <f>D103*'Simulation Parameters'!$E$4+E102</f>
        <v>-0.6250000084123529</v>
      </c>
      <c r="F103" s="11">
        <f>(D103-D102)/'Simulation Parameters'!$E$4</f>
        <v>2.955686877470498e-06</v>
      </c>
      <c r="G103" s="13">
        <f>-'Simulation Parameters'!$B$2*D103-'Simulation Parameters'!$B$3*E103-'Simulation Parameters'!$B$4*F103</f>
        <v>2.49999979708192</v>
      </c>
      <c r="H103" s="13">
        <f>IF('Simulation Parameters'!$E$8&gt;=0,MIN('Simulation Parameters'!$E$8,ABS(G103))*SIGN(G103),G103)</f>
        <v>2.49999979708192</v>
      </c>
      <c r="I103" s="13">
        <f>IF('Simulation Parameters'!$E$6=0,H103,H103/'Simulation Parameters'!$E$6*'Simulation Parameters'!$E$4+L102)</f>
        <v>2.500002752768805</v>
      </c>
      <c r="J103" s="13">
        <f>(I103-L102)/'Simulation Parameters'!$E$4</f>
        <v>24.9999979708192</v>
      </c>
      <c r="K103" s="13">
        <f>IF('Simulation Parameters'!$E$9&gt;=0,MIN(ABS(J103),'Simulation Parameters'!$E$9)*SIGN(J103),J103)</f>
        <v>24.9999979708192</v>
      </c>
      <c r="L103" s="11">
        <f>(K103+'Simulation Parameters'!$E$7)*'Simulation Parameters'!$E$4+L102</f>
        <v>2.752768804694303e-06</v>
      </c>
    </row>
    <row r="104" ht="15" customHeight="1">
      <c r="A104" s="11">
        <f>'Simulation Parameters'!$E$4*(ROW(A104)-1)</f>
        <v>10.3</v>
      </c>
      <c r="B104" s="11">
        <f>B103+L103*'Simulation Parameters'!$E$4</f>
        <v>13.99999928517805</v>
      </c>
      <c r="C104" s="11">
        <f t="shared" si="2"/>
        <v>14</v>
      </c>
      <c r="D104" s="11">
        <f>B104-C104</f>
        <v>-7.148219527408628e-07</v>
      </c>
      <c r="E104" s="11">
        <f>D104*'Simulation Parameters'!$E$4+E103</f>
        <v>-0.6250000798945482</v>
      </c>
      <c r="F104" s="11">
        <f>(D104-D103)/'Simulation Parameters'!$E$4</f>
        <v>2.752768804015204e-06</v>
      </c>
      <c r="G104" s="13">
        <f>-'Simulation Parameters'!$B$2*D104-'Simulation Parameters'!$B$3*E104-'Simulation Parameters'!$B$4*F104</f>
        <v>2.499999684645495</v>
      </c>
      <c r="H104" s="13">
        <f>IF('Simulation Parameters'!$E$8&gt;=0,MIN('Simulation Parameters'!$E$8,ABS(G104))*SIGN(G104),G104)</f>
        <v>2.499999684645495</v>
      </c>
      <c r="I104" s="13">
        <f>IF('Simulation Parameters'!$E$6=0,H104,H104/'Simulation Parameters'!$E$6*'Simulation Parameters'!$E$4+L103)</f>
        <v>2.5000024374143</v>
      </c>
      <c r="J104" s="13">
        <f>(I104-L103)/'Simulation Parameters'!$E$4</f>
        <v>24.99999684645495</v>
      </c>
      <c r="K104" s="13">
        <f>IF('Simulation Parameters'!$E$9&gt;=0,MIN(ABS(J104),'Simulation Parameters'!$E$9)*SIGN(J104),J104)</f>
        <v>24.99999684645495</v>
      </c>
      <c r="L104" s="11">
        <f>(K104+'Simulation Parameters'!$E$7)*'Simulation Parameters'!$E$4+L103</f>
        <v>2.437414299873628e-06</v>
      </c>
    </row>
    <row r="105" ht="15" customHeight="1">
      <c r="A105" s="11">
        <f>'Simulation Parameters'!$E$4*(ROW(A105)-1)</f>
        <v>10.4</v>
      </c>
      <c r="B105" s="11">
        <f>B104+L104*'Simulation Parameters'!$E$4</f>
        <v>13.99999952891948</v>
      </c>
      <c r="C105" s="11">
        <f t="shared" si="2"/>
        <v>14</v>
      </c>
      <c r="D105" s="11">
        <f>B105-C105</f>
        <v>-4.710805221463943e-07</v>
      </c>
      <c r="E105" s="11">
        <f>D105*'Simulation Parameters'!$E$4+E104</f>
        <v>-0.6250001270026004</v>
      </c>
      <c r="F105" s="11">
        <f>(D105-D104)/'Simulation Parameters'!$E$4</f>
        <v>2.437414305944685e-06</v>
      </c>
      <c r="G105" s="13">
        <f>-'Simulation Parameters'!$B$2*D105-'Simulation Parameters'!$B$3*E105-'Simulation Parameters'!$B$4*F105</f>
        <v>2.499999622110717</v>
      </c>
      <c r="H105" s="13">
        <f>IF('Simulation Parameters'!$E$8&gt;=0,MIN('Simulation Parameters'!$E$8,ABS(G105))*SIGN(G105),G105)</f>
        <v>2.499999622110717</v>
      </c>
      <c r="I105" s="13">
        <f>IF('Simulation Parameters'!$E$6=0,H105,H105/'Simulation Parameters'!$E$6*'Simulation Parameters'!$E$4+L104)</f>
        <v>2.500002059525016</v>
      </c>
      <c r="J105" s="13">
        <f>(I105-L104)/'Simulation Parameters'!$E$4</f>
        <v>24.99999622110716</v>
      </c>
      <c r="K105" s="13">
        <f>IF('Simulation Parameters'!$E$9&gt;=0,MIN(ABS(J105),'Simulation Parameters'!$E$9)*SIGN(J105),J105)</f>
        <v>24.99999622110716</v>
      </c>
      <c r="L105" s="11">
        <f>(K105+'Simulation Parameters'!$E$7)*'Simulation Parameters'!$E$4+L104</f>
        <v>2.059525016275462e-06</v>
      </c>
    </row>
    <row r="106" ht="15" customHeight="1">
      <c r="A106" s="11">
        <f>'Simulation Parameters'!$E$4*(ROW(A106)-1)</f>
        <v>10.5</v>
      </c>
      <c r="B106" s="11">
        <f>B105+L105*'Simulation Parameters'!$E$4</f>
        <v>13.99999973487198</v>
      </c>
      <c r="C106" s="11">
        <f t="shared" si="2"/>
        <v>14</v>
      </c>
      <c r="D106" s="11">
        <f>B106-C106</f>
        <v>-2.65128020870975e-07</v>
      </c>
      <c r="E106" s="11">
        <f>D106*'Simulation Parameters'!$E$4+E105</f>
        <v>-0.6250001535154025</v>
      </c>
      <c r="F106" s="11">
        <f>(D106-D105)/'Simulation Parameters'!$E$4</f>
        <v>2.059525012754193e-06</v>
      </c>
      <c r="G106" s="13">
        <f>-'Simulation Parameters'!$B$2*D106-'Simulation Parameters'!$B$3*E106-'Simulation Parameters'!$B$4*F106</f>
        <v>2.499999599673892</v>
      </c>
      <c r="H106" s="13">
        <f>IF('Simulation Parameters'!$E$8&gt;=0,MIN('Simulation Parameters'!$E$8,ABS(G106))*SIGN(G106),G106)</f>
        <v>2.499999599673892</v>
      </c>
      <c r="I106" s="13">
        <f>IF('Simulation Parameters'!$E$6=0,H106,H106/'Simulation Parameters'!$E$6*'Simulation Parameters'!$E$4+L105)</f>
        <v>2.500001659198908</v>
      </c>
      <c r="J106" s="13">
        <f>(I106-L105)/'Simulation Parameters'!$E$4</f>
        <v>24.99999599673892</v>
      </c>
      <c r="K106" s="13">
        <f>IF('Simulation Parameters'!$E$9&gt;=0,MIN(ABS(J106),'Simulation Parameters'!$E$9)*SIGN(J106),J106)</f>
        <v>24.99999599673892</v>
      </c>
      <c r="L106" s="11">
        <f>(K106+'Simulation Parameters'!$E$7)*'Simulation Parameters'!$E$4+L105</f>
        <v>1.659198908367718e-06</v>
      </c>
    </row>
    <row r="107" ht="15" customHeight="1">
      <c r="A107" s="11">
        <f>'Simulation Parameters'!$E$4*(ROW(A107)-1)</f>
        <v>10.6</v>
      </c>
      <c r="B107" s="11">
        <f>B106+L106*'Simulation Parameters'!$E$4</f>
        <v>13.99999990079187</v>
      </c>
      <c r="C107" s="11">
        <f t="shared" si="2"/>
        <v>14</v>
      </c>
      <c r="D107" s="11">
        <f>B107-C107</f>
        <v>-9.920812971131454e-08</v>
      </c>
      <c r="E107" s="11">
        <f>D107*'Simulation Parameters'!$E$4+E106</f>
        <v>-0.6250001634362155</v>
      </c>
      <c r="F107" s="11">
        <f>(D107-D106)/'Simulation Parameters'!$E$4</f>
        <v>1.659198911596604e-06</v>
      </c>
      <c r="G107" s="13">
        <f>-'Simulation Parameters'!$B$2*D107-'Simulation Parameters'!$B$3*E107-'Simulation Parameters'!$B$4*F107</f>
        <v>2.499999607761938</v>
      </c>
      <c r="H107" s="13">
        <f>IF('Simulation Parameters'!$E$8&gt;=0,MIN('Simulation Parameters'!$E$8,ABS(G107))*SIGN(G107),G107)</f>
        <v>2.499999607761938</v>
      </c>
      <c r="I107" s="13">
        <f>IF('Simulation Parameters'!$E$6=0,H107,H107/'Simulation Parameters'!$E$6*'Simulation Parameters'!$E$4+L106)</f>
        <v>2.500001266960846</v>
      </c>
      <c r="J107" s="13">
        <f>(I107-L106)/'Simulation Parameters'!$E$4</f>
        <v>24.99999607761938</v>
      </c>
      <c r="K107" s="13">
        <f>IF('Simulation Parameters'!$E$9&gt;=0,MIN(ABS(J107),'Simulation Parameters'!$E$9)*SIGN(J107),J107)</f>
        <v>24.99999607761938</v>
      </c>
      <c r="L107" s="11">
        <f>(K107+'Simulation Parameters'!$E$7)*'Simulation Parameters'!$E$4+L106</f>
        <v>1.26696084589337e-06</v>
      </c>
    </row>
    <row r="108" ht="15" customHeight="1">
      <c r="A108" s="11">
        <f>'Simulation Parameters'!$E$4*(ROW(A108)-1)</f>
        <v>10.7</v>
      </c>
      <c r="B108" s="11">
        <f>B107+L107*'Simulation Parameters'!$E$4</f>
        <v>14.00000002748796</v>
      </c>
      <c r="C108" s="11">
        <f t="shared" si="2"/>
        <v>14</v>
      </c>
      <c r="D108" s="11">
        <f>B108-C108</f>
        <v>2.748795502327539e-08</v>
      </c>
      <c r="E108" s="11">
        <f>D108*'Simulation Parameters'!$E$4+E107</f>
        <v>-0.6250001606874199</v>
      </c>
      <c r="F108" s="11">
        <f>(D108-D107)/'Simulation Parameters'!$E$4</f>
        <v>1.266960847345899e-06</v>
      </c>
      <c r="G108" s="13">
        <f>-'Simulation Parameters'!$B$2*D108-'Simulation Parameters'!$B$3*E108-'Simulation Parameters'!$B$4*F108</f>
        <v>2.499999637553134</v>
      </c>
      <c r="H108" s="13">
        <f>IF('Simulation Parameters'!$E$8&gt;=0,MIN('Simulation Parameters'!$E$8,ABS(G108))*SIGN(G108),G108)</f>
        <v>2.499999637553134</v>
      </c>
      <c r="I108" s="13">
        <f>IF('Simulation Parameters'!$E$6=0,H108,H108/'Simulation Parameters'!$E$6*'Simulation Parameters'!$E$4+L107)</f>
        <v>2.50000090451398</v>
      </c>
      <c r="J108" s="13">
        <f>(I108-L107)/'Simulation Parameters'!$E$4</f>
        <v>24.99999637553134</v>
      </c>
      <c r="K108" s="13">
        <f>IF('Simulation Parameters'!$E$9&gt;=0,MIN(ABS(J108),'Simulation Parameters'!$E$9)*SIGN(J108),J108)</f>
        <v>24.99999637553134</v>
      </c>
      <c r="L108" s="11">
        <f>(K108+'Simulation Parameters'!$E$7)*'Simulation Parameters'!$E$4+L107</f>
        <v>9.045139797732887e-07</v>
      </c>
    </row>
    <row r="109" ht="15" customHeight="1">
      <c r="A109" s="11">
        <f>'Simulation Parameters'!$E$4*(ROW(A109)-1)</f>
        <v>10.8</v>
      </c>
      <c r="B109" s="11">
        <f>B108+L108*'Simulation Parameters'!$E$4</f>
        <v>14.00000011793935</v>
      </c>
      <c r="C109" s="11">
        <f t="shared" si="2"/>
        <v>14</v>
      </c>
      <c r="D109" s="11">
        <f>B109-C109</f>
        <v>1.179393525063688e-07</v>
      </c>
      <c r="E109" s="11">
        <f>D109*'Simulation Parameters'!$E$4+E108</f>
        <v>-0.6250001488934847</v>
      </c>
      <c r="F109" s="11">
        <f>(D109-D108)/'Simulation Parameters'!$E$4</f>
        <v>9.045139748309339e-07</v>
      </c>
      <c r="G109" s="13">
        <f>-'Simulation Parameters'!$B$2*D109-'Simulation Parameters'!$B$3*E109-'Simulation Parameters'!$B$4*F109</f>
        <v>2.499999681309752</v>
      </c>
      <c r="H109" s="13">
        <f>IF('Simulation Parameters'!$E$8&gt;=0,MIN('Simulation Parameters'!$E$8,ABS(G109))*SIGN(G109),G109)</f>
        <v>2.499999681309752</v>
      </c>
      <c r="I109" s="13">
        <f>IF('Simulation Parameters'!$E$6=0,H109,H109/'Simulation Parameters'!$E$6*'Simulation Parameters'!$E$4+L108)</f>
        <v>2.500000585823732</v>
      </c>
      <c r="J109" s="13">
        <f>(I109-L108)/'Simulation Parameters'!$E$4</f>
        <v>24.99999681309752</v>
      </c>
      <c r="K109" s="13">
        <f>IF('Simulation Parameters'!$E$9&gt;=0,MIN(ABS(J109),'Simulation Parameters'!$E$9)*SIGN(J109),J109)</f>
        <v>24.99999681309752</v>
      </c>
      <c r="L109" s="11">
        <f>(K109+'Simulation Parameters'!$E$7)*'Simulation Parameters'!$E$4+L108</f>
        <v>5.858237322483334e-07</v>
      </c>
    </row>
    <row r="110" ht="15" customHeight="1">
      <c r="A110" s="11">
        <f>'Simulation Parameters'!$E$4*(ROW(A110)-1)</f>
        <v>10.9</v>
      </c>
      <c r="B110" s="11">
        <f>B109+L109*'Simulation Parameters'!$E$4</f>
        <v>14.00000017652173</v>
      </c>
      <c r="C110" s="11">
        <f t="shared" si="2"/>
        <v>14</v>
      </c>
      <c r="D110" s="11">
        <f>B110-C110</f>
        <v>1.765217252369666e-07</v>
      </c>
      <c r="E110" s="11">
        <f>D110*'Simulation Parameters'!$E$4+E109</f>
        <v>-0.6250001312413122</v>
      </c>
      <c r="F110" s="11">
        <f>(D110-D109)/'Simulation Parameters'!$E$4</f>
        <v>5.858237273059785e-07</v>
      </c>
      <c r="G110" s="13">
        <f>-'Simulation Parameters'!$B$2*D110-'Simulation Parameters'!$B$3*E110-'Simulation Parameters'!$B$4*F110</f>
        <v>2.499999732554003</v>
      </c>
      <c r="H110" s="13">
        <f>IF('Simulation Parameters'!$E$8&gt;=0,MIN('Simulation Parameters'!$E$8,ABS(G110))*SIGN(G110),G110)</f>
        <v>2.499999732554003</v>
      </c>
      <c r="I110" s="13">
        <f>IF('Simulation Parameters'!$E$6=0,H110,H110/'Simulation Parameters'!$E$6*'Simulation Parameters'!$E$4+L109)</f>
        <v>2.500000318377735</v>
      </c>
      <c r="J110" s="13">
        <f>(I110-L109)/'Simulation Parameters'!$E$4</f>
        <v>24.99999732554003</v>
      </c>
      <c r="K110" s="13">
        <f>IF('Simulation Parameters'!$E$9&gt;=0,MIN(ABS(J110),'Simulation Parameters'!$E$9)*SIGN(J110),J110)</f>
        <v>24.99999732554003</v>
      </c>
      <c r="L110" s="11">
        <f>(K110+'Simulation Parameters'!$E$7)*'Simulation Parameters'!$E$4+L109</f>
        <v>3.183777348111122e-07</v>
      </c>
    </row>
    <row r="111" ht="15" customHeight="1">
      <c r="A111" s="11">
        <f>'Simulation Parameters'!$E$4*(ROW(A111)-1)</f>
        <v>11</v>
      </c>
      <c r="B111" s="11">
        <f>B110+L110*'Simulation Parameters'!$E$4</f>
        <v>14.0000002083595</v>
      </c>
      <c r="C111" s="11">
        <f t="shared" si="2"/>
        <v>14</v>
      </c>
      <c r="D111" s="11">
        <f>B111-C111</f>
        <v>2.083594985435866e-07</v>
      </c>
      <c r="E111" s="11">
        <f>D111*'Simulation Parameters'!$E$4+E110</f>
        <v>-0.6250001104053623</v>
      </c>
      <c r="F111" s="11">
        <f>(D111-D110)/'Simulation Parameters'!$E$4</f>
        <v>3.183777330661997e-07</v>
      </c>
      <c r="G111" s="13">
        <f>-'Simulation Parameters'!$B$2*D111-'Simulation Parameters'!$B$3*E111-'Simulation Parameters'!$B$4*F111</f>
        <v>2.499999786119152</v>
      </c>
      <c r="H111" s="13">
        <f>IF('Simulation Parameters'!$E$8&gt;=0,MIN('Simulation Parameters'!$E$8,ABS(G111))*SIGN(G111),G111)</f>
        <v>2.499999786119152</v>
      </c>
      <c r="I111" s="13">
        <f>IF('Simulation Parameters'!$E$6=0,H111,H111/'Simulation Parameters'!$E$6*'Simulation Parameters'!$E$4+L110)</f>
        <v>2.500000104496887</v>
      </c>
      <c r="J111" s="13">
        <f>(I111-L110)/'Simulation Parameters'!$E$4</f>
        <v>24.99999786119152</v>
      </c>
      <c r="K111" s="13">
        <f>IF('Simulation Parameters'!$E$9&gt;=0,MIN(ABS(J111),'Simulation Parameters'!$E$9)*SIGN(J111),J111)</f>
        <v>24.99999786119152</v>
      </c>
      <c r="L111" s="11">
        <f>(K111+'Simulation Parameters'!$E$7)*'Simulation Parameters'!$E$4+L110</f>
        <v>1.044968868454149e-07</v>
      </c>
    </row>
    <row r="112" ht="15" customHeight="1">
      <c r="A112" s="11">
        <f>'Simulation Parameters'!$E$4*(ROW(A112)-1)</f>
        <v>11.1</v>
      </c>
      <c r="B112" s="11">
        <f>B111+L111*'Simulation Parameters'!$E$4</f>
        <v>14.00000021880919</v>
      </c>
      <c r="C112" s="11">
        <f t="shared" si="2"/>
        <v>14</v>
      </c>
      <c r="D112" s="11">
        <f>B112-C112</f>
        <v>2.188091876575982e-07</v>
      </c>
      <c r="E112" s="11">
        <f>D112*'Simulation Parameters'!$E$4+E111</f>
        <v>-0.6250000885244436</v>
      </c>
      <c r="F112" s="11">
        <f>(D112-D111)/'Simulation Parameters'!$E$4</f>
        <v>1.044968911401156e-07</v>
      </c>
      <c r="G112" s="13">
        <f>-'Simulation Parameters'!$B$2*D112-'Simulation Parameters'!$B$3*E112-'Simulation Parameters'!$B$4*F112</f>
        <v>2.499999838106731</v>
      </c>
      <c r="H112" s="13">
        <f>IF('Simulation Parameters'!$E$8&gt;=0,MIN('Simulation Parameters'!$E$8,ABS(G112))*SIGN(G112),G112)</f>
        <v>2.499999838106731</v>
      </c>
      <c r="I112" s="13">
        <f>IF('Simulation Parameters'!$E$6=0,H112,H112/'Simulation Parameters'!$E$6*'Simulation Parameters'!$E$4+L111)</f>
        <v>2.499999942603617</v>
      </c>
      <c r="J112" s="13">
        <f>(I112-L111)/'Simulation Parameters'!$E$4</f>
        <v>24.9999983810673</v>
      </c>
      <c r="K112" s="13">
        <f>IF('Simulation Parameters'!$E$9&gt;=0,MIN(ABS(J112),'Simulation Parameters'!$E$9)*SIGN(J112),J112)</f>
        <v>24.9999983810673</v>
      </c>
      <c r="L112" s="11">
        <f>(K112+'Simulation Parameters'!$E$7)*'Simulation Parameters'!$E$4+L111</f>
        <v>-5.739638278914608e-08</v>
      </c>
    </row>
    <row r="113" ht="15" customHeight="1">
      <c r="A113" s="11">
        <f>'Simulation Parameters'!$E$4*(ROW(A113)-1)</f>
        <v>11.2</v>
      </c>
      <c r="B113" s="11">
        <f>B112+L112*'Simulation Parameters'!$E$4</f>
        <v>14.00000021306955</v>
      </c>
      <c r="C113" s="11">
        <f t="shared" si="2"/>
        <v>14</v>
      </c>
      <c r="D113" s="11">
        <f>B113-C113</f>
        <v>2.130695495594637e-07</v>
      </c>
      <c r="E113" s="11">
        <f>D113*'Simulation Parameters'!$E$4+E112</f>
        <v>-0.6250000672174886</v>
      </c>
      <c r="F113" s="11">
        <f>(D113-D112)/'Simulation Parameters'!$E$4</f>
        <v>-5.739638098134492e-08</v>
      </c>
      <c r="G113" s="13">
        <f>-'Simulation Parameters'!$B$2*D113-'Simulation Parameters'!$B$3*E113-'Simulation Parameters'!$B$4*F113</f>
        <v>2.499999885778141</v>
      </c>
      <c r="H113" s="13">
        <f>IF('Simulation Parameters'!$E$8&gt;=0,MIN('Simulation Parameters'!$E$8,ABS(G113))*SIGN(G113),G113)</f>
        <v>2.499999885778141</v>
      </c>
      <c r="I113" s="13">
        <f>IF('Simulation Parameters'!$E$6=0,H113,H113/'Simulation Parameters'!$E$6*'Simulation Parameters'!$E$4+L112)</f>
        <v>2.499999828381758</v>
      </c>
      <c r="J113" s="13">
        <f>(I113-L112)/'Simulation Parameters'!$E$4</f>
        <v>24.99999885778141</v>
      </c>
      <c r="K113" s="13">
        <f>IF('Simulation Parameters'!$E$9&gt;=0,MIN(ABS(J113),'Simulation Parameters'!$E$9)*SIGN(J113),J113)</f>
        <v>24.99999885778141</v>
      </c>
      <c r="L113" s="11">
        <f>(K113+'Simulation Parameters'!$E$7)*'Simulation Parameters'!$E$4+L112</f>
        <v>-1.716182421377638e-07</v>
      </c>
    </row>
    <row r="114" ht="15" customHeight="1">
      <c r="A114" s="11">
        <f>'Simulation Parameters'!$E$4*(ROW(A114)-1)</f>
        <v>11.3</v>
      </c>
      <c r="B114" s="11">
        <f>B113+L113*'Simulation Parameters'!$E$4</f>
        <v>14.00000019590773</v>
      </c>
      <c r="C114" s="11">
        <f t="shared" si="2"/>
        <v>14</v>
      </c>
      <c r="D114" s="11">
        <f>B114-C114</f>
        <v>1.959077255975217e-07</v>
      </c>
      <c r="E114" s="11">
        <f>D114*'Simulation Parameters'!$E$4+E113</f>
        <v>-0.625000047626716</v>
      </c>
      <c r="F114" s="11">
        <f>(D114-D113)/'Simulation Parameters'!$E$4</f>
        <v>-1.716182396194199e-07</v>
      </c>
      <c r="G114" s="13">
        <f>-'Simulation Parameters'!$B$2*D114-'Simulation Parameters'!$B$3*E114-'Simulation Parameters'!$B$4*F114</f>
        <v>2.499999927405093</v>
      </c>
      <c r="H114" s="13">
        <f>IF('Simulation Parameters'!$E$8&gt;=0,MIN('Simulation Parameters'!$E$8,ABS(G114))*SIGN(G114),G114)</f>
        <v>2.499999927405093</v>
      </c>
      <c r="I114" s="13">
        <f>IF('Simulation Parameters'!$E$6=0,H114,H114/'Simulation Parameters'!$E$6*'Simulation Parameters'!$E$4+L113)</f>
        <v>2.49999975578685</v>
      </c>
      <c r="J114" s="13">
        <f>(I114-L113)/'Simulation Parameters'!$E$4</f>
        <v>24.99999927405092</v>
      </c>
      <c r="K114" s="13">
        <f>IF('Simulation Parameters'!$E$9&gt;=0,MIN(ABS(J114),'Simulation Parameters'!$E$9)*SIGN(J114),J114)</f>
        <v>24.99999927405092</v>
      </c>
      <c r="L114" s="11">
        <f>(K114+'Simulation Parameters'!$E$7)*'Simulation Parameters'!$E$4+L113</f>
        <v>-2.442131496453143e-07</v>
      </c>
    </row>
    <row r="115" ht="15" customHeight="1">
      <c r="A115" s="11">
        <f>'Simulation Parameters'!$E$4*(ROW(A115)-1)</f>
        <v>11.4</v>
      </c>
      <c r="B115" s="11">
        <f>B114+L114*'Simulation Parameters'!$E$4</f>
        <v>14.00000017148641</v>
      </c>
      <c r="C115" s="11">
        <f t="shared" si="2"/>
        <v>14</v>
      </c>
      <c r="D115" s="11">
        <f>B115-C115</f>
        <v>1.714864108492975e-07</v>
      </c>
      <c r="E115" s="11">
        <f>D115*'Simulation Parameters'!$E$4+E114</f>
        <v>-0.625000030478075</v>
      </c>
      <c r="F115" s="11">
        <f>(D115-D114)/'Simulation Parameters'!$E$4</f>
        <v>-2.442131474822418e-07</v>
      </c>
      <c r="G115" s="13">
        <f>-'Simulation Parameters'!$B$2*D115-'Simulation Parameters'!$B$3*E115-'Simulation Parameters'!$B$4*F115</f>
        <v>2.499999962099339</v>
      </c>
      <c r="H115" s="13">
        <f>IF('Simulation Parameters'!$E$8&gt;=0,MIN('Simulation Parameters'!$E$8,ABS(G115))*SIGN(G115),G115)</f>
        <v>2.499999962099339</v>
      </c>
      <c r="I115" s="13">
        <f>IF('Simulation Parameters'!$E$6=0,H115,H115/'Simulation Parameters'!$E$6*'Simulation Parameters'!$E$4+L114)</f>
        <v>2.499999717886189</v>
      </c>
      <c r="J115" s="13">
        <f>(I115-L114)/'Simulation Parameters'!$E$4</f>
        <v>24.99999962099339</v>
      </c>
      <c r="K115" s="13">
        <f>IF('Simulation Parameters'!$E$9&gt;=0,MIN(ABS(J115),'Simulation Parameters'!$E$9)*SIGN(J115),J115)</f>
        <v>24.99999962099339</v>
      </c>
      <c r="L115" s="11">
        <f>(K115+'Simulation Parameters'!$E$7)*'Simulation Parameters'!$E$4+L114</f>
        <v>-2.82113811099019e-07</v>
      </c>
    </row>
    <row r="116" ht="15" customHeight="1">
      <c r="A116" s="11">
        <f>'Simulation Parameters'!$E$4*(ROW(A116)-1)</f>
        <v>11.5</v>
      </c>
      <c r="B116" s="11">
        <f>B115+L115*'Simulation Parameters'!$E$4</f>
        <v>14.00000014327503</v>
      </c>
      <c r="C116" s="11">
        <f t="shared" si="2"/>
        <v>14</v>
      </c>
      <c r="D116" s="11">
        <f>B116-C116</f>
        <v>1.432750291741058e-07</v>
      </c>
      <c r="E116" s="11">
        <f>D116*'Simulation Parameters'!$E$4+E115</f>
        <v>-0.625000016150572</v>
      </c>
      <c r="F116" s="11">
        <f>(D116-D115)/'Simulation Parameters'!$E$4</f>
        <v>-2.821138167519166e-07</v>
      </c>
      <c r="G116" s="13">
        <f>-'Simulation Parameters'!$B$2*D116-'Simulation Parameters'!$B$3*E116-'Simulation Parameters'!$B$4*F116</f>
        <v>2.499999989637592</v>
      </c>
      <c r="H116" s="13">
        <f>IF('Simulation Parameters'!$E$8&gt;=0,MIN('Simulation Parameters'!$E$8,ABS(G116))*SIGN(G116),G116)</f>
        <v>2.499999989637592</v>
      </c>
      <c r="I116" s="13">
        <f>IF('Simulation Parameters'!$E$6=0,H116,H116/'Simulation Parameters'!$E$6*'Simulation Parameters'!$E$4+L115)</f>
        <v>2.499999707523781</v>
      </c>
      <c r="J116" s="13">
        <f>(I116-L115)/'Simulation Parameters'!$E$4</f>
        <v>24.99999989637592</v>
      </c>
      <c r="K116" s="13">
        <f>IF('Simulation Parameters'!$E$9&gt;=0,MIN(ABS(J116),'Simulation Parameters'!$E$9)*SIGN(J116),J116)</f>
        <v>24.99999989637592</v>
      </c>
      <c r="L116" s="11">
        <f>(K116+'Simulation Parameters'!$E$7)*'Simulation Parameters'!$E$4+L115</f>
        <v>-2.924762189197267e-07</v>
      </c>
    </row>
    <row r="117" ht="15" customHeight="1">
      <c r="A117" s="11">
        <f>'Simulation Parameters'!$E$4*(ROW(A117)-1)</f>
        <v>11.6</v>
      </c>
      <c r="B117" s="11">
        <f>B116+L116*'Simulation Parameters'!$E$4</f>
        <v>14.00000011402741</v>
      </c>
      <c r="C117" s="11">
        <f t="shared" si="2"/>
        <v>14</v>
      </c>
      <c r="D117" s="11">
        <f>B117-C117</f>
        <v>1.140274079602932e-07</v>
      </c>
      <c r="E117" s="11">
        <f>D117*'Simulation Parameters'!$E$4+E116</f>
        <v>-0.6250000047478312</v>
      </c>
      <c r="F117" s="11">
        <f>(D117-D116)/'Simulation Parameters'!$E$4</f>
        <v>-2.924762121381264e-07</v>
      </c>
      <c r="G117" s="13">
        <f>-'Simulation Parameters'!$B$2*D117-'Simulation Parameters'!$B$3*E117-'Simulation Parameters'!$B$4*F117</f>
        <v>2.500000010293668</v>
      </c>
      <c r="H117" s="13">
        <f>IF('Simulation Parameters'!$E$8&gt;=0,MIN('Simulation Parameters'!$E$8,ABS(G117))*SIGN(G117),G117)</f>
        <v>2.500000010293668</v>
      </c>
      <c r="I117" s="13">
        <f>IF('Simulation Parameters'!$E$6=0,H117,H117/'Simulation Parameters'!$E$6*'Simulation Parameters'!$E$4+L116)</f>
        <v>2.499999717817449</v>
      </c>
      <c r="J117" s="13">
        <f>(I117-L116)/'Simulation Parameters'!$E$4</f>
        <v>25.00000010293668</v>
      </c>
      <c r="K117" s="13">
        <f>IF('Simulation Parameters'!$E$9&gt;=0,MIN(ABS(J117),'Simulation Parameters'!$E$9)*SIGN(J117),J117)</f>
        <v>25.00000010293668</v>
      </c>
      <c r="L117" s="11">
        <f>(K117+'Simulation Parameters'!$E$7)*'Simulation Parameters'!$E$4+L116</f>
        <v>-2.821825507796333e-07</v>
      </c>
    </row>
    <row r="118" ht="15" customHeight="1">
      <c r="A118" s="11">
        <f>'Simulation Parameters'!$E$4*(ROW(A118)-1)</f>
        <v>11.7</v>
      </c>
      <c r="B118" s="11">
        <f>B117+L117*'Simulation Parameters'!$E$4</f>
        <v>14.00000008580915</v>
      </c>
      <c r="C118" s="11">
        <f t="shared" si="2"/>
        <v>14</v>
      </c>
      <c r="D118" s="11">
        <f>B118-C118</f>
        <v>8.58091535604899e-08</v>
      </c>
      <c r="E118" s="11">
        <f>D118*'Simulation Parameters'!$E$4+E117</f>
        <v>-0.6249999961669159</v>
      </c>
      <c r="F118" s="11">
        <f>(D118-D117)/'Simulation Parameters'!$E$4</f>
        <v>-2.82182543998033e-07</v>
      </c>
      <c r="G118" s="13">
        <f>-'Simulation Parameters'!$B$2*D118-'Simulation Parameters'!$B$3*E118-'Simulation Parameters'!$B$4*F118</f>
        <v>2.500000024686265</v>
      </c>
      <c r="H118" s="13">
        <f>IF('Simulation Parameters'!$E$8&gt;=0,MIN('Simulation Parameters'!$E$8,ABS(G118))*SIGN(G118),G118)</f>
        <v>2.500000024686265</v>
      </c>
      <c r="I118" s="13">
        <f>IF('Simulation Parameters'!$E$6=0,H118,H118/'Simulation Parameters'!$E$6*'Simulation Parameters'!$E$4+L117)</f>
        <v>2.499999742503714</v>
      </c>
      <c r="J118" s="13">
        <f>(I118-L117)/'Simulation Parameters'!$E$4</f>
        <v>25.00000024686264</v>
      </c>
      <c r="K118" s="13">
        <f>IF('Simulation Parameters'!$E$9&gt;=0,MIN(ABS(J118),'Simulation Parameters'!$E$9)*SIGN(J118),J118)</f>
        <v>25.00000024686264</v>
      </c>
      <c r="L118" s="11">
        <f>(K118+'Simulation Parameters'!$E$7)*'Simulation Parameters'!$E$4+L117</f>
        <v>-2.574962863691993e-07</v>
      </c>
    </row>
    <row r="119" ht="15" customHeight="1">
      <c r="A119" s="11">
        <f>'Simulation Parameters'!$E$4*(ROW(A119)-1)</f>
        <v>11.8</v>
      </c>
      <c r="B119" s="11">
        <f>B118+L118*'Simulation Parameters'!$E$4</f>
        <v>14.00000006005953</v>
      </c>
      <c r="C119" s="11">
        <f t="shared" si="2"/>
        <v>14</v>
      </c>
      <c r="D119" s="11">
        <f>B119-C119</f>
        <v>6.005952535304004e-08</v>
      </c>
      <c r="E119" s="11">
        <f>D119*'Simulation Parameters'!$E$4+E118</f>
        <v>-0.6249999901609634</v>
      </c>
      <c r="F119" s="11">
        <f>(D119-D118)/'Simulation Parameters'!$E$4</f>
        <v>-2.574962820744986e-07</v>
      </c>
      <c r="G119" s="13">
        <f>-'Simulation Parameters'!$B$2*D119-'Simulation Parameters'!$B$3*E119-'Simulation Parameters'!$B$4*F119</f>
        <v>2.500000033647015</v>
      </c>
      <c r="H119" s="13">
        <f>IF('Simulation Parameters'!$E$8&gt;=0,MIN('Simulation Parameters'!$E$8,ABS(G119))*SIGN(G119),G119)</f>
        <v>2.500000033647015</v>
      </c>
      <c r="I119" s="13">
        <f>IF('Simulation Parameters'!$E$6=0,H119,H119/'Simulation Parameters'!$E$6*'Simulation Parameters'!$E$4+L118)</f>
        <v>2.499999776150728</v>
      </c>
      <c r="J119" s="13">
        <f>(I119-L118)/'Simulation Parameters'!$E$4</f>
        <v>25.00000033647014</v>
      </c>
      <c r="K119" s="13">
        <f>IF('Simulation Parameters'!$E$9&gt;=0,MIN(ABS(J119),'Simulation Parameters'!$E$9)*SIGN(J119),J119)</f>
        <v>25.00000033647014</v>
      </c>
      <c r="L119" s="11">
        <f>(K119+'Simulation Parameters'!$E$7)*'Simulation Parameters'!$E$4+L118</f>
        <v>-2.238492719500968e-07</v>
      </c>
    </row>
    <row r="120" ht="15" customHeight="1">
      <c r="A120" s="11">
        <f>'Simulation Parameters'!$E$4*(ROW(A120)-1)</f>
        <v>11.9</v>
      </c>
      <c r="B120" s="11">
        <f>B119+L119*'Simulation Parameters'!$E$4</f>
        <v>14.0000000376746</v>
      </c>
      <c r="C120" s="11">
        <f t="shared" si="2"/>
        <v>14</v>
      </c>
      <c r="D120" s="11">
        <f>B120-C120</f>
        <v>3.767459766379488e-08</v>
      </c>
      <c r="E120" s="11">
        <f>D120*'Simulation Parameters'!$E$4+E119</f>
        <v>-0.6249999863935036</v>
      </c>
      <c r="F120" s="11">
        <f>(D120-D119)/'Simulation Parameters'!$E$4</f>
        <v>-2.238492768924516e-07</v>
      </c>
      <c r="G120" s="13">
        <f>-'Simulation Parameters'!$B$2*D120-'Simulation Parameters'!$B$3*E120-'Simulation Parameters'!$B$4*F120</f>
        <v>2.500000038111777</v>
      </c>
      <c r="H120" s="13">
        <f>IF('Simulation Parameters'!$E$8&gt;=0,MIN('Simulation Parameters'!$E$8,ABS(G120))*SIGN(G120),G120)</f>
        <v>2.500000038111777</v>
      </c>
      <c r="I120" s="13">
        <f>IF('Simulation Parameters'!$E$6=0,H120,H120/'Simulation Parameters'!$E$6*'Simulation Parameters'!$E$4+L119)</f>
        <v>2.499999814262505</v>
      </c>
      <c r="J120" s="13">
        <f>(I120-L119)/'Simulation Parameters'!$E$4</f>
        <v>25.00000038111777</v>
      </c>
      <c r="K120" s="13">
        <f>IF('Simulation Parameters'!$E$9&gt;=0,MIN(ABS(J120),'Simulation Parameters'!$E$9)*SIGN(J120),J120)</f>
        <v>25.00000038111777</v>
      </c>
      <c r="L120" s="11">
        <f>(K120+'Simulation Parameters'!$E$7)*'Simulation Parameters'!$E$4+L119</f>
        <v>-1.857374951045571e-07</v>
      </c>
    </row>
    <row r="121" ht="15" customHeight="1">
      <c r="A121" s="11">
        <f>'Simulation Parameters'!$E$4*(ROW(A121)-1)</f>
        <v>12</v>
      </c>
      <c r="B121" s="11">
        <f>B120+L120*'Simulation Parameters'!$E$4</f>
        <v>14.00000001910085</v>
      </c>
      <c r="C121" s="11">
        <f t="shared" si="2"/>
        <v>14</v>
      </c>
      <c r="D121" s="11">
        <f>B121-C121</f>
        <v>1.910084890255348e-08</v>
      </c>
      <c r="E121" s="11">
        <f>D121*'Simulation Parameters'!$E$4+E120</f>
        <v>-0.6249999844834188</v>
      </c>
      <c r="F121" s="11">
        <f>(D121-D120)/'Simulation Parameters'!$E$4</f>
        <v>-1.85737487612414e-07</v>
      </c>
      <c r="G121" s="13">
        <f>-'Simulation Parameters'!$B$2*D121-'Simulation Parameters'!$B$3*E121-'Simulation Parameters'!$B$4*F121</f>
        <v>2.500000039035093</v>
      </c>
      <c r="H121" s="13">
        <f>IF('Simulation Parameters'!$E$8&gt;=0,MIN('Simulation Parameters'!$E$8,ABS(G121))*SIGN(G121),G121)</f>
        <v>2.500000039035093</v>
      </c>
      <c r="I121" s="13">
        <f>IF('Simulation Parameters'!$E$6=0,H121,H121/'Simulation Parameters'!$E$6*'Simulation Parameters'!$E$4+L120)</f>
        <v>2.499999853297598</v>
      </c>
      <c r="J121" s="13">
        <f>(I121-L120)/'Simulation Parameters'!$E$4</f>
        <v>25.00000039035093</v>
      </c>
      <c r="K121" s="13">
        <f>IF('Simulation Parameters'!$E$9&gt;=0,MIN(ABS(J121),'Simulation Parameters'!$E$9)*SIGN(J121),J121)</f>
        <v>25.00000039035093</v>
      </c>
      <c r="L121" s="11">
        <f>(K121+'Simulation Parameters'!$E$7)*'Simulation Parameters'!$E$4+L120</f>
        <v>-1.467024024352198e-07</v>
      </c>
    </row>
    <row r="122" ht="15" customHeight="1">
      <c r="A122" s="11">
        <f>'Simulation Parameters'!$E$4*(ROW(A122)-1)</f>
        <v>12.1</v>
      </c>
      <c r="B122" s="11">
        <f>B121+L121*'Simulation Parameters'!$E$4</f>
        <v>14.00000000443061</v>
      </c>
      <c r="C122" s="11">
        <f t="shared" si="2"/>
        <v>14</v>
      </c>
      <c r="D122" s="11">
        <f>B122-C122</f>
        <v>4.430608768757338e-09</v>
      </c>
      <c r="E122" s="11">
        <f>D122*'Simulation Parameters'!$E$4+E121</f>
        <v>-0.6249999840403578</v>
      </c>
      <c r="F122" s="11">
        <f>(D122-D121)/'Simulation Parameters'!$E$4</f>
        <v>-1.467024013379614e-07</v>
      </c>
      <c r="G122" s="13">
        <f>-'Simulation Parameters'!$B$2*D122-'Simulation Parameters'!$B$3*E122-'Simulation Parameters'!$B$4*F122</f>
        <v>2.500000037327015</v>
      </c>
      <c r="H122" s="13">
        <f>IF('Simulation Parameters'!$E$8&gt;=0,MIN('Simulation Parameters'!$E$8,ABS(G122))*SIGN(G122),G122)</f>
        <v>2.500000037327015</v>
      </c>
      <c r="I122" s="13">
        <f>IF('Simulation Parameters'!$E$6=0,H122,H122/'Simulation Parameters'!$E$6*'Simulation Parameters'!$E$4+L121)</f>
        <v>2.499999890624613</v>
      </c>
      <c r="J122" s="13">
        <f>(I122-L121)/'Simulation Parameters'!$E$4</f>
        <v>25.00000037327015</v>
      </c>
      <c r="K122" s="13">
        <f>IF('Simulation Parameters'!$E$9&gt;=0,MIN(ABS(J122),'Simulation Parameters'!$E$9)*SIGN(J122),J122)</f>
        <v>25.00000037327015</v>
      </c>
      <c r="L122" s="11">
        <f>(K122+'Simulation Parameters'!$E$7)*'Simulation Parameters'!$E$4+L121</f>
        <v>-1.093753877116327e-07</v>
      </c>
    </row>
    <row r="123" ht="15" customHeight="1">
      <c r="A123" s="11">
        <f>'Simulation Parameters'!$E$4*(ROW(A123)-1)</f>
        <v>12.2</v>
      </c>
      <c r="B123" s="11">
        <f>B122+L122*'Simulation Parameters'!$E$4</f>
        <v>13.99999999349307</v>
      </c>
      <c r="C123" s="11">
        <f t="shared" si="2"/>
        <v>14</v>
      </c>
      <c r="D123" s="11">
        <f>B123-C123</f>
        <v>-6.506930105842912e-09</v>
      </c>
      <c r="E123" s="11">
        <f>D123*'Simulation Parameters'!$E$4+E122</f>
        <v>-0.6249999846910509</v>
      </c>
      <c r="F123" s="11">
        <f>(D123-D122)/'Simulation Parameters'!$E$4</f>
        <v>-1.093753887460025e-07</v>
      </c>
      <c r="G123" s="13">
        <f>-'Simulation Parameters'!$B$2*D123-'Simulation Parameters'!$B$3*E123-'Simulation Parameters'!$B$4*F123</f>
        <v>2.500000033809605</v>
      </c>
      <c r="H123" s="13">
        <f>IF('Simulation Parameters'!$E$8&gt;=0,MIN('Simulation Parameters'!$E$8,ABS(G123))*SIGN(G123),G123)</f>
        <v>2.500000033809605</v>
      </c>
      <c r="I123" s="13">
        <f>IF('Simulation Parameters'!$E$6=0,H123,H123/'Simulation Parameters'!$E$6*'Simulation Parameters'!$E$4+L122)</f>
        <v>2.499999924434217</v>
      </c>
      <c r="J123" s="13">
        <f>(I123-L122)/'Simulation Parameters'!$E$4</f>
        <v>25.00000033809605</v>
      </c>
      <c r="K123" s="13">
        <f>IF('Simulation Parameters'!$E$9&gt;=0,MIN(ABS(J123),'Simulation Parameters'!$E$9)*SIGN(J123),J123)</f>
        <v>25.00000033809605</v>
      </c>
      <c r="L123" s="11">
        <f>(K123+'Simulation Parameters'!$E$7)*'Simulation Parameters'!$E$4+L122</f>
        <v>-7.556578264047707e-08</v>
      </c>
    </row>
    <row r="124" ht="15" customHeight="1">
      <c r="A124" s="11">
        <f>'Simulation Parameters'!$E$4*(ROW(A124)-1)</f>
        <v>12.3</v>
      </c>
      <c r="B124" s="11">
        <f>B123+L123*'Simulation Parameters'!$E$4</f>
        <v>13.99999998593649</v>
      </c>
      <c r="C124" s="11">
        <f t="shared" si="2"/>
        <v>14</v>
      </c>
      <c r="D124" s="11">
        <f>B124-C124</f>
        <v>-1.406350769173059e-08</v>
      </c>
      <c r="E124" s="11">
        <f>D124*'Simulation Parameters'!$E$4+E123</f>
        <v>-0.6249999860974017</v>
      </c>
      <c r="F124" s="11">
        <f>(D124-D123)/'Simulation Parameters'!$E$4</f>
        <v>-7.55657758588768e-08</v>
      </c>
      <c r="G124" s="13">
        <f>-'Simulation Parameters'!$B$2*D124-'Simulation Parameters'!$B$3*E124-'Simulation Parameters'!$B$4*F124</f>
        <v>2.500000029190954</v>
      </c>
      <c r="H124" s="13">
        <f>IF('Simulation Parameters'!$E$8&gt;=0,MIN('Simulation Parameters'!$E$8,ABS(G124))*SIGN(G124),G124)</f>
        <v>2.500000029190954</v>
      </c>
      <c r="I124" s="13">
        <f>IF('Simulation Parameters'!$E$6=0,H124,H124/'Simulation Parameters'!$E$6*'Simulation Parameters'!$E$4+L123)</f>
        <v>2.499999953625172</v>
      </c>
      <c r="J124" s="13">
        <f>(I124-L123)/'Simulation Parameters'!$E$4</f>
        <v>25.00000029190954</v>
      </c>
      <c r="K124" s="13">
        <f>IF('Simulation Parameters'!$E$9&gt;=0,MIN(ABS(J124),'Simulation Parameters'!$E$9)*SIGN(J124),J124)</f>
        <v>25.00000029190954</v>
      </c>
      <c r="L124" s="11">
        <f>(K124+'Simulation Parameters'!$E$7)*'Simulation Parameters'!$E$4+L123</f>
        <v>-4.637482863092677e-08</v>
      </c>
    </row>
    <row r="125" ht="15" customHeight="1">
      <c r="A125" s="11">
        <f>'Simulation Parameters'!$E$4*(ROW(A125)-1)</f>
        <v>12.4</v>
      </c>
      <c r="B125" s="11">
        <f>B124+L124*'Simulation Parameters'!$E$4</f>
        <v>13.99999998129901</v>
      </c>
      <c r="C125" s="11">
        <f t="shared" si="2"/>
        <v>14</v>
      </c>
      <c r="D125" s="11">
        <f>B125-C125</f>
        <v>-1.870099097800448e-08</v>
      </c>
      <c r="E125" s="11">
        <f>D125*'Simulation Parameters'!$E$4+E124</f>
        <v>-0.6249999879675008</v>
      </c>
      <c r="F125" s="11">
        <f>(D125-D124)/'Simulation Parameters'!$E$4</f>
        <v>-4.637483286273891e-08</v>
      </c>
      <c r="G125" s="13">
        <f>-'Simulation Parameters'!$B$2*D125-'Simulation Parameters'!$B$3*E125-'Simulation Parameters'!$B$4*F125</f>
        <v>2.50000002405311</v>
      </c>
      <c r="H125" s="13">
        <f>IF('Simulation Parameters'!$E$8&gt;=0,MIN('Simulation Parameters'!$E$8,ABS(G125))*SIGN(G125),G125)</f>
        <v>2.50000002405311</v>
      </c>
      <c r="I125" s="13">
        <f>IF('Simulation Parameters'!$E$6=0,H125,H125/'Simulation Parameters'!$E$6*'Simulation Parameters'!$E$4+L124)</f>
        <v>2.499999977678281</v>
      </c>
      <c r="J125" s="13">
        <f>(I125-L124)/'Simulation Parameters'!$E$4</f>
        <v>25.0000002405311</v>
      </c>
      <c r="K125" s="13">
        <f>IF('Simulation Parameters'!$E$9&gt;=0,MIN(ABS(J125),'Simulation Parameters'!$E$9)*SIGN(J125),J125)</f>
        <v>25.0000002405311</v>
      </c>
      <c r="L125" s="11">
        <f>(K125+'Simulation Parameters'!$E$7)*'Simulation Parameters'!$E$4+L124</f>
        <v>-2.232171890473032e-08</v>
      </c>
    </row>
    <row r="126" ht="15" customHeight="1">
      <c r="A126" s="11">
        <f>'Simulation Parameters'!$E$4*(ROW(A126)-1)</f>
        <v>12.5</v>
      </c>
      <c r="B126" s="11">
        <f>B125+L125*'Simulation Parameters'!$E$4</f>
        <v>13.99999997906684</v>
      </c>
      <c r="C126" s="11">
        <f t="shared" si="2"/>
        <v>14</v>
      </c>
      <c r="D126" s="11">
        <f>B126-C126</f>
        <v>-2.093316275875168e-08</v>
      </c>
      <c r="E126" s="11">
        <f>D126*'Simulation Parameters'!$E$4+E125</f>
        <v>-0.6249999900608171</v>
      </c>
      <c r="F126" s="11">
        <f>(D126-D125)/'Simulation Parameters'!$E$4</f>
        <v>-2.232171780747194e-08</v>
      </c>
      <c r="G126" s="13">
        <f>-'Simulation Parameters'!$B$2*D126-'Simulation Parameters'!$B$3*E126-'Simulation Parameters'!$B$4*F126</f>
        <v>2.500000018850882</v>
      </c>
      <c r="H126" s="13">
        <f>IF('Simulation Parameters'!$E$8&gt;=0,MIN('Simulation Parameters'!$E$8,ABS(G126))*SIGN(G126),G126)</f>
        <v>2.500000018850882</v>
      </c>
      <c r="I126" s="13">
        <f>IF('Simulation Parameters'!$E$6=0,H126,H126/'Simulation Parameters'!$E$6*'Simulation Parameters'!$E$4+L125)</f>
        <v>2.499999996529163</v>
      </c>
      <c r="J126" s="13">
        <f>(I126-L125)/'Simulation Parameters'!$E$4</f>
        <v>25.00000018850882</v>
      </c>
      <c r="K126" s="13">
        <f>IF('Simulation Parameters'!$E$9&gt;=0,MIN(ABS(J126),'Simulation Parameters'!$E$9)*SIGN(J126),J126)</f>
        <v>25.00000018850882</v>
      </c>
      <c r="L126" s="11">
        <f>(K126+'Simulation Parameters'!$E$7)*'Simulation Parameters'!$E$4+L125</f>
        <v>-3.470836804989033e-09</v>
      </c>
    </row>
    <row r="127" ht="15" customHeight="1">
      <c r="A127" s="11">
        <f>'Simulation Parameters'!$E$4*(ROW(A127)-1)</f>
        <v>12.6</v>
      </c>
      <c r="B127" s="11">
        <f>B126+L126*'Simulation Parameters'!$E$4</f>
        <v>13.99999997871975</v>
      </c>
      <c r="C127" s="11">
        <f t="shared" si="2"/>
        <v>14</v>
      </c>
      <c r="D127" s="11">
        <f>B127-C127</f>
        <v>-2.128024689795893e-08</v>
      </c>
      <c r="E127" s="11">
        <f>D127*'Simulation Parameters'!$E$4+E126</f>
        <v>-0.6249999921888417</v>
      </c>
      <c r="F127" s="11">
        <f>(D127-D126)/'Simulation Parameters'!$E$4</f>
        <v>-3.470841392072543e-09</v>
      </c>
      <c r="G127" s="13">
        <f>-'Simulation Parameters'!$B$2*D127-'Simulation Parameters'!$B$3*E127-'Simulation Parameters'!$B$4*F127</f>
        <v>2.500000013918992</v>
      </c>
      <c r="H127" s="13">
        <f>IF('Simulation Parameters'!$E$8&gt;=0,MIN('Simulation Parameters'!$E$8,ABS(G127))*SIGN(G127),G127)</f>
        <v>2.500000013918992</v>
      </c>
      <c r="I127" s="13">
        <f>IF('Simulation Parameters'!$E$6=0,H127,H127/'Simulation Parameters'!$E$6*'Simulation Parameters'!$E$4+L126)</f>
        <v>2.500000010448155</v>
      </c>
      <c r="J127" s="13">
        <f>(I127-L126)/'Simulation Parameters'!$E$4</f>
        <v>25.00000013918991</v>
      </c>
      <c r="K127" s="13">
        <f>IF('Simulation Parameters'!$E$9&gt;=0,MIN(ABS(J127),'Simulation Parameters'!$E$9)*SIGN(J127),J127)</f>
        <v>25.00000013918991</v>
      </c>
      <c r="L127" s="11">
        <f>(K127+'Simulation Parameters'!$E$7)*'Simulation Parameters'!$E$4+L126</f>
        <v>1.044815466552942e-08</v>
      </c>
    </row>
    <row r="128" ht="15" customHeight="1">
      <c r="A128" s="11">
        <f>'Simulation Parameters'!$E$4*(ROW(A128)-1)</f>
        <v>12.7</v>
      </c>
      <c r="B128" s="11">
        <f>B127+L127*'Simulation Parameters'!$E$4</f>
        <v>13.99999997976457</v>
      </c>
      <c r="C128" s="11">
        <f t="shared" si="2"/>
        <v>14</v>
      </c>
      <c r="D128" s="11">
        <f>B128-C128</f>
        <v>-2.023543110851733e-08</v>
      </c>
      <c r="E128" s="11">
        <f>D128*'Simulation Parameters'!$E$4+E127</f>
        <v>-0.6249999942123848</v>
      </c>
      <c r="F128" s="11">
        <f>(D128-D127)/'Simulation Parameters'!$E$4</f>
        <v>1.0448157894416e-08</v>
      </c>
      <c r="G128" s="13">
        <f>-'Simulation Parameters'!$B$2*D128-'Simulation Parameters'!$B$3*E128-'Simulation Parameters'!$B$4*F128</f>
        <v>2.500000009484283</v>
      </c>
      <c r="H128" s="13">
        <f>IF('Simulation Parameters'!$E$8&gt;=0,MIN('Simulation Parameters'!$E$8,ABS(G128))*SIGN(G128),G128)</f>
        <v>2.500000009484283</v>
      </c>
      <c r="I128" s="13">
        <f>IF('Simulation Parameters'!$E$6=0,H128,H128/'Simulation Parameters'!$E$6*'Simulation Parameters'!$E$4+L127)</f>
        <v>2.500000019932438</v>
      </c>
      <c r="J128" s="13">
        <f>(I128-L127)/'Simulation Parameters'!$E$4</f>
        <v>25.00000009484283</v>
      </c>
      <c r="K128" s="13">
        <f>IF('Simulation Parameters'!$E$9&gt;=0,MIN(ABS(J128),'Simulation Parameters'!$E$9)*SIGN(J128),J128)</f>
        <v>25.00000009484283</v>
      </c>
      <c r="L128" s="11">
        <f>(K128+'Simulation Parameters'!$E$7)*'Simulation Parameters'!$E$4+L127</f>
        <v>1.993243753570519e-08</v>
      </c>
    </row>
    <row r="129" ht="15" customHeight="1">
      <c r="A129" s="11">
        <f>'Simulation Parameters'!$E$4*(ROW(A129)-1)</f>
        <v>12.8</v>
      </c>
      <c r="B129" s="11">
        <f>B128+L128*'Simulation Parameters'!$E$4</f>
        <v>13.99999998175781</v>
      </c>
      <c r="C129" s="11">
        <f t="shared" si="2"/>
        <v>14</v>
      </c>
      <c r="D129" s="11">
        <f>B129-C129</f>
        <v>-1.824218820445367e-08</v>
      </c>
      <c r="E129" s="11">
        <f>D129*'Simulation Parameters'!$E$4+E128</f>
        <v>-0.6249999960366036</v>
      </c>
      <c r="F129" s="11">
        <f>(D129-D128)/'Simulation Parameters'!$E$4</f>
        <v>1.993242904063663e-08</v>
      </c>
      <c r="G129" s="13">
        <f>-'Simulation Parameters'!$B$2*D129-'Simulation Parameters'!$B$3*E129-'Simulation Parameters'!$B$4*F129</f>
        <v>2.500000005681469</v>
      </c>
      <c r="H129" s="13">
        <f>IF('Simulation Parameters'!$E$8&gt;=0,MIN('Simulation Parameters'!$E$8,ABS(G129))*SIGN(G129),G129)</f>
        <v>2.500000005681469</v>
      </c>
      <c r="I129" s="13">
        <f>IF('Simulation Parameters'!$E$6=0,H129,H129/'Simulation Parameters'!$E$6*'Simulation Parameters'!$E$4+L128)</f>
        <v>2.500000025613907</v>
      </c>
      <c r="J129" s="13">
        <f>(I129-L128)/'Simulation Parameters'!$E$4</f>
        <v>25.00000005681469</v>
      </c>
      <c r="K129" s="13">
        <f>IF('Simulation Parameters'!$E$9&gt;=0,MIN(ABS(J129),'Simulation Parameters'!$E$9)*SIGN(J129),J129)</f>
        <v>25.00000005681469</v>
      </c>
      <c r="L129" s="11">
        <f>(K129+'Simulation Parameters'!$E$7)*'Simulation Parameters'!$E$4+L128</f>
        <v>2.561390634223395e-08</v>
      </c>
    </row>
    <row r="130" ht="15" customHeight="1">
      <c r="A130" s="11">
        <f>'Simulation Parameters'!$E$4*(ROW(A130)-1)</f>
        <v>12.9</v>
      </c>
      <c r="B130" s="11">
        <f>B129+L129*'Simulation Parameters'!$E$4</f>
        <v>13.9999999843192</v>
      </c>
      <c r="C130" s="11">
        <f t="shared" si="2"/>
        <v>14</v>
      </c>
      <c r="D130" s="11">
        <f>B130-C130</f>
        <v>-1.568079710523307e-08</v>
      </c>
      <c r="E130" s="11">
        <f>D130*'Simulation Parameters'!$E$4+E129</f>
        <v>-0.6249999976046833</v>
      </c>
      <c r="F130" s="11">
        <f>(D130-D129)/'Simulation Parameters'!$E$4</f>
        <v>2.5613910992206e-08</v>
      </c>
      <c r="G130" s="13">
        <f>-'Simulation Parameters'!$B$2*D130-'Simulation Parameters'!$B$3*E130-'Simulation Parameters'!$B$4*F130</f>
        <v>2.500000002569894</v>
      </c>
      <c r="H130" s="13">
        <f>IF('Simulation Parameters'!$E$8&gt;=0,MIN('Simulation Parameters'!$E$8,ABS(G130))*SIGN(G130),G130)</f>
        <v>2.500000002569894</v>
      </c>
      <c r="I130" s="13">
        <f>IF('Simulation Parameters'!$E$6=0,H130,H130/'Simulation Parameters'!$E$6*'Simulation Parameters'!$E$4+L129)</f>
        <v>2.500000028183801</v>
      </c>
      <c r="J130" s="13">
        <f>(I130-L129)/'Simulation Parameters'!$E$4</f>
        <v>25.00000002569894</v>
      </c>
      <c r="K130" s="13">
        <f>IF('Simulation Parameters'!$E$9&gt;=0,MIN(ABS(J130),'Simulation Parameters'!$E$9)*SIGN(J130),J130)</f>
        <v>25.00000002569894</v>
      </c>
      <c r="L130" s="11">
        <f>(K130+'Simulation Parameters'!$E$7)*'Simulation Parameters'!$E$4+L129</f>
        <v>2.818380015110202e-08</v>
      </c>
    </row>
    <row r="131" ht="15" customHeight="1">
      <c r="A131" s="11">
        <f>'Simulation Parameters'!$E$4*(ROW(A131)-1)</f>
        <v>13</v>
      </c>
      <c r="B131" s="11">
        <f>B130+L130*'Simulation Parameters'!$E$4</f>
        <v>13.99999998713758</v>
      </c>
      <c r="C131" s="11">
        <f t="shared" si="2"/>
        <v>14</v>
      </c>
      <c r="D131" s="11">
        <f>B131-C131</f>
        <v>-1.286241690934276e-08</v>
      </c>
      <c r="E131" s="11">
        <f>D131*'Simulation Parameters'!$E$4+E130</f>
        <v>-0.6249999988909249</v>
      </c>
      <c r="F131" s="11">
        <f>(D131-D130)/'Simulation Parameters'!$E$4</f>
        <v>2.818380195890313e-08</v>
      </c>
      <c r="G131" s="13">
        <f>-'Simulation Parameters'!$B$2*D131-'Simulation Parameters'!$B$3*E131-'Simulation Parameters'!$B$4*F131</f>
        <v>2.500000000150682</v>
      </c>
      <c r="H131" s="13">
        <f>IF('Simulation Parameters'!$E$8&gt;=0,MIN('Simulation Parameters'!$E$8,ABS(G131))*SIGN(G131),G131)</f>
        <v>2.500000000150682</v>
      </c>
      <c r="I131" s="13">
        <f>IF('Simulation Parameters'!$E$6=0,H131,H131/'Simulation Parameters'!$E$6*'Simulation Parameters'!$E$4+L130)</f>
        <v>2.500000028334482</v>
      </c>
      <c r="J131" s="13">
        <f>(I131-L130)/'Simulation Parameters'!$E$4</f>
        <v>25.00000000150682</v>
      </c>
      <c r="K131" s="13">
        <f>IF('Simulation Parameters'!$E$9&gt;=0,MIN(ABS(J131),'Simulation Parameters'!$E$9)*SIGN(J131),J131)</f>
        <v>25.00000000150682</v>
      </c>
      <c r="L131" s="11">
        <f>(K131+'Simulation Parameters'!$E$7)*'Simulation Parameters'!$E$4+L130</f>
        <v>2.833448210690372e-08</v>
      </c>
    </row>
    <row r="132" ht="15" customHeight="1">
      <c r="A132" s="11">
        <f>'Simulation Parameters'!$E$4*(ROW(A132)-1)</f>
        <v>13.1</v>
      </c>
      <c r="B132" s="11">
        <f>B131+L131*'Simulation Parameters'!$E$4</f>
        <v>13.99999998997103</v>
      </c>
      <c r="C132" s="11">
        <f t="shared" si="2"/>
        <v>14</v>
      </c>
      <c r="D132" s="11">
        <f>B132-C132</f>
        <v>-1.002896787838381e-08</v>
      </c>
      <c r="E132" s="11">
        <f>D132*'Simulation Parameters'!$E$4+E131</f>
        <v>-0.6249999998938217</v>
      </c>
      <c r="F132" s="11">
        <f>(D132-D131)/'Simulation Parameters'!$E$4</f>
        <v>2.833449030958946e-08</v>
      </c>
      <c r="G132" s="13">
        <f>-'Simulation Parameters'!$B$2*D132-'Simulation Parameters'!$B$3*E132-'Simulation Parameters'!$B$4*F132</f>
        <v>2.499999998382355</v>
      </c>
      <c r="H132" s="13">
        <f>IF('Simulation Parameters'!$E$8&gt;=0,MIN('Simulation Parameters'!$E$8,ABS(G132))*SIGN(G132),G132)</f>
        <v>2.499999998382355</v>
      </c>
      <c r="I132" s="13">
        <f>IF('Simulation Parameters'!$E$6=0,H132,H132/'Simulation Parameters'!$E$6*'Simulation Parameters'!$E$4+L131)</f>
        <v>2.500000026716837</v>
      </c>
      <c r="J132" s="13">
        <f>(I132-L131)/'Simulation Parameters'!$E$4</f>
        <v>24.99999998382355</v>
      </c>
      <c r="K132" s="13">
        <f>IF('Simulation Parameters'!$E$9&gt;=0,MIN(ABS(J132),'Simulation Parameters'!$E$9)*SIGN(J132),J132)</f>
        <v>24.99999998382355</v>
      </c>
      <c r="L132" s="11">
        <f>(K132+'Simulation Parameters'!$E$7)*'Simulation Parameters'!$E$4+L131</f>
        <v>2.671683671149063e-08</v>
      </c>
    </row>
    <row r="133" ht="15" customHeight="1">
      <c r="A133" s="11">
        <f>'Simulation Parameters'!$E$4*(ROW(A133)-1)</f>
        <v>13.2</v>
      </c>
      <c r="B133" s="11">
        <f>B132+L132*'Simulation Parameters'!$E$4</f>
        <v>13.99999999264272</v>
      </c>
      <c r="C133" s="11">
        <f t="shared" si="2"/>
        <v>14</v>
      </c>
      <c r="D133" s="11">
        <f>B133-C133</f>
        <v>-7.357284559361688e-09</v>
      </c>
      <c r="E133" s="11">
        <f>D133*'Simulation Parameters'!$E$4+E132</f>
        <v>-0.6250000006295502</v>
      </c>
      <c r="F133" s="11">
        <f>(D133-D132)/'Simulation Parameters'!$E$4</f>
        <v>2.671683319022122e-08</v>
      </c>
      <c r="G133" s="13">
        <f>-'Simulation Parameters'!$B$2*D133-'Simulation Parameters'!$B$3*E133-'Simulation Parameters'!$B$4*F133</f>
        <v>2.499999997195145</v>
      </c>
      <c r="H133" s="13">
        <f>IF('Simulation Parameters'!$E$8&gt;=0,MIN('Simulation Parameters'!$E$8,ABS(G133))*SIGN(G133),G133)</f>
        <v>2.499999997195145</v>
      </c>
      <c r="I133" s="13">
        <f>IF('Simulation Parameters'!$E$6=0,H133,H133/'Simulation Parameters'!$E$6*'Simulation Parameters'!$E$4+L132)</f>
        <v>2.500000023911982</v>
      </c>
      <c r="J133" s="13">
        <f>(I133-L132)/'Simulation Parameters'!$E$4</f>
        <v>24.99999997195145</v>
      </c>
      <c r="K133" s="13">
        <f>IF('Simulation Parameters'!$E$9&gt;=0,MIN(ABS(J133),'Simulation Parameters'!$E$9)*SIGN(J133),J133)</f>
        <v>24.99999997195145</v>
      </c>
      <c r="L133" s="11">
        <f>(K133+'Simulation Parameters'!$E$7)*'Simulation Parameters'!$E$4+L132</f>
        <v>2.391198169657551e-08</v>
      </c>
    </row>
    <row r="134" ht="15" customHeight="1">
      <c r="A134" s="11">
        <f>'Simulation Parameters'!$E$4*(ROW(A134)-1)</f>
        <v>13.3</v>
      </c>
      <c r="B134" s="11">
        <f>B133+L133*'Simulation Parameters'!$E$4</f>
        <v>13.99999999503391</v>
      </c>
      <c r="C134" s="11">
        <f t="shared" si="2"/>
        <v>14</v>
      </c>
      <c r="D134" s="11">
        <f>B134-C134</f>
        <v>-4.966086208924025e-09</v>
      </c>
      <c r="E134" s="11">
        <f>D134*'Simulation Parameters'!$E$4+E133</f>
        <v>-0.6250000011261588</v>
      </c>
      <c r="F134" s="11">
        <f>(D134-D133)/'Simulation Parameters'!$E$4</f>
        <v>2.391198350437662e-08</v>
      </c>
      <c r="G134" s="13">
        <f>-'Simulation Parameters'!$B$2*D134-'Simulation Parameters'!$B$3*E134-'Simulation Parameters'!$B$4*F134</f>
        <v>2.49999999650282</v>
      </c>
      <c r="H134" s="13">
        <f>IF('Simulation Parameters'!$E$8&gt;=0,MIN('Simulation Parameters'!$E$8,ABS(G134))*SIGN(G134),G134)</f>
        <v>2.49999999650282</v>
      </c>
      <c r="I134" s="13">
        <f>IF('Simulation Parameters'!$E$6=0,H134,H134/'Simulation Parameters'!$E$6*'Simulation Parameters'!$E$4+L133)</f>
        <v>2.500000020414802</v>
      </c>
      <c r="J134" s="13">
        <f>(I134-L133)/'Simulation Parameters'!$E$4</f>
        <v>24.9999999650282</v>
      </c>
      <c r="K134" s="13">
        <f>IF('Simulation Parameters'!$E$9&gt;=0,MIN(ABS(J134),'Simulation Parameters'!$E$9)*SIGN(J134),J134)</f>
        <v>24.9999999650282</v>
      </c>
      <c r="L134" s="11">
        <f>(K134+'Simulation Parameters'!$E$7)*'Simulation Parameters'!$E$4+L133</f>
        <v>2.041480155110244e-08</v>
      </c>
    </row>
    <row r="135" ht="15" customHeight="1">
      <c r="A135" s="11">
        <f>'Simulation Parameters'!$E$4*(ROW(A135)-1)</f>
        <v>13.4</v>
      </c>
      <c r="B135" s="11">
        <f>B134+L134*'Simulation Parameters'!$E$4</f>
        <v>13.99999999707539</v>
      </c>
      <c r="C135" s="11">
        <f t="shared" si="2"/>
        <v>14</v>
      </c>
      <c r="D135" s="11">
        <f>B135-C135</f>
        <v>-2.924606334886448e-09</v>
      </c>
      <c r="E135" s="11">
        <f>D135*'Simulation Parameters'!$E$4+E134</f>
        <v>-0.6250000014186194</v>
      </c>
      <c r="F135" s="11">
        <f>(D135-D134)/'Simulation Parameters'!$E$4</f>
        <v>2.041479874037577e-08</v>
      </c>
      <c r="G135" s="13">
        <f>-'Simulation Parameters'!$B$2*D135-'Simulation Parameters'!$B$3*E135-'Simulation Parameters'!$B$4*F135</f>
        <v>2.499999996212591</v>
      </c>
      <c r="H135" s="13">
        <f>IF('Simulation Parameters'!$E$8&gt;=0,MIN('Simulation Parameters'!$E$8,ABS(G135))*SIGN(G135),G135)</f>
        <v>2.499999996212591</v>
      </c>
      <c r="I135" s="13">
        <f>IF('Simulation Parameters'!$E$6=0,H135,H135/'Simulation Parameters'!$E$6*'Simulation Parameters'!$E$4+L134)</f>
        <v>2.500000016627393</v>
      </c>
      <c r="J135" s="13">
        <f>(I135-L134)/'Simulation Parameters'!$E$4</f>
        <v>24.99999996212591</v>
      </c>
      <c r="K135" s="13">
        <f>IF('Simulation Parameters'!$E$9&gt;=0,MIN(ABS(J135),'Simulation Parameters'!$E$9)*SIGN(J135),J135)</f>
        <v>24.99999996212591</v>
      </c>
      <c r="L135" s="11">
        <f>(K135+'Simulation Parameters'!$E$7)*'Simulation Parameters'!$E$4+L134</f>
        <v>1.662739276450944e-08</v>
      </c>
    </row>
    <row r="136" ht="15" customHeight="1">
      <c r="A136" s="11">
        <f>'Simulation Parameters'!$E$4*(ROW(A136)-1)</f>
        <v>13.5</v>
      </c>
      <c r="B136" s="11">
        <f>B135+L135*'Simulation Parameters'!$E$4</f>
        <v>13.99999999873813</v>
      </c>
      <c r="C136" s="11">
        <f t="shared" si="2"/>
        <v>14</v>
      </c>
      <c r="D136" s="11">
        <f>B136-C136</f>
        <v>-1.261867055291077e-09</v>
      </c>
      <c r="E136" s="11">
        <f>D136*'Simulation Parameters'!$E$4+E135</f>
        <v>-0.6250000015448062</v>
      </c>
      <c r="F136" s="11">
        <f>(D136-D135)/'Simulation Parameters'!$E$4</f>
        <v>1.662739279595371e-08</v>
      </c>
      <c r="G136" s="13">
        <f>-'Simulation Parameters'!$B$2*D136-'Simulation Parameters'!$B$3*E136-'Simulation Parameters'!$B$4*F136</f>
        <v>2.499999996232414</v>
      </c>
      <c r="H136" s="13">
        <f>IF('Simulation Parameters'!$E$8&gt;=0,MIN('Simulation Parameters'!$E$8,ABS(G136))*SIGN(G136),G136)</f>
        <v>2.499999996232414</v>
      </c>
      <c r="I136" s="13">
        <f>IF('Simulation Parameters'!$E$6=0,H136,H136/'Simulation Parameters'!$E$6*'Simulation Parameters'!$E$4+L135)</f>
        <v>2.500000012859807</v>
      </c>
      <c r="J136" s="13">
        <f>(I136-L135)/'Simulation Parameters'!$E$4</f>
        <v>24.99999996232414</v>
      </c>
      <c r="K136" s="13">
        <f>IF('Simulation Parameters'!$E$9&gt;=0,MIN(ABS(J136),'Simulation Parameters'!$E$9)*SIGN(J136),J136)</f>
        <v>24.99999996232414</v>
      </c>
      <c r="L136" s="11">
        <f>(K136+'Simulation Parameters'!$E$7)*'Simulation Parameters'!$E$4+L135</f>
        <v>1.285980669915867e-08</v>
      </c>
    </row>
    <row r="137" ht="15" customHeight="1">
      <c r="A137" s="11">
        <f>'Simulation Parameters'!$E$4*(ROW(A137)-1)</f>
        <v>13.6</v>
      </c>
      <c r="B137" s="11">
        <f>B136+L136*'Simulation Parameters'!$E$4</f>
        <v>14.00000000002411</v>
      </c>
      <c r="C137" s="11">
        <f t="shared" si="2"/>
        <v>14</v>
      </c>
      <c r="D137" s="11">
        <f>B137-C137</f>
        <v>2.41140440948584e-11</v>
      </c>
      <c r="E137" s="11">
        <f>D137*'Simulation Parameters'!$E$4+E136</f>
        <v>-0.6250000015423948</v>
      </c>
      <c r="F137" s="11">
        <f>(D137-D136)/'Simulation Parameters'!$E$4</f>
        <v>1.285981099385936e-08</v>
      </c>
      <c r="G137" s="13">
        <f>-'Simulation Parameters'!$B$2*D137-'Simulation Parameters'!$B$3*E137-'Simulation Parameters'!$B$4*F137</f>
        <v>2.499999996476493</v>
      </c>
      <c r="H137" s="13">
        <f>IF('Simulation Parameters'!$E$8&gt;=0,MIN('Simulation Parameters'!$E$8,ABS(G137))*SIGN(G137),G137)</f>
        <v>2.499999996476493</v>
      </c>
      <c r="I137" s="13">
        <f>IF('Simulation Parameters'!$E$6=0,H137,H137/'Simulation Parameters'!$E$6*'Simulation Parameters'!$E$4+L136)</f>
        <v>2.500000009336299</v>
      </c>
      <c r="J137" s="13">
        <f>(I137-L136)/'Simulation Parameters'!$E$4</f>
        <v>24.99999996476492</v>
      </c>
      <c r="K137" s="13">
        <f>IF('Simulation Parameters'!$E$9&gt;=0,MIN(ABS(J137),'Simulation Parameters'!$E$9)*SIGN(J137),J137)</f>
        <v>24.99999996476492</v>
      </c>
      <c r="L137" s="11">
        <f>(K137+'Simulation Parameters'!$E$7)*'Simulation Parameters'!$E$4+L136</f>
        <v>9.33629916896885e-09</v>
      </c>
    </row>
    <row r="138" ht="15" customHeight="1">
      <c r="A138" s="11">
        <f>'Simulation Parameters'!$E$4*(ROW(A138)-1)</f>
        <v>13.7</v>
      </c>
      <c r="B138" s="11">
        <f>B137+L137*'Simulation Parameters'!$E$4</f>
        <v>14.00000000095774</v>
      </c>
      <c r="C138" s="11">
        <f t="shared" si="2"/>
        <v>14</v>
      </c>
      <c r="D138" s="11">
        <f>B138-C138</f>
        <v>9.577441062447178e-10</v>
      </c>
      <c r="E138" s="11">
        <f>D138*'Simulation Parameters'!$E$4+E137</f>
        <v>-0.6250000014466204</v>
      </c>
      <c r="F138" s="11">
        <f>(D138-D137)/'Simulation Parameters'!$E$4</f>
        <v>9.336300621498594e-09</v>
      </c>
      <c r="G138" s="13">
        <f>-'Simulation Parameters'!$B$2*D138-'Simulation Parameters'!$B$3*E138-'Simulation Parameters'!$B$4*F138</f>
        <v>2.499999996868768</v>
      </c>
      <c r="H138" s="13">
        <f>IF('Simulation Parameters'!$E$8&gt;=0,MIN('Simulation Parameters'!$E$8,ABS(G138))*SIGN(G138),G138)</f>
        <v>2.499999996868768</v>
      </c>
      <c r="I138" s="13">
        <f>IF('Simulation Parameters'!$E$6=0,H138,H138/'Simulation Parameters'!$E$6*'Simulation Parameters'!$E$4+L137)</f>
        <v>2.500000006205067</v>
      </c>
      <c r="J138" s="13">
        <f>(I138-L137)/'Simulation Parameters'!$E$4</f>
        <v>24.99999996868768</v>
      </c>
      <c r="K138" s="13">
        <f>IF('Simulation Parameters'!$E$9&gt;=0,MIN(ABS(J138),'Simulation Parameters'!$E$9)*SIGN(J138),J138)</f>
        <v>24.99999996868768</v>
      </c>
      <c r="L138" s="11">
        <f>(K138+'Simulation Parameters'!$E$7)*'Simulation Parameters'!$E$4+L137</f>
        <v>6.205067006523365e-09</v>
      </c>
    </row>
    <row r="139" ht="15" customHeight="1">
      <c r="A139" s="11">
        <f>'Simulation Parameters'!$E$4*(ROW(A139)-1)</f>
        <v>13.8</v>
      </c>
      <c r="B139" s="11">
        <f>B138+L138*'Simulation Parameters'!$E$4</f>
        <v>14.00000000157825</v>
      </c>
      <c r="C139" s="11">
        <f t="shared" si="2"/>
        <v>14</v>
      </c>
      <c r="D139" s="11">
        <f>B139-C139</f>
        <v>1.578250419242977e-09</v>
      </c>
      <c r="E139" s="11">
        <f>D139*'Simulation Parameters'!$E$4+E138</f>
        <v>-0.6250000012887953</v>
      </c>
      <c r="F139" s="11">
        <f>(D139-D138)/'Simulation Parameters'!$E$4</f>
        <v>6.205063129982591e-09</v>
      </c>
      <c r="G139" s="13">
        <f>-'Simulation Parameters'!$B$2*D139-'Simulation Parameters'!$B$3*E139-'Simulation Parameters'!$B$4*F139</f>
        <v>2.499999997344883</v>
      </c>
      <c r="H139" s="13">
        <f>IF('Simulation Parameters'!$E$8&gt;=0,MIN('Simulation Parameters'!$E$8,ABS(G139))*SIGN(G139),G139)</f>
        <v>2.499999997344883</v>
      </c>
      <c r="I139" s="13">
        <f>IF('Simulation Parameters'!$E$6=0,H139,H139/'Simulation Parameters'!$E$6*'Simulation Parameters'!$E$4+L138)</f>
        <v>2.50000000354995</v>
      </c>
      <c r="J139" s="13">
        <f>(I139-L138)/'Simulation Parameters'!$E$4</f>
        <v>24.99999997344883</v>
      </c>
      <c r="K139" s="13">
        <f>IF('Simulation Parameters'!$E$9&gt;=0,MIN(ABS(J139),'Simulation Parameters'!$E$9)*SIGN(J139),J139)</f>
        <v>24.99999997344883</v>
      </c>
      <c r="L139" s="11">
        <f>(K139+'Simulation Parameters'!$E$7)*'Simulation Parameters'!$E$4+L138</f>
        <v>3.549949991385489e-09</v>
      </c>
    </row>
    <row r="140" ht="15" customHeight="1">
      <c r="A140" s="11">
        <f>'Simulation Parameters'!$E$4*(ROW(A140)-1)</f>
        <v>13.9</v>
      </c>
      <c r="B140" s="11">
        <f>B139+L139*'Simulation Parameters'!$E$4</f>
        <v>14.00000000193324</v>
      </c>
      <c r="C140" s="11">
        <f t="shared" si="2"/>
        <v>14</v>
      </c>
      <c r="D140" s="11">
        <f>B140-C140</f>
        <v>1.933244675456081e-09</v>
      </c>
      <c r="E140" s="11">
        <f>D140*'Simulation Parameters'!$E$4+E139</f>
        <v>-0.6250000010954708</v>
      </c>
      <c r="F140" s="11">
        <f>(D140-D139)/'Simulation Parameters'!$E$4</f>
        <v>3.549942562131037e-09</v>
      </c>
      <c r="G140" s="13">
        <f>-'Simulation Parameters'!$B$2*D140-'Simulation Parameters'!$B$3*E140-'Simulation Parameters'!$B$4*F140</f>
        <v>2.499999997852937</v>
      </c>
      <c r="H140" s="13">
        <f>IF('Simulation Parameters'!$E$8&gt;=0,MIN('Simulation Parameters'!$E$8,ABS(G140))*SIGN(G140),G140)</f>
        <v>2.499999997852937</v>
      </c>
      <c r="I140" s="13">
        <f>IF('Simulation Parameters'!$E$6=0,H140,H140/'Simulation Parameters'!$E$6*'Simulation Parameters'!$E$4+L139)</f>
        <v>2.500000001402887</v>
      </c>
      <c r="J140" s="13">
        <f>(I140-L139)/'Simulation Parameters'!$E$4</f>
        <v>24.99999997852937</v>
      </c>
      <c r="K140" s="13">
        <f>IF('Simulation Parameters'!$E$9&gt;=0,MIN(ABS(J140),'Simulation Parameters'!$E$9)*SIGN(J140),J140)</f>
        <v>24.99999997852937</v>
      </c>
      <c r="L140" s="11">
        <f>(K140+'Simulation Parameters'!$E$7)*'Simulation Parameters'!$E$4+L139</f>
        <v>1.40288701952764e-09</v>
      </c>
    </row>
    <row r="141" ht="15" customHeight="1">
      <c r="A141" s="11">
        <f>'Simulation Parameters'!$E$4*(ROW(A141)-1)</f>
        <v>14</v>
      </c>
      <c r="B141" s="11">
        <f>B140+L140*'Simulation Parameters'!$E$4</f>
        <v>14.00000000207353</v>
      </c>
      <c r="C141" s="11">
        <f t="shared" si="2"/>
        <v>14</v>
      </c>
      <c r="D141" s="11">
        <f>B141-C141</f>
        <v>2.073534233204555e-09</v>
      </c>
      <c r="E141" s="11">
        <f>D141*'Simulation Parameters'!$E$4+E140</f>
        <v>-0.6250000008881174</v>
      </c>
      <c r="F141" s="11">
        <f>(D141-D140)/'Simulation Parameters'!$E$4</f>
        <v>1.402895577484742e-09</v>
      </c>
      <c r="G141" s="13">
        <f>-'Simulation Parameters'!$B$2*D141-'Simulation Parameters'!$B$3*E141-'Simulation Parameters'!$B$4*F141</f>
        <v>2.499999998353229</v>
      </c>
      <c r="H141" s="13">
        <f>IF('Simulation Parameters'!$E$8&gt;=0,MIN('Simulation Parameters'!$E$8,ABS(G141))*SIGN(G141),G141)</f>
        <v>2.499999998353229</v>
      </c>
      <c r="I141" s="13">
        <f>IF('Simulation Parameters'!$E$6=0,H141,H141/'Simulation Parameters'!$E$6*'Simulation Parameters'!$E$4+L140)</f>
        <v>2.499999999756116</v>
      </c>
      <c r="J141" s="13">
        <f>(I141-L140)/'Simulation Parameters'!$E$4</f>
        <v>24.99999998353229</v>
      </c>
      <c r="K141" s="13">
        <f>IF('Simulation Parameters'!$E$9&gt;=0,MIN(ABS(J141),'Simulation Parameters'!$E$9)*SIGN(J141),J141)</f>
        <v>24.99999998353229</v>
      </c>
      <c r="L141" s="11">
        <f>(K141+'Simulation Parameters'!$E$7)*'Simulation Parameters'!$E$4+L140</f>
        <v>-2.43883877895627e-10</v>
      </c>
    </row>
    <row r="142" ht="15" customHeight="1">
      <c r="A142" s="11">
        <f>'Simulation Parameters'!$E$4*(ROW(A142)-1)</f>
        <v>14.1</v>
      </c>
      <c r="B142" s="11">
        <f>B141+L141*'Simulation Parameters'!$E$4</f>
        <v>14.00000000204915</v>
      </c>
      <c r="C142" s="11">
        <f t="shared" si="2"/>
        <v>14</v>
      </c>
      <c r="D142" s="11">
        <f>B142-C142</f>
        <v>2.049146630156429e-09</v>
      </c>
      <c r="E142" s="11">
        <f>D142*'Simulation Parameters'!$E$4+E141</f>
        <v>-0.6250000006832027</v>
      </c>
      <c r="F142" s="11">
        <f>(D142-D141)/'Simulation Parameters'!$E$4</f>
        <v>-2.438760304812604e-10</v>
      </c>
      <c r="G142" s="13">
        <f>-'Simulation Parameters'!$B$2*D142-'Simulation Parameters'!$B$3*E142-'Simulation Parameters'!$B$4*F142</f>
        <v>2.499999998817425</v>
      </c>
      <c r="H142" s="13">
        <f>IF('Simulation Parameters'!$E$8&gt;=0,MIN('Simulation Parameters'!$E$8,ABS(G142))*SIGN(G142),G142)</f>
        <v>2.499999998817425</v>
      </c>
      <c r="I142" s="13">
        <f>IF('Simulation Parameters'!$E$6=0,H142,H142/'Simulation Parameters'!$E$6*'Simulation Parameters'!$E$4+L141)</f>
        <v>2.499999998573541</v>
      </c>
      <c r="J142" s="13">
        <f>(I142-L141)/'Simulation Parameters'!$E$4</f>
        <v>24.99999998817425</v>
      </c>
      <c r="K142" s="13">
        <f>IF('Simulation Parameters'!$E$9&gt;=0,MIN(ABS(J142),'Simulation Parameters'!$E$9)*SIGN(J142),J142)</f>
        <v>24.99999998817425</v>
      </c>
      <c r="L142" s="11">
        <f>(K142+'Simulation Parameters'!$E$7)*'Simulation Parameters'!$E$4+L141</f>
        <v>-1.426459337675027e-09</v>
      </c>
    </row>
    <row r="143" ht="15" customHeight="1">
      <c r="A143" s="11">
        <f>'Simulation Parameters'!$E$4*(ROW(A143)-1)</f>
        <v>14.2</v>
      </c>
      <c r="B143" s="11">
        <f>B142+L142*'Simulation Parameters'!$E$4</f>
        <v>14.0000000019065</v>
      </c>
      <c r="C143" s="11">
        <f t="shared" si="2"/>
        <v>14</v>
      </c>
      <c r="D143" s="11">
        <f>B143-C143</f>
        <v>1.90649984688207e-09</v>
      </c>
      <c r="E143" s="11">
        <f>D143*'Simulation Parameters'!$E$4+E142</f>
        <v>-0.6250000004925528</v>
      </c>
      <c r="F143" s="11">
        <f>(D143-D142)/'Simulation Parameters'!$E$4</f>
        <v>-1.426467832743583e-09</v>
      </c>
      <c r="G143" s="13">
        <f>-'Simulation Parameters'!$B$2*D143-'Simulation Parameters'!$B$3*E143-'Simulation Parameters'!$B$4*F143</f>
        <v>2.499999999227062</v>
      </c>
      <c r="H143" s="13">
        <f>IF('Simulation Parameters'!$E$8&gt;=0,MIN('Simulation Parameters'!$E$8,ABS(G143))*SIGN(G143),G143)</f>
        <v>2.499999999227062</v>
      </c>
      <c r="I143" s="13">
        <f>IF('Simulation Parameters'!$E$6=0,H143,H143/'Simulation Parameters'!$E$6*'Simulation Parameters'!$E$4+L142)</f>
        <v>2.499999997800603</v>
      </c>
      <c r="J143" s="13">
        <f>(I143-L142)/'Simulation Parameters'!$E$4</f>
        <v>24.99999999227062</v>
      </c>
      <c r="K143" s="13">
        <f>IF('Simulation Parameters'!$E$9&gt;=0,MIN(ABS(J143),'Simulation Parameters'!$E$9)*SIGN(J143),J143)</f>
        <v>24.99999999227062</v>
      </c>
      <c r="L143" s="11">
        <f>(K143+'Simulation Parameters'!$E$7)*'Simulation Parameters'!$E$4+L142</f>
        <v>-2.199397317961797e-09</v>
      </c>
    </row>
    <row r="144" ht="15" customHeight="1">
      <c r="A144" s="11">
        <f>'Simulation Parameters'!$E$4*(ROW(A144)-1)</f>
        <v>14.3</v>
      </c>
      <c r="B144" s="11">
        <f>B143+L143*'Simulation Parameters'!$E$4</f>
        <v>14.00000000168656</v>
      </c>
      <c r="C144" s="11">
        <f t="shared" si="2"/>
        <v>14</v>
      </c>
      <c r="D144" s="11">
        <f>B144-C144</f>
        <v>1.686560224811728e-09</v>
      </c>
      <c r="E144" s="11">
        <f>D144*'Simulation Parameters'!$E$4+E143</f>
        <v>-0.6250000003238968</v>
      </c>
      <c r="F144" s="11">
        <f>(D144-D143)/'Simulation Parameters'!$E$4</f>
        <v>-2.19939622070342e-09</v>
      </c>
      <c r="G144" s="13">
        <f>-'Simulation Parameters'!$B$2*D144-'Simulation Parameters'!$B$3*E144-'Simulation Parameters'!$B$4*F144</f>
        <v>2.499999999572014</v>
      </c>
      <c r="H144" s="13">
        <f>IF('Simulation Parameters'!$E$8&gt;=0,MIN('Simulation Parameters'!$E$8,ABS(G144))*SIGN(G144),G144)</f>
        <v>2.499999999572014</v>
      </c>
      <c r="I144" s="13">
        <f>IF('Simulation Parameters'!$E$6=0,H144,H144/'Simulation Parameters'!$E$6*'Simulation Parameters'!$E$4+L143)</f>
        <v>2.499999997372617</v>
      </c>
      <c r="J144" s="13">
        <f>(I144-L143)/'Simulation Parameters'!$E$4</f>
        <v>24.99999999572014</v>
      </c>
      <c r="K144" s="13">
        <f>IF('Simulation Parameters'!$E$9&gt;=0,MIN(ABS(J144),'Simulation Parameters'!$E$9)*SIGN(J144),J144)</f>
        <v>24.99999999572014</v>
      </c>
      <c r="L144" s="11">
        <f>(K144+'Simulation Parameters'!$E$7)*'Simulation Parameters'!$E$4+L143</f>
        <v>-2.627383497791329e-09</v>
      </c>
    </row>
    <row r="145" ht="15" customHeight="1">
      <c r="A145" s="11">
        <f>'Simulation Parameters'!$E$4*(ROW(A145)-1)</f>
        <v>14.4</v>
      </c>
      <c r="B145" s="11">
        <f>B144+L144*'Simulation Parameters'!$E$4</f>
        <v>14.00000000142382</v>
      </c>
      <c r="C145" s="11">
        <f t="shared" si="2"/>
        <v>14</v>
      </c>
      <c r="D145" s="11">
        <f>B145-C145</f>
        <v>1.423821061052877e-09</v>
      </c>
      <c r="E145" s="11">
        <f>D145*'Simulation Parameters'!$E$4+E144</f>
        <v>-0.6250000001815147</v>
      </c>
      <c r="F145" s="11">
        <f>(D145-D144)/'Simulation Parameters'!$E$4</f>
        <v>-2.627391637588516e-09</v>
      </c>
      <c r="G145" s="13">
        <f>-'Simulation Parameters'!$B$2*D145-'Simulation Parameters'!$B$3*E145-'Simulation Parameters'!$B$4*F145</f>
        <v>2.49999999984896</v>
      </c>
      <c r="H145" s="13">
        <f>IF('Simulation Parameters'!$E$8&gt;=0,MIN('Simulation Parameters'!$E$8,ABS(G145))*SIGN(G145),G145)</f>
        <v>2.49999999984896</v>
      </c>
      <c r="I145" s="13">
        <f>IF('Simulation Parameters'!$E$6=0,H145,H145/'Simulation Parameters'!$E$6*'Simulation Parameters'!$E$4+L144)</f>
        <v>2.499999997221577</v>
      </c>
      <c r="J145" s="13">
        <f>(I145-L144)/'Simulation Parameters'!$E$4</f>
        <v>24.9999999984896</v>
      </c>
      <c r="K145" s="13">
        <f>IF('Simulation Parameters'!$E$9&gt;=0,MIN(ABS(J145),'Simulation Parameters'!$E$9)*SIGN(J145),J145)</f>
        <v>24.9999999984896</v>
      </c>
      <c r="L145" s="11">
        <f>(K145+'Simulation Parameters'!$E$7)*'Simulation Parameters'!$E$4+L144</f>
        <v>-2.778423211860486e-09</v>
      </c>
    </row>
    <row r="146" ht="15" customHeight="1">
      <c r="A146" s="11">
        <f>'Simulation Parameters'!$E$4*(ROW(A146)-1)</f>
        <v>14.5</v>
      </c>
      <c r="B146" s="11">
        <f>B145+L145*'Simulation Parameters'!$E$4</f>
        <v>14.00000000114598</v>
      </c>
      <c r="C146" s="11">
        <f t="shared" si="2"/>
        <v>14</v>
      </c>
      <c r="D146" s="11">
        <f>B146-C146</f>
        <v>1.145979311445444e-09</v>
      </c>
      <c r="E146" s="11">
        <f>D146*'Simulation Parameters'!$E$4+E145</f>
        <v>-0.6250000000669168</v>
      </c>
      <c r="F146" s="11">
        <f>(D146-D145)/'Simulation Parameters'!$E$4</f>
        <v>-2.778417496074326e-09</v>
      </c>
      <c r="G146" s="13">
        <f>-'Simulation Parameters'!$B$2*D146-'Simulation Parameters'!$B$3*E146-'Simulation Parameters'!$B$4*F146</f>
        <v>2.500000000059522</v>
      </c>
      <c r="H146" s="13">
        <f>IF('Simulation Parameters'!$E$8&gt;=0,MIN('Simulation Parameters'!$E$8,ABS(G146))*SIGN(G146),G146)</f>
        <v>2.500000000059522</v>
      </c>
      <c r="I146" s="13">
        <f>IF('Simulation Parameters'!$E$6=0,H146,H146/'Simulation Parameters'!$E$6*'Simulation Parameters'!$E$4+L145)</f>
        <v>2.499999997281098</v>
      </c>
      <c r="J146" s="13">
        <f>(I146-L145)/'Simulation Parameters'!$E$4</f>
        <v>25.00000000059521</v>
      </c>
      <c r="K146" s="13">
        <f>IF('Simulation Parameters'!$E$9&gt;=0,MIN(ABS(J146),'Simulation Parameters'!$E$9)*SIGN(J146),J146)</f>
        <v>25.00000000059521</v>
      </c>
      <c r="L146" s="11">
        <f>(K146+'Simulation Parameters'!$E$7)*'Simulation Parameters'!$E$4+L145</f>
        <v>-2.718901757428598e-09</v>
      </c>
    </row>
    <row r="147" ht="15" customHeight="1">
      <c r="A147" s="11">
        <f>'Simulation Parameters'!$E$4*(ROW(A147)-1)</f>
        <v>14.6</v>
      </c>
      <c r="B147" s="11">
        <f>B146+L146*'Simulation Parameters'!$E$4</f>
        <v>14.00000000087409</v>
      </c>
      <c r="C147" s="11">
        <f t="shared" si="2"/>
        <v>14</v>
      </c>
      <c r="D147" s="11">
        <f>B147-C147</f>
        <v>8.740883572500024e-10</v>
      </c>
      <c r="E147" s="11">
        <f>D147*'Simulation Parameters'!$E$4+E146</f>
        <v>-0.6249999999795079</v>
      </c>
      <c r="F147" s="11">
        <f>(D147-D146)/'Simulation Parameters'!$E$4</f>
        <v>-2.718909541954417e-09</v>
      </c>
      <c r="G147" s="13">
        <f>-'Simulation Parameters'!$B$2*D147-'Simulation Parameters'!$B$3*E147-'Simulation Parameters'!$B$4*F147</f>
        <v>2.500000000209037</v>
      </c>
      <c r="H147" s="13">
        <f>IF('Simulation Parameters'!$E$8&gt;=0,MIN('Simulation Parameters'!$E$8,ABS(G147))*SIGN(G147),G147)</f>
        <v>2.500000000209037</v>
      </c>
      <c r="I147" s="13">
        <f>IF('Simulation Parameters'!$E$6=0,H147,H147/'Simulation Parameters'!$E$6*'Simulation Parameters'!$E$4+L146)</f>
        <v>2.499999997490136</v>
      </c>
      <c r="J147" s="13">
        <f>(I147-L146)/'Simulation Parameters'!$E$4</f>
        <v>25.00000000209037</v>
      </c>
      <c r="K147" s="13">
        <f>IF('Simulation Parameters'!$E$9&gt;=0,MIN(ABS(J147),'Simulation Parameters'!$E$9)*SIGN(J147),J147)</f>
        <v>25.00000000209037</v>
      </c>
      <c r="L147" s="11">
        <f>(K147+'Simulation Parameters'!$E$7)*'Simulation Parameters'!$E$4+L146</f>
        <v>-2.509864703095759e-09</v>
      </c>
    </row>
    <row r="148" ht="15" customHeight="1">
      <c r="A148" s="11">
        <f>'Simulation Parameters'!$E$4*(ROW(A148)-1)</f>
        <v>14.7</v>
      </c>
      <c r="B148" s="11">
        <f>B147+L147*'Simulation Parameters'!$E$4</f>
        <v>14.0000000006231</v>
      </c>
      <c r="C148" s="11">
        <f t="shared" si="2"/>
        <v>14</v>
      </c>
      <c r="D148" s="11">
        <f>B148-C148</f>
        <v>6.231015703406229e-10</v>
      </c>
      <c r="E148" s="11">
        <f>D148*'Simulation Parameters'!$E$4+E147</f>
        <v>-0.6249999999171978</v>
      </c>
      <c r="F148" s="11">
        <f>(D148-D147)/'Simulation Parameters'!$E$4</f>
        <v>-2.509867869093796e-09</v>
      </c>
      <c r="G148" s="13">
        <f>-'Simulation Parameters'!$B$2*D148-'Simulation Parameters'!$B$3*E148-'Simulation Parameters'!$B$4*F148</f>
        <v>2.500000000304989</v>
      </c>
      <c r="H148" s="13">
        <f>IF('Simulation Parameters'!$E$8&gt;=0,MIN('Simulation Parameters'!$E$8,ABS(G148))*SIGN(G148),G148)</f>
        <v>2.500000000304989</v>
      </c>
      <c r="I148" s="13">
        <f>IF('Simulation Parameters'!$E$6=0,H148,H148/'Simulation Parameters'!$E$6*'Simulation Parameters'!$E$4+L147)</f>
        <v>2.499999997795124</v>
      </c>
      <c r="J148" s="13">
        <f>(I148-L147)/'Simulation Parameters'!$E$4</f>
        <v>25.00000000304989</v>
      </c>
      <c r="K148" s="13">
        <f>IF('Simulation Parameters'!$E$9&gt;=0,MIN(ABS(J148),'Simulation Parameters'!$E$9)*SIGN(J148),J148)</f>
        <v>25.00000000304989</v>
      </c>
      <c r="L148" s="11">
        <f>(K148+'Simulation Parameters'!$E$7)*'Simulation Parameters'!$E$4+L147</f>
        <v>-2.204875957725876e-09</v>
      </c>
    </row>
    <row r="149" ht="15" customHeight="1">
      <c r="A149" s="11">
        <f>'Simulation Parameters'!$E$4*(ROW(A149)-1)</f>
        <v>14.8</v>
      </c>
      <c r="B149" s="11">
        <f>B148+L148*'Simulation Parameters'!$E$4</f>
        <v>14.00000000040261</v>
      </c>
      <c r="C149" s="11">
        <f t="shared" si="2"/>
        <v>14</v>
      </c>
      <c r="D149" s="11">
        <f>B149-C149</f>
        <v>4.026148303637456e-10</v>
      </c>
      <c r="E149" s="11">
        <f>D149*'Simulation Parameters'!$E$4+E148</f>
        <v>-0.6249999998769363</v>
      </c>
      <c r="F149" s="11">
        <f>(D149-D148)/'Simulation Parameters'!$E$4</f>
        <v>-2.204867399768773e-09</v>
      </c>
      <c r="G149" s="13">
        <f>-'Simulation Parameters'!$B$2*D149-'Simulation Parameters'!$B$3*E149-'Simulation Parameters'!$B$4*F149</f>
        <v>2.500000000356166</v>
      </c>
      <c r="H149" s="13">
        <f>IF('Simulation Parameters'!$E$8&gt;=0,MIN('Simulation Parameters'!$E$8,ABS(G149))*SIGN(G149),G149)</f>
        <v>2.500000000356166</v>
      </c>
      <c r="I149" s="13">
        <f>IF('Simulation Parameters'!$E$6=0,H149,H149/'Simulation Parameters'!$E$6*'Simulation Parameters'!$E$4+L148)</f>
        <v>2.49999999815129</v>
      </c>
      <c r="J149" s="13">
        <f>(I149-L148)/'Simulation Parameters'!$E$4</f>
        <v>25.00000000356166</v>
      </c>
      <c r="K149" s="13">
        <f>IF('Simulation Parameters'!$E$9&gt;=0,MIN(ABS(J149),'Simulation Parameters'!$E$9)*SIGN(J149),J149)</f>
        <v>25.00000000356166</v>
      </c>
      <c r="L149" s="11">
        <f>(K149+'Simulation Parameters'!$E$7)*'Simulation Parameters'!$E$4+L148</f>
        <v>-1.848710016541504e-09</v>
      </c>
    </row>
    <row r="150" ht="15" customHeight="1">
      <c r="A150" s="11">
        <f>'Simulation Parameters'!$E$4*(ROW(A150)-1)</f>
        <v>14.9</v>
      </c>
      <c r="B150" s="11">
        <f>B149+L149*'Simulation Parameters'!$E$4</f>
        <v>14.00000000021774</v>
      </c>
      <c r="C150" s="11">
        <f t="shared" si="2"/>
        <v>14</v>
      </c>
      <c r="D150" s="11">
        <f>B150-C150</f>
        <v>2.177440450168433e-10</v>
      </c>
      <c r="E150" s="11">
        <f>D150*'Simulation Parameters'!$E$4+E149</f>
        <v>-0.624999999855162</v>
      </c>
      <c r="F150" s="11">
        <f>(D150-D149)/'Simulation Parameters'!$E$4</f>
        <v>-1.848707853469023e-09</v>
      </c>
      <c r="G150" s="13">
        <f>-'Simulation Parameters'!$B$2*D150-'Simulation Parameters'!$B$3*E150-'Simulation Parameters'!$B$4*F150</f>
        <v>2.500000000371691</v>
      </c>
      <c r="H150" s="13">
        <f>IF('Simulation Parameters'!$E$8&gt;=0,MIN('Simulation Parameters'!$E$8,ABS(G150))*SIGN(G150),G150)</f>
        <v>2.500000000371691</v>
      </c>
      <c r="I150" s="13">
        <f>IF('Simulation Parameters'!$E$6=0,H150,H150/'Simulation Parameters'!$E$6*'Simulation Parameters'!$E$4+L149)</f>
        <v>2.499999998522981</v>
      </c>
      <c r="J150" s="13">
        <f>(I150-L149)/'Simulation Parameters'!$E$4</f>
        <v>25.00000000371691</v>
      </c>
      <c r="K150" s="13">
        <f>IF('Simulation Parameters'!$E$9&gt;=0,MIN(ABS(J150),'Simulation Parameters'!$E$9)*SIGN(J150),J150)</f>
        <v>25.00000000371691</v>
      </c>
      <c r="L150" s="11">
        <f>(K150+'Simulation Parameters'!$E$7)*'Simulation Parameters'!$E$4+L149</f>
        <v>-1.477019427123509e-09</v>
      </c>
    </row>
    <row r="151" ht="15" customHeight="1">
      <c r="A151" s="11">
        <f>'Simulation Parameters'!$E$4*(ROW(A151)-1)</f>
        <v>15</v>
      </c>
      <c r="B151" s="11">
        <f>B150+L150*'Simulation Parameters'!$E$4</f>
        <v>14.00000000007004</v>
      </c>
      <c r="C151" s="11">
        <f t="shared" si="2"/>
        <v>14</v>
      </c>
      <c r="D151" s="11">
        <f>B151-C151</f>
        <v>7.004175017755188e-11</v>
      </c>
      <c r="E151" s="11">
        <f>D151*'Simulation Parameters'!$E$4+E150</f>
        <v>-0.6249999998481578</v>
      </c>
      <c r="F151" s="11">
        <f>(D151-D150)/'Simulation Parameters'!$E$4</f>
        <v>-1.477022948392914e-09</v>
      </c>
      <c r="G151" s="13">
        <f>-'Simulation Parameters'!$B$2*D151-'Simulation Parameters'!$B$3*E151-'Simulation Parameters'!$B$4*F151</f>
        <v>2.500000000360315</v>
      </c>
      <c r="H151" s="13">
        <f>IF('Simulation Parameters'!$E$8&gt;=0,MIN('Simulation Parameters'!$E$8,ABS(G151))*SIGN(G151),G151)</f>
        <v>2.500000000360315</v>
      </c>
      <c r="I151" s="13">
        <f>IF('Simulation Parameters'!$E$6=0,H151,H151/'Simulation Parameters'!$E$6*'Simulation Parameters'!$E$4+L150)</f>
        <v>2.499999998883295</v>
      </c>
      <c r="J151" s="13">
        <f>(I151-L150)/'Simulation Parameters'!$E$4</f>
        <v>25.00000000360315</v>
      </c>
      <c r="K151" s="13">
        <f>IF('Simulation Parameters'!$E$9&gt;=0,MIN(ABS(J151),'Simulation Parameters'!$E$9)*SIGN(J151),J151)</f>
        <v>25.00000000360315</v>
      </c>
      <c r="L151" s="11">
        <f>(K151+'Simulation Parameters'!$E$7)*'Simulation Parameters'!$E$4+L150</f>
        <v>-1.116704626905034e-09</v>
      </c>
    </row>
    <row r="152" ht="15" customHeight="1">
      <c r="A152" s="11">
        <f>'Simulation Parameters'!$E$4*(ROW(A152)-1)</f>
        <v>15.1</v>
      </c>
      <c r="B152" s="11">
        <f>B151+L151*'Simulation Parameters'!$E$4</f>
        <v>13.99999999995837</v>
      </c>
      <c r="C152" s="11">
        <f t="shared" si="2"/>
        <v>14</v>
      </c>
      <c r="D152" s="11">
        <f>B152-C152</f>
        <v>-4.162892253134487e-11</v>
      </c>
      <c r="E152" s="11">
        <f>D152*'Simulation Parameters'!$E$4+E151</f>
        <v>-0.6249999998523207</v>
      </c>
      <c r="F152" s="11">
        <f>(D152-D151)/'Simulation Parameters'!$E$4</f>
        <v>-1.116706727088967e-09</v>
      </c>
      <c r="G152" s="13">
        <f>-'Simulation Parameters'!$B$2*D152-'Simulation Parameters'!$B$3*E152-'Simulation Parameters'!$B$4*F152</f>
        <v>2.500000000330071</v>
      </c>
      <c r="H152" s="13">
        <f>IF('Simulation Parameters'!$E$8&gt;=0,MIN('Simulation Parameters'!$E$8,ABS(G152))*SIGN(G152),G152)</f>
        <v>2.500000000330071</v>
      </c>
      <c r="I152" s="13">
        <f>IF('Simulation Parameters'!$E$6=0,H152,H152/'Simulation Parameters'!$E$6*'Simulation Parameters'!$E$4+L151)</f>
        <v>2.499999999213366</v>
      </c>
      <c r="J152" s="13">
        <f>(I152-L151)/'Simulation Parameters'!$E$4</f>
        <v>25.00000000330071</v>
      </c>
      <c r="K152" s="13">
        <f>IF('Simulation Parameters'!$E$9&gt;=0,MIN(ABS(J152),'Simulation Parameters'!$E$9)*SIGN(J152),J152)</f>
        <v>25.00000000330071</v>
      </c>
      <c r="L152" s="11">
        <f>(K152+'Simulation Parameters'!$E$7)*'Simulation Parameters'!$E$4+L151</f>
        <v>-7.866340782341874e-10</v>
      </c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