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elh/coastland/skeena-salmon-inseason-updates/data/"/>
    </mc:Choice>
  </mc:AlternateContent>
  <xr:revisionPtr revIDLastSave="0" documentId="13_ncr:1_{29198B15-BF81-8043-971D-0075649BDA73}" xr6:coauthVersionLast="47" xr6:coauthVersionMax="47" xr10:uidLastSave="{00000000-0000-0000-0000-000000000000}"/>
  <bookViews>
    <workbookView xWindow="8500" yWindow="500" windowWidth="25980" windowHeight="14940" activeTab="2" xr2:uid="{21FFAA14-1E58-C441-A0E9-3C24218A8304}"/>
  </bookViews>
  <sheets>
    <sheet name="Sockeye FSC and Demo" sheetId="1" r:id="rId1"/>
    <sheet name="inriver catch" sheetId="2" r:id="rId2"/>
    <sheet name="demo catches" sheetId="3" r:id="rId3"/>
  </sheets>
  <externalReferences>
    <externalReference r:id="rId4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2" i="2" l="1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C64" i="2" s="1"/>
  <c r="C63" i="2"/>
  <c r="B63" i="2"/>
  <c r="B62" i="2"/>
  <c r="C62" i="2" s="1"/>
  <c r="C61" i="2"/>
  <c r="B61" i="2"/>
  <c r="B60" i="2"/>
  <c r="C60" i="2" s="1"/>
  <c r="C59" i="2"/>
  <c r="B59" i="2"/>
  <c r="B58" i="2"/>
  <c r="C58" i="2" s="1"/>
  <c r="C57" i="2"/>
  <c r="B57" i="2"/>
  <c r="B56" i="2"/>
  <c r="C56" i="2" s="1"/>
  <c r="C55" i="2"/>
  <c r="B55" i="2"/>
  <c r="B54" i="2"/>
  <c r="C54" i="2" s="1"/>
  <c r="C53" i="2"/>
  <c r="B53" i="2"/>
  <c r="B52" i="2"/>
  <c r="C52" i="2" s="1"/>
  <c r="B51" i="2"/>
  <c r="C51" i="2" s="1"/>
  <c r="B50" i="2"/>
  <c r="C50" i="2" s="1"/>
  <c r="B49" i="2"/>
  <c r="C49" i="2" s="1"/>
  <c r="B48" i="2"/>
  <c r="C48" i="2" s="1"/>
  <c r="B47" i="2"/>
  <c r="C47" i="2" s="1"/>
  <c r="B46" i="2"/>
  <c r="C46" i="2" s="1"/>
  <c r="B45" i="2"/>
  <c r="C45" i="2" s="1"/>
  <c r="B44" i="2"/>
  <c r="C44" i="2" s="1"/>
  <c r="B43" i="2"/>
  <c r="C43" i="2" s="1"/>
  <c r="B42" i="2"/>
  <c r="C42" i="2" s="1"/>
  <c r="B41" i="2"/>
  <c r="C41" i="2" s="1"/>
  <c r="B40" i="2"/>
  <c r="C40" i="2" s="1"/>
  <c r="B39" i="2"/>
  <c r="C39" i="2" s="1"/>
  <c r="B38" i="2"/>
  <c r="C38" i="2" s="1"/>
  <c r="B37" i="2"/>
  <c r="C37" i="2" s="1"/>
  <c r="B36" i="2"/>
  <c r="C36" i="2" s="1"/>
  <c r="B35" i="2"/>
  <c r="C35" i="2" s="1"/>
  <c r="B34" i="2"/>
  <c r="C34" i="2" s="1"/>
  <c r="B33" i="2"/>
  <c r="C33" i="2" s="1"/>
  <c r="B32" i="2"/>
  <c r="C32" i="2" s="1"/>
  <c r="B31" i="2"/>
  <c r="C31" i="2" s="1"/>
  <c r="B30" i="2"/>
  <c r="C30" i="2" s="1"/>
  <c r="B29" i="2"/>
  <c r="C29" i="2" s="1"/>
  <c r="B28" i="2"/>
  <c r="C28" i="2" s="1"/>
  <c r="B27" i="2"/>
  <c r="C27" i="2" s="1"/>
  <c r="B26" i="2"/>
  <c r="C26" i="2" s="1"/>
  <c r="B25" i="2"/>
  <c r="C25" i="2" s="1"/>
  <c r="B24" i="2"/>
  <c r="C24" i="2" s="1"/>
  <c r="B23" i="2"/>
  <c r="C23" i="2" s="1"/>
  <c r="B22" i="2"/>
  <c r="C22" i="2" s="1"/>
  <c r="B21" i="2"/>
  <c r="C21" i="2" s="1"/>
  <c r="B20" i="2"/>
  <c r="C20" i="2" s="1"/>
  <c r="B19" i="2"/>
  <c r="C19" i="2" s="1"/>
  <c r="B18" i="2"/>
  <c r="C18" i="2" s="1"/>
  <c r="B17" i="2"/>
  <c r="C17" i="2" s="1"/>
  <c r="B16" i="2"/>
  <c r="C16" i="2" s="1"/>
  <c r="B15" i="2"/>
  <c r="C15" i="2" s="1"/>
  <c r="B14" i="2"/>
  <c r="C14" i="2" s="1"/>
  <c r="B13" i="2"/>
  <c r="C13" i="2" s="1"/>
  <c r="B12" i="2"/>
  <c r="C12" i="2" s="1"/>
  <c r="B11" i="2"/>
  <c r="C11" i="2" s="1"/>
  <c r="B10" i="2"/>
  <c r="C10" i="2" s="1"/>
  <c r="B9" i="2"/>
  <c r="C9" i="2" s="1"/>
  <c r="B8" i="2"/>
  <c r="C8" i="2" s="1"/>
  <c r="B7" i="2"/>
  <c r="C7" i="2" s="1"/>
  <c r="B6" i="2"/>
  <c r="C6" i="2" s="1"/>
  <c r="B5" i="2"/>
  <c r="C5" i="2" s="1"/>
  <c r="B4" i="2"/>
  <c r="C4" i="2" s="1"/>
  <c r="B3" i="2"/>
  <c r="C3" i="2" s="1"/>
  <c r="B2" i="2"/>
  <c r="C2" i="2" s="1"/>
  <c r="J18" i="1"/>
  <c r="I18" i="1"/>
  <c r="H18" i="1"/>
  <c r="G18" i="1"/>
  <c r="F18" i="1"/>
  <c r="E18" i="1"/>
  <c r="S17" i="1"/>
  <c r="S16" i="1"/>
  <c r="S15" i="1"/>
  <c r="S14" i="1"/>
  <c r="S13" i="1"/>
  <c r="S12" i="1"/>
  <c r="S11" i="1"/>
  <c r="S10" i="1"/>
  <c r="S9" i="1"/>
  <c r="S8" i="1"/>
  <c r="S7" i="1"/>
  <c r="V6" i="1"/>
  <c r="S6" i="1"/>
  <c r="V5" i="1"/>
  <c r="S5" i="1"/>
  <c r="Q5" i="1"/>
  <c r="Q6" i="1" s="1"/>
  <c r="Q7" i="1" s="1"/>
  <c r="Q8" i="1" s="1"/>
  <c r="Q9" i="1" s="1"/>
  <c r="Q10" i="1" s="1"/>
  <c r="Q11" i="1" s="1"/>
  <c r="Q12" i="1" s="1"/>
  <c r="Q13" i="1" s="1"/>
  <c r="Q14" i="1" s="1"/>
  <c r="Q15" i="1" s="1"/>
  <c r="Q16" i="1" s="1"/>
  <c r="Q17" i="1" s="1"/>
  <c r="P5" i="1"/>
  <c r="P6" i="1" s="1"/>
  <c r="P7" i="1" s="1"/>
  <c r="P8" i="1" s="1"/>
  <c r="P9" i="1" s="1"/>
  <c r="P10" i="1" s="1"/>
  <c r="P11" i="1" s="1"/>
  <c r="P12" i="1" s="1"/>
  <c r="P13" i="1" s="1"/>
  <c r="P14" i="1" s="1"/>
  <c r="P15" i="1" s="1"/>
  <c r="P16" i="1" s="1"/>
  <c r="P17" i="1" s="1"/>
  <c r="O5" i="1"/>
  <c r="O6" i="1" s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N5" i="1"/>
  <c r="N6" i="1" s="1"/>
  <c r="M5" i="1"/>
  <c r="T7" i="1" s="1"/>
  <c r="L5" i="1"/>
  <c r="L6" i="1" s="1"/>
  <c r="L7" i="1" l="1"/>
  <c r="V7" i="1"/>
  <c r="N7" i="1"/>
  <c r="U7" i="1"/>
  <c r="M6" i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N8" i="1" l="1"/>
  <c r="U8" i="1"/>
  <c r="T8" i="1"/>
  <c r="V8" i="1" s="1"/>
  <c r="T9" i="1"/>
  <c r="L8" i="1"/>
  <c r="L9" i="1" l="1"/>
  <c r="T10" i="1"/>
  <c r="N9" i="1"/>
  <c r="U9" i="1"/>
  <c r="V9" i="1" s="1"/>
  <c r="T11" i="1" l="1"/>
  <c r="L10" i="1"/>
  <c r="U10" i="1"/>
  <c r="V10" i="1" s="1"/>
  <c r="N10" i="1"/>
  <c r="T12" i="1" l="1"/>
  <c r="L11" i="1"/>
  <c r="N11" i="1"/>
  <c r="U11" i="1"/>
  <c r="V11" i="1" s="1"/>
  <c r="U12" i="1" l="1"/>
  <c r="N12" i="1"/>
  <c r="T13" i="1"/>
  <c r="L12" i="1"/>
  <c r="V12" i="1"/>
  <c r="T14" i="1" l="1"/>
  <c r="L13" i="1"/>
  <c r="N13" i="1"/>
  <c r="U13" i="1"/>
  <c r="V13" i="1" s="1"/>
  <c r="T15" i="1" l="1"/>
  <c r="L14" i="1"/>
  <c r="U14" i="1"/>
  <c r="N14" i="1"/>
  <c r="V14" i="1"/>
  <c r="N15" i="1" l="1"/>
  <c r="U15" i="1"/>
  <c r="V15" i="1" s="1"/>
  <c r="T16" i="1"/>
  <c r="L15" i="1"/>
  <c r="T17" i="1" l="1"/>
  <c r="L16" i="1"/>
  <c r="L17" i="1" s="1"/>
  <c r="U16" i="1"/>
  <c r="V16" i="1" s="1"/>
  <c r="N16" i="1"/>
  <c r="N17" i="1" l="1"/>
  <c r="U17" i="1"/>
  <c r="V17" i="1"/>
</calcChain>
</file>

<file path=xl/sharedStrings.xml><?xml version="1.0" encoding="utf-8"?>
<sst xmlns="http://schemas.openxmlformats.org/spreadsheetml/2006/main" count="40" uniqueCount="29">
  <si>
    <t>In-River Skeena FSC Catch Numbers - DO NOT SHARE BEYOND SFNTC</t>
  </si>
  <si>
    <t>Nations</t>
  </si>
  <si>
    <t>2 weeks</t>
  </si>
  <si>
    <t>1 week</t>
  </si>
  <si>
    <t>Week</t>
  </si>
  <si>
    <t>Start Date</t>
  </si>
  <si>
    <t>Stop Date</t>
  </si>
  <si>
    <t>Kitsumkalum</t>
  </si>
  <si>
    <t>Kitselas</t>
  </si>
  <si>
    <t>Gitksan</t>
  </si>
  <si>
    <t>Gitksan Demo</t>
  </si>
  <si>
    <t>Wetsuweten</t>
  </si>
  <si>
    <t>Lake Babine Nation</t>
  </si>
  <si>
    <t>Gitksan FSC</t>
  </si>
  <si>
    <t>Gitskan Demo</t>
  </si>
  <si>
    <t>Stat Week</t>
  </si>
  <si>
    <t>Kitsum and Kitselas</t>
  </si>
  <si>
    <t>Total</t>
  </si>
  <si>
    <t>Date</t>
  </si>
  <si>
    <t>inriver.harvest</t>
  </si>
  <si>
    <t>date</t>
  </si>
  <si>
    <t>nation</t>
  </si>
  <si>
    <t>gear</t>
  </si>
  <si>
    <t>pieces</t>
  </si>
  <si>
    <t>weight</t>
  </si>
  <si>
    <t>avg.weight</t>
  </si>
  <si>
    <t>NCS</t>
  </si>
  <si>
    <t>Gillnet</t>
  </si>
  <si>
    <t>Lax Kw'alaams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</si>
</sst>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5" fontId="0" fillId="0" borderId="0" xfId="0" applyNumberFormat="1"/>
    <xf numFmtId="1" fontId="0" fillId="0" borderId="1" xfId="0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1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elh/coastland/skeena-salmon-inseason-updates/data/tyee%20and%20catch%20and%20fence%20in-season%20updates%202024.xlsx" TargetMode="External"/><Relationship Id="rId1" Type="http://schemas.openxmlformats.org/officeDocument/2006/relationships/externalLinkPath" Target="tyee%20and%20catch%20and%20fence%20in-season%20updates%2020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tat weeks"/>
      <sheetName val="Sockeye FSC and Demo"/>
      <sheetName val="inriver catch"/>
      <sheetName val="Tyee"/>
      <sheetName val="tyee daily"/>
      <sheetName val="tyee cum"/>
      <sheetName val="tyee pcum"/>
      <sheetName val="index"/>
      <sheetName val="gncatch"/>
      <sheetName val="Sheet1"/>
      <sheetName val="demo catches"/>
    </sheetNames>
    <sheetDataSet>
      <sheetData sheetId="0">
        <row r="1">
          <cell r="A1" t="str">
            <v>Date</v>
          </cell>
          <cell r="B1" t="str">
            <v>Stat Week</v>
          </cell>
        </row>
        <row r="2">
          <cell r="A2">
            <v>45451</v>
          </cell>
          <cell r="B2">
            <v>23</v>
          </cell>
        </row>
        <row r="3">
          <cell r="A3">
            <v>45452</v>
          </cell>
          <cell r="B3">
            <v>24</v>
          </cell>
        </row>
        <row r="4">
          <cell r="A4">
            <v>45453</v>
          </cell>
          <cell r="B4">
            <v>24</v>
          </cell>
        </row>
        <row r="5">
          <cell r="A5">
            <v>45454</v>
          </cell>
          <cell r="B5">
            <v>24</v>
          </cell>
        </row>
        <row r="6">
          <cell r="A6">
            <v>45455</v>
          </cell>
          <cell r="B6">
            <v>24</v>
          </cell>
        </row>
        <row r="7">
          <cell r="A7">
            <v>45456</v>
          </cell>
          <cell r="B7">
            <v>24</v>
          </cell>
        </row>
        <row r="8">
          <cell r="A8">
            <v>45457</v>
          </cell>
          <cell r="B8">
            <v>24</v>
          </cell>
        </row>
        <row r="9">
          <cell r="A9">
            <v>45458</v>
          </cell>
          <cell r="B9">
            <v>24</v>
          </cell>
        </row>
        <row r="10">
          <cell r="A10">
            <v>45459</v>
          </cell>
          <cell r="B10">
            <v>25</v>
          </cell>
        </row>
        <row r="11">
          <cell r="A11">
            <v>45460</v>
          </cell>
          <cell r="B11">
            <v>25</v>
          </cell>
        </row>
        <row r="12">
          <cell r="A12">
            <v>45461</v>
          </cell>
          <cell r="B12">
            <v>25</v>
          </cell>
        </row>
        <row r="13">
          <cell r="A13">
            <v>45462</v>
          </cell>
          <cell r="B13">
            <v>25</v>
          </cell>
        </row>
        <row r="14">
          <cell r="A14">
            <v>45463</v>
          </cell>
          <cell r="B14">
            <v>25</v>
          </cell>
        </row>
        <row r="15">
          <cell r="A15">
            <v>45464</v>
          </cell>
          <cell r="B15">
            <v>25</v>
          </cell>
        </row>
        <row r="16">
          <cell r="A16">
            <v>45465</v>
          </cell>
          <cell r="B16">
            <v>25</v>
          </cell>
        </row>
        <row r="17">
          <cell r="A17">
            <v>45466</v>
          </cell>
          <cell r="B17">
            <v>26</v>
          </cell>
        </row>
        <row r="18">
          <cell r="A18">
            <v>45467</v>
          </cell>
          <cell r="B18">
            <v>26</v>
          </cell>
        </row>
        <row r="19">
          <cell r="A19">
            <v>45468</v>
          </cell>
          <cell r="B19">
            <v>26</v>
          </cell>
        </row>
        <row r="20">
          <cell r="A20">
            <v>45469</v>
          </cell>
          <cell r="B20">
            <v>26</v>
          </cell>
        </row>
        <row r="21">
          <cell r="A21">
            <v>45470</v>
          </cell>
          <cell r="B21">
            <v>26</v>
          </cell>
        </row>
        <row r="22">
          <cell r="A22">
            <v>45471</v>
          </cell>
          <cell r="B22">
            <v>26</v>
          </cell>
        </row>
        <row r="23">
          <cell r="A23">
            <v>45472</v>
          </cell>
          <cell r="B23">
            <v>26</v>
          </cell>
        </row>
        <row r="24">
          <cell r="A24">
            <v>45473</v>
          </cell>
          <cell r="B24">
            <v>27</v>
          </cell>
        </row>
        <row r="25">
          <cell r="A25">
            <v>45474</v>
          </cell>
          <cell r="B25">
            <v>27</v>
          </cell>
        </row>
        <row r="26">
          <cell r="A26">
            <v>45475</v>
          </cell>
          <cell r="B26">
            <v>27</v>
          </cell>
        </row>
        <row r="27">
          <cell r="A27">
            <v>45476</v>
          </cell>
          <cell r="B27">
            <v>27</v>
          </cell>
        </row>
        <row r="28">
          <cell r="A28">
            <v>45477</v>
          </cell>
          <cell r="B28">
            <v>27</v>
          </cell>
        </row>
        <row r="29">
          <cell r="A29">
            <v>45478</v>
          </cell>
          <cell r="B29">
            <v>27</v>
          </cell>
        </row>
        <row r="30">
          <cell r="A30">
            <v>45479</v>
          </cell>
          <cell r="B30">
            <v>27</v>
          </cell>
        </row>
        <row r="31">
          <cell r="A31">
            <v>45480</v>
          </cell>
          <cell r="B31">
            <v>28</v>
          </cell>
        </row>
        <row r="32">
          <cell r="A32">
            <v>45481</v>
          </cell>
          <cell r="B32">
            <v>28</v>
          </cell>
        </row>
        <row r="33">
          <cell r="A33">
            <v>45482</v>
          </cell>
          <cell r="B33">
            <v>28</v>
          </cell>
        </row>
        <row r="34">
          <cell r="A34">
            <v>45483</v>
          </cell>
          <cell r="B34">
            <v>28</v>
          </cell>
        </row>
        <row r="35">
          <cell r="A35">
            <v>45484</v>
          </cell>
          <cell r="B35">
            <v>28</v>
          </cell>
        </row>
        <row r="36">
          <cell r="A36">
            <v>45485</v>
          </cell>
          <cell r="B36">
            <v>28</v>
          </cell>
        </row>
        <row r="37">
          <cell r="A37">
            <v>45486</v>
          </cell>
          <cell r="B37">
            <v>28</v>
          </cell>
        </row>
        <row r="38">
          <cell r="A38">
            <v>45487</v>
          </cell>
          <cell r="B38">
            <v>29</v>
          </cell>
        </row>
        <row r="39">
          <cell r="A39">
            <v>45488</v>
          </cell>
          <cell r="B39">
            <v>29</v>
          </cell>
        </row>
        <row r="40">
          <cell r="A40">
            <v>45489</v>
          </cell>
          <cell r="B40">
            <v>29</v>
          </cell>
        </row>
        <row r="41">
          <cell r="A41">
            <v>45490</v>
          </cell>
          <cell r="B41">
            <v>29</v>
          </cell>
        </row>
        <row r="42">
          <cell r="A42">
            <v>45491</v>
          </cell>
          <cell r="B42">
            <v>29</v>
          </cell>
        </row>
        <row r="43">
          <cell r="A43">
            <v>45492</v>
          </cell>
          <cell r="B43">
            <v>29</v>
          </cell>
        </row>
        <row r="44">
          <cell r="A44">
            <v>45493</v>
          </cell>
          <cell r="B44">
            <v>29</v>
          </cell>
        </row>
        <row r="45">
          <cell r="A45">
            <v>45494</v>
          </cell>
          <cell r="B45">
            <v>30</v>
          </cell>
        </row>
        <row r="46">
          <cell r="A46">
            <v>45495</v>
          </cell>
          <cell r="B46">
            <v>30</v>
          </cell>
        </row>
        <row r="47">
          <cell r="A47">
            <v>45496</v>
          </cell>
          <cell r="B47">
            <v>30</v>
          </cell>
        </row>
        <row r="48">
          <cell r="A48">
            <v>45497</v>
          </cell>
          <cell r="B48">
            <v>30</v>
          </cell>
        </row>
        <row r="49">
          <cell r="A49">
            <v>45498</v>
          </cell>
          <cell r="B49">
            <v>30</v>
          </cell>
        </row>
        <row r="50">
          <cell r="A50">
            <v>45499</v>
          </cell>
          <cell r="B50">
            <v>30</v>
          </cell>
        </row>
        <row r="51">
          <cell r="A51">
            <v>45500</v>
          </cell>
          <cell r="B51">
            <v>30</v>
          </cell>
        </row>
        <row r="52">
          <cell r="A52">
            <v>45501</v>
          </cell>
          <cell r="B52">
            <v>31</v>
          </cell>
        </row>
        <row r="53">
          <cell r="A53">
            <v>45502</v>
          </cell>
          <cell r="B53">
            <v>31</v>
          </cell>
        </row>
        <row r="54">
          <cell r="A54">
            <v>45503</v>
          </cell>
          <cell r="B54">
            <v>31</v>
          </cell>
        </row>
        <row r="55">
          <cell r="A55">
            <v>45504</v>
          </cell>
          <cell r="B55">
            <v>31</v>
          </cell>
        </row>
        <row r="56">
          <cell r="A56">
            <v>45505</v>
          </cell>
          <cell r="B56">
            <v>31</v>
          </cell>
        </row>
        <row r="57">
          <cell r="A57">
            <v>45506</v>
          </cell>
          <cell r="B57">
            <v>31</v>
          </cell>
        </row>
        <row r="58">
          <cell r="A58">
            <v>45507</v>
          </cell>
          <cell r="B58">
            <v>31</v>
          </cell>
        </row>
        <row r="59">
          <cell r="A59">
            <v>45508</v>
          </cell>
          <cell r="B59">
            <v>32</v>
          </cell>
        </row>
        <row r="60">
          <cell r="A60">
            <v>45509</v>
          </cell>
          <cell r="B60">
            <v>32</v>
          </cell>
        </row>
        <row r="61">
          <cell r="A61">
            <v>45510</v>
          </cell>
          <cell r="B61">
            <v>32</v>
          </cell>
        </row>
        <row r="62">
          <cell r="A62">
            <v>45511</v>
          </cell>
          <cell r="B62">
            <v>32</v>
          </cell>
        </row>
        <row r="63">
          <cell r="A63">
            <v>45512</v>
          </cell>
          <cell r="B63">
            <v>32</v>
          </cell>
        </row>
        <row r="64">
          <cell r="A64">
            <v>45513</v>
          </cell>
          <cell r="B64">
            <v>32</v>
          </cell>
        </row>
        <row r="65">
          <cell r="A65">
            <v>45514</v>
          </cell>
          <cell r="B65">
            <v>32</v>
          </cell>
        </row>
        <row r="66">
          <cell r="A66">
            <v>45515</v>
          </cell>
          <cell r="B66">
            <v>33</v>
          </cell>
        </row>
        <row r="67">
          <cell r="A67">
            <v>45516</v>
          </cell>
          <cell r="B67">
            <v>33</v>
          </cell>
        </row>
        <row r="68">
          <cell r="A68">
            <v>45517</v>
          </cell>
          <cell r="B68">
            <v>33</v>
          </cell>
        </row>
        <row r="69">
          <cell r="A69">
            <v>45518</v>
          </cell>
          <cell r="B69">
            <v>33</v>
          </cell>
        </row>
        <row r="70">
          <cell r="A70">
            <v>45519</v>
          </cell>
          <cell r="B70">
            <v>33</v>
          </cell>
        </row>
        <row r="71">
          <cell r="A71">
            <v>45520</v>
          </cell>
          <cell r="B71">
            <v>33</v>
          </cell>
        </row>
        <row r="72">
          <cell r="A72">
            <v>45521</v>
          </cell>
          <cell r="B72">
            <v>33</v>
          </cell>
        </row>
        <row r="73">
          <cell r="A73">
            <v>45522</v>
          </cell>
          <cell r="B73">
            <v>34</v>
          </cell>
        </row>
        <row r="74">
          <cell r="A74">
            <v>45523</v>
          </cell>
          <cell r="B74">
            <v>34</v>
          </cell>
        </row>
        <row r="75">
          <cell r="A75">
            <v>45524</v>
          </cell>
          <cell r="B75">
            <v>34</v>
          </cell>
        </row>
        <row r="76">
          <cell r="A76">
            <v>45525</v>
          </cell>
          <cell r="B76">
            <v>34</v>
          </cell>
        </row>
        <row r="77">
          <cell r="A77">
            <v>45526</v>
          </cell>
          <cell r="B77">
            <v>34</v>
          </cell>
        </row>
        <row r="78">
          <cell r="A78">
            <v>45527</v>
          </cell>
          <cell r="B78">
            <v>34</v>
          </cell>
        </row>
        <row r="79">
          <cell r="A79">
            <v>45528</v>
          </cell>
          <cell r="B79">
            <v>34</v>
          </cell>
        </row>
        <row r="80">
          <cell r="A80">
            <v>45529</v>
          </cell>
          <cell r="B80">
            <v>35</v>
          </cell>
        </row>
        <row r="81">
          <cell r="A81">
            <v>45530</v>
          </cell>
          <cell r="B81">
            <v>35</v>
          </cell>
        </row>
        <row r="82">
          <cell r="A82">
            <v>45531</v>
          </cell>
          <cell r="B82">
            <v>35</v>
          </cell>
        </row>
        <row r="83">
          <cell r="A83">
            <v>45532</v>
          </cell>
          <cell r="B83">
            <v>35</v>
          </cell>
        </row>
        <row r="84">
          <cell r="A84">
            <v>45533</v>
          </cell>
          <cell r="B84">
            <v>35</v>
          </cell>
        </row>
        <row r="85">
          <cell r="A85">
            <v>45534</v>
          </cell>
          <cell r="B85">
            <v>35</v>
          </cell>
        </row>
        <row r="86">
          <cell r="A86">
            <v>45535</v>
          </cell>
          <cell r="B86">
            <v>35</v>
          </cell>
        </row>
        <row r="87">
          <cell r="A87">
            <v>45536</v>
          </cell>
          <cell r="B87">
            <v>36</v>
          </cell>
        </row>
        <row r="88">
          <cell r="A88">
            <v>45537</v>
          </cell>
          <cell r="B88">
            <v>36</v>
          </cell>
        </row>
        <row r="89">
          <cell r="A89">
            <v>45538</v>
          </cell>
          <cell r="B89">
            <v>36</v>
          </cell>
        </row>
        <row r="90">
          <cell r="A90">
            <v>45539</v>
          </cell>
          <cell r="B90">
            <v>36</v>
          </cell>
        </row>
        <row r="91">
          <cell r="A91">
            <v>45540</v>
          </cell>
          <cell r="B91">
            <v>36</v>
          </cell>
        </row>
        <row r="92">
          <cell r="A92">
            <v>45541</v>
          </cell>
          <cell r="B92">
            <v>36</v>
          </cell>
        </row>
        <row r="93">
          <cell r="A93">
            <v>45542</v>
          </cell>
          <cell r="B93">
            <v>36</v>
          </cell>
        </row>
        <row r="94">
          <cell r="A94">
            <v>45543</v>
          </cell>
          <cell r="B94">
            <v>37</v>
          </cell>
        </row>
        <row r="95">
          <cell r="A95">
            <v>45544</v>
          </cell>
          <cell r="B95">
            <v>37</v>
          </cell>
        </row>
        <row r="96">
          <cell r="A96">
            <v>45545</v>
          </cell>
          <cell r="B96">
            <v>37</v>
          </cell>
        </row>
        <row r="97">
          <cell r="A97">
            <v>45546</v>
          </cell>
          <cell r="B97">
            <v>37</v>
          </cell>
        </row>
        <row r="98">
          <cell r="A98">
            <v>45547</v>
          </cell>
          <cell r="B98">
            <v>37</v>
          </cell>
        </row>
        <row r="99">
          <cell r="A99">
            <v>45548</v>
          </cell>
          <cell r="B99">
            <v>37</v>
          </cell>
        </row>
        <row r="100">
          <cell r="A100">
            <v>45549</v>
          </cell>
          <cell r="B100">
            <v>37</v>
          </cell>
        </row>
        <row r="101">
          <cell r="A101">
            <v>45550</v>
          </cell>
          <cell r="B101">
            <v>38</v>
          </cell>
        </row>
        <row r="102">
          <cell r="A102">
            <v>45551</v>
          </cell>
          <cell r="B102">
            <v>38</v>
          </cell>
        </row>
        <row r="103">
          <cell r="A103">
            <v>45552</v>
          </cell>
          <cell r="B103">
            <v>38</v>
          </cell>
        </row>
        <row r="104">
          <cell r="A104">
            <v>45553</v>
          </cell>
          <cell r="B104">
            <v>38</v>
          </cell>
        </row>
        <row r="105">
          <cell r="A105">
            <v>45554</v>
          </cell>
          <cell r="B105">
            <v>38</v>
          </cell>
        </row>
        <row r="106">
          <cell r="A106">
            <v>45555</v>
          </cell>
          <cell r="B106">
            <v>38</v>
          </cell>
        </row>
        <row r="107">
          <cell r="A107">
            <v>45556</v>
          </cell>
          <cell r="B107">
            <v>38</v>
          </cell>
        </row>
        <row r="108">
          <cell r="A108">
            <v>45557</v>
          </cell>
          <cell r="B108">
            <v>39</v>
          </cell>
        </row>
        <row r="109">
          <cell r="A109">
            <v>45558</v>
          </cell>
          <cell r="B109">
            <v>39</v>
          </cell>
        </row>
        <row r="110">
          <cell r="A110">
            <v>45559</v>
          </cell>
          <cell r="B110">
            <v>39</v>
          </cell>
        </row>
        <row r="111">
          <cell r="A111">
            <v>45560</v>
          </cell>
          <cell r="B111">
            <v>39</v>
          </cell>
        </row>
        <row r="112">
          <cell r="A112">
            <v>45561</v>
          </cell>
          <cell r="B112">
            <v>39</v>
          </cell>
        </row>
        <row r="113">
          <cell r="A113">
            <v>45562</v>
          </cell>
          <cell r="B113">
            <v>39</v>
          </cell>
        </row>
        <row r="114">
          <cell r="A114">
            <v>45563</v>
          </cell>
          <cell r="B114">
            <v>39</v>
          </cell>
        </row>
        <row r="115">
          <cell r="A115">
            <v>45564</v>
          </cell>
          <cell r="B115">
            <v>40</v>
          </cell>
        </row>
        <row r="116">
          <cell r="A116">
            <v>45565</v>
          </cell>
          <cell r="B116">
            <v>40</v>
          </cell>
        </row>
        <row r="117">
          <cell r="A117">
            <v>45566</v>
          </cell>
          <cell r="B117">
            <v>40</v>
          </cell>
        </row>
        <row r="118">
          <cell r="A118">
            <v>45567</v>
          </cell>
          <cell r="B118">
            <v>40</v>
          </cell>
        </row>
        <row r="119">
          <cell r="A119">
            <v>45568</v>
          </cell>
          <cell r="B119">
            <v>40</v>
          </cell>
        </row>
      </sheetData>
      <sheetData sheetId="1">
        <row r="5">
          <cell r="S5">
            <v>24</v>
          </cell>
          <cell r="T5">
            <v>0</v>
          </cell>
          <cell r="U5">
            <v>0</v>
          </cell>
          <cell r="V5">
            <v>0</v>
          </cell>
        </row>
        <row r="6">
          <cell r="S6">
            <v>25</v>
          </cell>
          <cell r="T6">
            <v>0</v>
          </cell>
          <cell r="U6">
            <v>0</v>
          </cell>
          <cell r="V6">
            <v>0</v>
          </cell>
        </row>
        <row r="7">
          <cell r="S7">
            <v>26</v>
          </cell>
          <cell r="T7">
            <v>0</v>
          </cell>
          <cell r="U7">
            <v>0</v>
          </cell>
          <cell r="V7">
            <v>0</v>
          </cell>
        </row>
        <row r="8">
          <cell r="S8">
            <v>27</v>
          </cell>
          <cell r="T8">
            <v>0</v>
          </cell>
          <cell r="U8">
            <v>0</v>
          </cell>
          <cell r="V8">
            <v>0</v>
          </cell>
        </row>
        <row r="9">
          <cell r="S9">
            <v>28</v>
          </cell>
          <cell r="T9">
            <v>0</v>
          </cell>
          <cell r="U9">
            <v>2000</v>
          </cell>
          <cell r="V9">
            <v>2000</v>
          </cell>
        </row>
        <row r="10">
          <cell r="S10">
            <v>29</v>
          </cell>
          <cell r="T10">
            <v>0</v>
          </cell>
          <cell r="U10">
            <v>7000</v>
          </cell>
          <cell r="V10">
            <v>7000</v>
          </cell>
        </row>
        <row r="11">
          <cell r="S11">
            <v>30</v>
          </cell>
          <cell r="T11">
            <v>0</v>
          </cell>
          <cell r="U11">
            <v>12000</v>
          </cell>
          <cell r="V11">
            <v>12000</v>
          </cell>
        </row>
        <row r="12">
          <cell r="S12">
            <v>31</v>
          </cell>
          <cell r="T12">
            <v>200</v>
          </cell>
          <cell r="U12">
            <v>17000</v>
          </cell>
          <cell r="V12">
            <v>17200</v>
          </cell>
        </row>
        <row r="13">
          <cell r="S13">
            <v>32</v>
          </cell>
          <cell r="T13">
            <v>2000</v>
          </cell>
          <cell r="U13">
            <v>24500</v>
          </cell>
          <cell r="V13">
            <v>26500</v>
          </cell>
        </row>
        <row r="14">
          <cell r="S14">
            <v>33</v>
          </cell>
          <cell r="T14">
            <v>6000</v>
          </cell>
          <cell r="U14">
            <v>24500</v>
          </cell>
          <cell r="V14">
            <v>30500</v>
          </cell>
        </row>
        <row r="15">
          <cell r="S15">
            <v>34</v>
          </cell>
          <cell r="T15">
            <v>6000</v>
          </cell>
          <cell r="U15">
            <v>24500</v>
          </cell>
          <cell r="V15">
            <v>30500</v>
          </cell>
        </row>
        <row r="16">
          <cell r="S16">
            <v>35</v>
          </cell>
          <cell r="T16">
            <v>6000</v>
          </cell>
          <cell r="U16">
            <v>24500</v>
          </cell>
          <cell r="V16">
            <v>30500</v>
          </cell>
        </row>
        <row r="17">
          <cell r="S17">
            <v>36</v>
          </cell>
          <cell r="T17">
            <v>6000</v>
          </cell>
          <cell r="U17">
            <v>24500</v>
          </cell>
          <cell r="V17">
            <v>30500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7E49F-3167-EC43-A232-0380675D9406}">
  <dimension ref="A1:V18"/>
  <sheetViews>
    <sheetView workbookViewId="0">
      <selection activeCell="D24" sqref="D24"/>
    </sheetView>
  </sheetViews>
  <sheetFormatPr baseColWidth="10" defaultRowHeight="16" x14ac:dyDescent="0.2"/>
  <sheetData>
    <row r="1" spans="1:22" x14ac:dyDescent="0.2">
      <c r="A1" s="1" t="s">
        <v>0</v>
      </c>
      <c r="E1" s="2"/>
      <c r="F1" s="2"/>
      <c r="G1" s="2"/>
      <c r="H1" s="2"/>
      <c r="I1" s="2"/>
      <c r="J1" s="2"/>
    </row>
    <row r="2" spans="1:22" x14ac:dyDescent="0.2">
      <c r="A2" s="3">
        <v>2023</v>
      </c>
      <c r="E2" s="2"/>
      <c r="F2" s="2"/>
      <c r="G2" s="2"/>
      <c r="H2" s="2"/>
      <c r="I2" s="2"/>
      <c r="J2" s="2"/>
    </row>
    <row r="3" spans="1:22" x14ac:dyDescent="0.2">
      <c r="A3" s="1"/>
      <c r="B3" s="1"/>
      <c r="C3" s="1"/>
      <c r="D3" s="1"/>
      <c r="E3" s="4" t="s">
        <v>1</v>
      </c>
      <c r="F3" s="4"/>
      <c r="G3" s="4"/>
      <c r="H3" s="4"/>
      <c r="I3" s="4"/>
      <c r="J3" s="4"/>
      <c r="T3" t="s">
        <v>2</v>
      </c>
      <c r="U3" t="s">
        <v>3</v>
      </c>
    </row>
    <row r="4" spans="1:22" ht="32" x14ac:dyDescent="0.2">
      <c r="A4" s="1" t="s">
        <v>4</v>
      </c>
      <c r="B4" s="1" t="s">
        <v>5</v>
      </c>
      <c r="C4" s="1" t="s">
        <v>6</v>
      </c>
      <c r="D4" s="1"/>
      <c r="E4" s="5" t="s">
        <v>7</v>
      </c>
      <c r="F4" s="5" t="s">
        <v>8</v>
      </c>
      <c r="G4" s="5" t="s">
        <v>9</v>
      </c>
      <c r="H4" s="5" t="s">
        <v>10</v>
      </c>
      <c r="I4" s="5" t="s">
        <v>11</v>
      </c>
      <c r="J4" s="5" t="s">
        <v>12</v>
      </c>
      <c r="K4" s="6"/>
      <c r="L4" s="5" t="s">
        <v>7</v>
      </c>
      <c r="M4" s="5" t="s">
        <v>8</v>
      </c>
      <c r="N4" s="5" t="s">
        <v>13</v>
      </c>
      <c r="O4" s="5" t="s">
        <v>14</v>
      </c>
      <c r="P4" s="5" t="s">
        <v>11</v>
      </c>
      <c r="Q4" s="5" t="s">
        <v>12</v>
      </c>
      <c r="R4" s="5"/>
      <c r="S4" s="5" t="s">
        <v>15</v>
      </c>
      <c r="T4" s="5" t="s">
        <v>16</v>
      </c>
      <c r="U4" s="5" t="s">
        <v>9</v>
      </c>
    </row>
    <row r="5" spans="1:22" x14ac:dyDescent="0.2">
      <c r="A5" s="1">
        <v>24</v>
      </c>
      <c r="B5" s="7">
        <v>45452</v>
      </c>
      <c r="C5" s="7">
        <v>45458</v>
      </c>
      <c r="D5" s="1"/>
      <c r="E5" s="5"/>
      <c r="F5" s="5"/>
      <c r="G5" s="5"/>
      <c r="H5" s="5"/>
      <c r="I5" s="5"/>
      <c r="J5" s="5"/>
      <c r="K5" s="6"/>
      <c r="L5">
        <f>E5</f>
        <v>0</v>
      </c>
      <c r="M5">
        <f>F5</f>
        <v>0</v>
      </c>
      <c r="N5">
        <f>G5</f>
        <v>0</v>
      </c>
      <c r="O5">
        <f>H5</f>
        <v>0</v>
      </c>
      <c r="P5">
        <f t="shared" ref="P5" si="0">I5</f>
        <v>0</v>
      </c>
      <c r="Q5">
        <f>J5</f>
        <v>0</v>
      </c>
      <c r="S5">
        <f>A5</f>
        <v>24</v>
      </c>
      <c r="T5">
        <v>0</v>
      </c>
      <c r="U5">
        <v>0</v>
      </c>
      <c r="V5">
        <f>SUM(T5:U5)</f>
        <v>0</v>
      </c>
    </row>
    <row r="6" spans="1:22" x14ac:dyDescent="0.2">
      <c r="A6" s="1">
        <v>25</v>
      </c>
      <c r="B6" s="7">
        <v>45459</v>
      </c>
      <c r="C6" s="7">
        <v>45465</v>
      </c>
      <c r="D6" s="1"/>
      <c r="E6" s="5"/>
      <c r="F6" s="5"/>
      <c r="G6" s="5"/>
      <c r="H6" s="5"/>
      <c r="I6" s="5"/>
      <c r="J6" s="5"/>
      <c r="K6" s="6"/>
      <c r="L6">
        <f t="shared" ref="L6:Q17" si="1">L5+E6</f>
        <v>0</v>
      </c>
      <c r="M6">
        <f t="shared" si="1"/>
        <v>0</v>
      </c>
      <c r="N6">
        <f t="shared" si="1"/>
        <v>0</v>
      </c>
      <c r="O6">
        <f t="shared" si="1"/>
        <v>0</v>
      </c>
      <c r="P6">
        <f t="shared" si="1"/>
        <v>0</v>
      </c>
      <c r="Q6">
        <f t="shared" si="1"/>
        <v>0</v>
      </c>
      <c r="S6">
        <f t="shared" ref="S6:S17" si="2">A6</f>
        <v>25</v>
      </c>
      <c r="T6">
        <v>0</v>
      </c>
      <c r="U6">
        <v>0</v>
      </c>
      <c r="V6">
        <f t="shared" ref="V6:V17" si="3">SUM(T6:U6)</f>
        <v>0</v>
      </c>
    </row>
    <row r="7" spans="1:22" x14ac:dyDescent="0.2">
      <c r="A7">
        <v>26</v>
      </c>
      <c r="B7" s="7">
        <v>45466</v>
      </c>
      <c r="C7" s="7">
        <v>45472</v>
      </c>
      <c r="E7" s="2"/>
      <c r="F7" s="2"/>
      <c r="G7" s="2"/>
      <c r="H7" s="2"/>
      <c r="I7" s="2"/>
      <c r="J7" s="2"/>
      <c r="L7">
        <f t="shared" si="1"/>
        <v>0</v>
      </c>
      <c r="M7">
        <f t="shared" si="1"/>
        <v>0</v>
      </c>
      <c r="N7">
        <f t="shared" si="1"/>
        <v>0</v>
      </c>
      <c r="O7">
        <f t="shared" si="1"/>
        <v>0</v>
      </c>
      <c r="P7">
        <f t="shared" si="1"/>
        <v>0</v>
      </c>
      <c r="Q7">
        <f t="shared" si="1"/>
        <v>0</v>
      </c>
      <c r="S7">
        <f t="shared" si="2"/>
        <v>26</v>
      </c>
      <c r="T7">
        <f t="shared" ref="T7:T17" si="4">SUM(L5+M5)</f>
        <v>0</v>
      </c>
      <c r="U7">
        <f t="shared" ref="U7:U17" si="5">SUM(N6+O6)</f>
        <v>0</v>
      </c>
      <c r="V7">
        <f t="shared" si="3"/>
        <v>0</v>
      </c>
    </row>
    <row r="8" spans="1:22" x14ac:dyDescent="0.2">
      <c r="A8">
        <v>27</v>
      </c>
      <c r="B8" s="7">
        <v>45473</v>
      </c>
      <c r="C8" s="7">
        <v>45479</v>
      </c>
      <c r="E8" s="2"/>
      <c r="F8" s="2"/>
      <c r="G8" s="8">
        <v>2000</v>
      </c>
      <c r="H8" s="9"/>
      <c r="I8" s="2"/>
      <c r="J8" s="2"/>
      <c r="L8">
        <f t="shared" si="1"/>
        <v>0</v>
      </c>
      <c r="M8">
        <f t="shared" si="1"/>
        <v>0</v>
      </c>
      <c r="N8">
        <f t="shared" si="1"/>
        <v>2000</v>
      </c>
      <c r="O8">
        <f t="shared" si="1"/>
        <v>0</v>
      </c>
      <c r="P8">
        <f t="shared" si="1"/>
        <v>0</v>
      </c>
      <c r="Q8">
        <f t="shared" si="1"/>
        <v>0</v>
      </c>
      <c r="S8">
        <f t="shared" si="2"/>
        <v>27</v>
      </c>
      <c r="T8">
        <f t="shared" si="4"/>
        <v>0</v>
      </c>
      <c r="U8">
        <f t="shared" si="5"/>
        <v>0</v>
      </c>
      <c r="V8">
        <f t="shared" si="3"/>
        <v>0</v>
      </c>
    </row>
    <row r="9" spans="1:22" x14ac:dyDescent="0.2">
      <c r="A9">
        <v>28</v>
      </c>
      <c r="B9" s="7">
        <v>45480</v>
      </c>
      <c r="C9" s="7">
        <v>45486</v>
      </c>
      <c r="E9" s="2"/>
      <c r="F9" s="2"/>
      <c r="G9" s="8">
        <v>5000</v>
      </c>
      <c r="H9" s="9"/>
      <c r="I9" s="2"/>
      <c r="J9" s="2"/>
      <c r="L9">
        <f t="shared" si="1"/>
        <v>0</v>
      </c>
      <c r="M9">
        <f t="shared" si="1"/>
        <v>0</v>
      </c>
      <c r="N9">
        <f t="shared" si="1"/>
        <v>7000</v>
      </c>
      <c r="O9">
        <f t="shared" si="1"/>
        <v>0</v>
      </c>
      <c r="P9">
        <f t="shared" si="1"/>
        <v>0</v>
      </c>
      <c r="Q9">
        <f t="shared" si="1"/>
        <v>0</v>
      </c>
      <c r="S9">
        <f t="shared" si="2"/>
        <v>28</v>
      </c>
      <c r="T9">
        <f t="shared" si="4"/>
        <v>0</v>
      </c>
      <c r="U9">
        <f t="shared" si="5"/>
        <v>2000</v>
      </c>
      <c r="V9">
        <f t="shared" si="3"/>
        <v>2000</v>
      </c>
    </row>
    <row r="10" spans="1:22" x14ac:dyDescent="0.2">
      <c r="A10">
        <v>29</v>
      </c>
      <c r="B10" s="7">
        <v>45487</v>
      </c>
      <c r="C10" s="7">
        <v>45493</v>
      </c>
      <c r="E10" s="2">
        <v>100</v>
      </c>
      <c r="F10" s="2">
        <v>100</v>
      </c>
      <c r="G10" s="8">
        <v>5000</v>
      </c>
      <c r="H10" s="9"/>
      <c r="I10" s="2"/>
      <c r="J10" s="2"/>
      <c r="L10">
        <f t="shared" si="1"/>
        <v>100</v>
      </c>
      <c r="M10">
        <f t="shared" si="1"/>
        <v>100</v>
      </c>
      <c r="N10">
        <f t="shared" si="1"/>
        <v>12000</v>
      </c>
      <c r="O10">
        <f t="shared" si="1"/>
        <v>0</v>
      </c>
      <c r="P10">
        <f t="shared" si="1"/>
        <v>0</v>
      </c>
      <c r="Q10">
        <f t="shared" si="1"/>
        <v>0</v>
      </c>
      <c r="S10">
        <f t="shared" si="2"/>
        <v>29</v>
      </c>
      <c r="T10">
        <f t="shared" si="4"/>
        <v>0</v>
      </c>
      <c r="U10">
        <f t="shared" si="5"/>
        <v>7000</v>
      </c>
      <c r="V10">
        <f t="shared" si="3"/>
        <v>7000</v>
      </c>
    </row>
    <row r="11" spans="1:22" x14ac:dyDescent="0.2">
      <c r="A11">
        <v>30</v>
      </c>
      <c r="B11" s="7">
        <v>45494</v>
      </c>
      <c r="C11" s="7">
        <v>45500</v>
      </c>
      <c r="E11" s="2">
        <v>900</v>
      </c>
      <c r="F11" s="2">
        <v>900</v>
      </c>
      <c r="G11" s="2">
        <v>5000</v>
      </c>
      <c r="H11" s="2"/>
      <c r="I11" s="2"/>
      <c r="J11" s="2"/>
      <c r="L11">
        <f t="shared" si="1"/>
        <v>1000</v>
      </c>
      <c r="M11">
        <f t="shared" si="1"/>
        <v>1000</v>
      </c>
      <c r="N11">
        <f t="shared" si="1"/>
        <v>17000</v>
      </c>
      <c r="O11">
        <f t="shared" si="1"/>
        <v>0</v>
      </c>
      <c r="P11">
        <f t="shared" si="1"/>
        <v>0</v>
      </c>
      <c r="Q11">
        <f t="shared" si="1"/>
        <v>0</v>
      </c>
      <c r="S11">
        <f t="shared" si="2"/>
        <v>30</v>
      </c>
      <c r="T11">
        <f t="shared" si="4"/>
        <v>0</v>
      </c>
      <c r="U11">
        <f t="shared" si="5"/>
        <v>12000</v>
      </c>
      <c r="V11">
        <f t="shared" si="3"/>
        <v>12000</v>
      </c>
    </row>
    <row r="12" spans="1:22" x14ac:dyDescent="0.2">
      <c r="A12">
        <v>31</v>
      </c>
      <c r="B12" s="7">
        <v>45501</v>
      </c>
      <c r="C12" s="7">
        <v>45507</v>
      </c>
      <c r="E12" s="2">
        <v>2000</v>
      </c>
      <c r="F12" s="2">
        <v>2000</v>
      </c>
      <c r="G12" s="2">
        <v>5000</v>
      </c>
      <c r="H12" s="2">
        <v>2500</v>
      </c>
      <c r="I12" s="2"/>
      <c r="J12" s="2"/>
      <c r="L12">
        <f t="shared" si="1"/>
        <v>3000</v>
      </c>
      <c r="M12">
        <f t="shared" si="1"/>
        <v>3000</v>
      </c>
      <c r="N12">
        <f t="shared" si="1"/>
        <v>22000</v>
      </c>
      <c r="O12">
        <f t="shared" si="1"/>
        <v>2500</v>
      </c>
      <c r="P12">
        <f t="shared" si="1"/>
        <v>0</v>
      </c>
      <c r="Q12">
        <f t="shared" si="1"/>
        <v>0</v>
      </c>
      <c r="S12">
        <f t="shared" si="2"/>
        <v>31</v>
      </c>
      <c r="T12">
        <f t="shared" si="4"/>
        <v>200</v>
      </c>
      <c r="U12">
        <f t="shared" si="5"/>
        <v>17000</v>
      </c>
      <c r="V12">
        <f t="shared" si="3"/>
        <v>17200</v>
      </c>
    </row>
    <row r="13" spans="1:22" x14ac:dyDescent="0.2">
      <c r="A13">
        <v>32</v>
      </c>
      <c r="B13" s="7">
        <v>45508</v>
      </c>
      <c r="C13" s="7">
        <v>45514</v>
      </c>
      <c r="E13" s="2"/>
      <c r="F13" s="2"/>
      <c r="G13" s="2"/>
      <c r="H13" s="2"/>
      <c r="I13" s="2"/>
      <c r="J13" s="2"/>
      <c r="L13">
        <f t="shared" si="1"/>
        <v>3000</v>
      </c>
      <c r="M13">
        <f t="shared" si="1"/>
        <v>3000</v>
      </c>
      <c r="N13">
        <f t="shared" si="1"/>
        <v>22000</v>
      </c>
      <c r="O13">
        <f t="shared" si="1"/>
        <v>2500</v>
      </c>
      <c r="P13">
        <f t="shared" si="1"/>
        <v>0</v>
      </c>
      <c r="Q13">
        <f t="shared" si="1"/>
        <v>0</v>
      </c>
      <c r="S13">
        <f t="shared" si="2"/>
        <v>32</v>
      </c>
      <c r="T13">
        <f t="shared" si="4"/>
        <v>2000</v>
      </c>
      <c r="U13">
        <f t="shared" si="5"/>
        <v>24500</v>
      </c>
      <c r="V13">
        <f t="shared" si="3"/>
        <v>26500</v>
      </c>
    </row>
    <row r="14" spans="1:22" x14ac:dyDescent="0.2">
      <c r="A14">
        <v>33</v>
      </c>
      <c r="B14" s="7">
        <v>45515</v>
      </c>
      <c r="C14" s="7">
        <v>45521</v>
      </c>
      <c r="E14" s="2"/>
      <c r="F14" s="2"/>
      <c r="G14" s="2"/>
      <c r="H14" s="2"/>
      <c r="I14" s="2"/>
      <c r="J14" s="2"/>
      <c r="L14">
        <f t="shared" si="1"/>
        <v>3000</v>
      </c>
      <c r="M14">
        <f t="shared" si="1"/>
        <v>3000</v>
      </c>
      <c r="N14">
        <f t="shared" si="1"/>
        <v>22000</v>
      </c>
      <c r="O14">
        <f t="shared" si="1"/>
        <v>2500</v>
      </c>
      <c r="P14">
        <f t="shared" si="1"/>
        <v>0</v>
      </c>
      <c r="Q14">
        <f t="shared" si="1"/>
        <v>0</v>
      </c>
      <c r="S14">
        <f t="shared" si="2"/>
        <v>33</v>
      </c>
      <c r="T14">
        <f t="shared" si="4"/>
        <v>6000</v>
      </c>
      <c r="U14">
        <f t="shared" si="5"/>
        <v>24500</v>
      </c>
      <c r="V14">
        <f t="shared" si="3"/>
        <v>30500</v>
      </c>
    </row>
    <row r="15" spans="1:22" x14ac:dyDescent="0.2">
      <c r="A15">
        <v>34</v>
      </c>
      <c r="B15" s="7">
        <v>45522</v>
      </c>
      <c r="C15" s="7">
        <v>45528</v>
      </c>
      <c r="E15" s="2"/>
      <c r="F15" s="2"/>
      <c r="G15" s="2"/>
      <c r="H15" s="2"/>
      <c r="I15" s="2"/>
      <c r="J15" s="2"/>
      <c r="L15">
        <f t="shared" si="1"/>
        <v>3000</v>
      </c>
      <c r="M15">
        <f t="shared" si="1"/>
        <v>3000</v>
      </c>
      <c r="N15">
        <f t="shared" si="1"/>
        <v>22000</v>
      </c>
      <c r="O15">
        <f t="shared" si="1"/>
        <v>2500</v>
      </c>
      <c r="P15">
        <f t="shared" si="1"/>
        <v>0</v>
      </c>
      <c r="Q15">
        <f t="shared" si="1"/>
        <v>0</v>
      </c>
      <c r="S15">
        <f t="shared" si="2"/>
        <v>34</v>
      </c>
      <c r="T15">
        <f t="shared" si="4"/>
        <v>6000</v>
      </c>
      <c r="U15">
        <f t="shared" si="5"/>
        <v>24500</v>
      </c>
      <c r="V15">
        <f t="shared" si="3"/>
        <v>30500</v>
      </c>
    </row>
    <row r="16" spans="1:22" x14ac:dyDescent="0.2">
      <c r="A16">
        <v>35</v>
      </c>
      <c r="B16" s="7">
        <v>45529</v>
      </c>
      <c r="C16" s="7">
        <v>45535</v>
      </c>
      <c r="E16" s="2"/>
      <c r="F16" s="2"/>
      <c r="G16" s="2"/>
      <c r="H16" s="2"/>
      <c r="I16" s="2"/>
      <c r="J16" s="2"/>
      <c r="L16">
        <f t="shared" si="1"/>
        <v>3000</v>
      </c>
      <c r="M16">
        <f t="shared" si="1"/>
        <v>3000</v>
      </c>
      <c r="N16">
        <f t="shared" si="1"/>
        <v>22000</v>
      </c>
      <c r="O16">
        <f t="shared" si="1"/>
        <v>2500</v>
      </c>
      <c r="P16">
        <f t="shared" si="1"/>
        <v>0</v>
      </c>
      <c r="Q16">
        <f t="shared" si="1"/>
        <v>0</v>
      </c>
      <c r="S16">
        <f t="shared" si="2"/>
        <v>35</v>
      </c>
      <c r="T16">
        <f t="shared" si="4"/>
        <v>6000</v>
      </c>
      <c r="U16">
        <f t="shared" si="5"/>
        <v>24500</v>
      </c>
      <c r="V16">
        <f t="shared" si="3"/>
        <v>30500</v>
      </c>
    </row>
    <row r="17" spans="1:22" x14ac:dyDescent="0.2">
      <c r="A17">
        <v>36</v>
      </c>
      <c r="B17" s="7">
        <v>45536</v>
      </c>
      <c r="C17" s="7">
        <v>45542</v>
      </c>
      <c r="E17" s="2"/>
      <c r="F17" s="2"/>
      <c r="G17" s="2"/>
      <c r="H17" s="2"/>
      <c r="I17" s="2"/>
      <c r="J17" s="2"/>
      <c r="L17">
        <f t="shared" si="1"/>
        <v>3000</v>
      </c>
      <c r="M17">
        <f t="shared" si="1"/>
        <v>3000</v>
      </c>
      <c r="N17">
        <f t="shared" si="1"/>
        <v>22000</v>
      </c>
      <c r="O17">
        <f t="shared" si="1"/>
        <v>2500</v>
      </c>
      <c r="P17">
        <f t="shared" si="1"/>
        <v>0</v>
      </c>
      <c r="Q17">
        <f t="shared" si="1"/>
        <v>0</v>
      </c>
      <c r="S17">
        <f t="shared" si="2"/>
        <v>36</v>
      </c>
      <c r="T17">
        <f t="shared" si="4"/>
        <v>6000</v>
      </c>
      <c r="U17">
        <f t="shared" si="5"/>
        <v>24500</v>
      </c>
      <c r="V17">
        <f t="shared" si="3"/>
        <v>30500</v>
      </c>
    </row>
    <row r="18" spans="1:22" x14ac:dyDescent="0.2">
      <c r="C18" s="10" t="s">
        <v>17</v>
      </c>
      <c r="E18" s="2">
        <f t="shared" ref="E18:J18" si="6">SUM(E7:E17)</f>
        <v>3000</v>
      </c>
      <c r="F18" s="2">
        <f t="shared" si="6"/>
        <v>3000</v>
      </c>
      <c r="G18" s="2">
        <f t="shared" si="6"/>
        <v>22000</v>
      </c>
      <c r="H18" s="2">
        <f t="shared" si="6"/>
        <v>2500</v>
      </c>
      <c r="I18" s="2">
        <f t="shared" si="6"/>
        <v>0</v>
      </c>
      <c r="J18" s="2">
        <f t="shared" si="6"/>
        <v>0</v>
      </c>
    </row>
  </sheetData>
  <mergeCells count="1">
    <mergeCell ref="E3:J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5C568-A1B0-4A43-9C92-FB0E4EE097B2}">
  <dimension ref="A1:C92"/>
  <sheetViews>
    <sheetView workbookViewId="0">
      <selection activeCell="G21" sqref="G21"/>
    </sheetView>
  </sheetViews>
  <sheetFormatPr baseColWidth="10" defaultRowHeight="16" x14ac:dyDescent="0.2"/>
  <sheetData>
    <row r="1" spans="1:3" x14ac:dyDescent="0.2">
      <c r="A1" t="s">
        <v>18</v>
      </c>
      <c r="B1" s="11" t="s">
        <v>15</v>
      </c>
      <c r="C1" s="11" t="s">
        <v>19</v>
      </c>
    </row>
    <row r="2" spans="1:3" x14ac:dyDescent="0.2">
      <c r="A2" s="12">
        <v>45452</v>
      </c>
      <c r="B2" s="11">
        <f>VLOOKUP(A2,'[1]Stat weeks'!$A$1:$B$119,2,FALSE)</f>
        <v>24</v>
      </c>
      <c r="C2" s="11">
        <f>VLOOKUP(B2,'[1]Sockeye FSC and Demo'!$S$5:$V$17,4,FALSE)</f>
        <v>0</v>
      </c>
    </row>
    <row r="3" spans="1:3" x14ac:dyDescent="0.2">
      <c r="A3" s="12">
        <v>45453</v>
      </c>
      <c r="B3" s="11">
        <f>VLOOKUP(A3,'[1]Stat weeks'!$A$1:$B$119,2,FALSE)</f>
        <v>24</v>
      </c>
      <c r="C3" s="11">
        <f>VLOOKUP(B3,'[1]Sockeye FSC and Demo'!$S$5:$V$17,4,FALSE)</f>
        <v>0</v>
      </c>
    </row>
    <row r="4" spans="1:3" x14ac:dyDescent="0.2">
      <c r="A4" s="12">
        <v>45454</v>
      </c>
      <c r="B4" s="11">
        <f>VLOOKUP(A4,'[1]Stat weeks'!$A$1:$B$119,2,FALSE)</f>
        <v>24</v>
      </c>
      <c r="C4" s="11">
        <f>VLOOKUP(B4,'[1]Sockeye FSC and Demo'!$S$5:$V$17,4,FALSE)</f>
        <v>0</v>
      </c>
    </row>
    <row r="5" spans="1:3" x14ac:dyDescent="0.2">
      <c r="A5" s="12">
        <v>45455</v>
      </c>
      <c r="B5" s="11">
        <f>VLOOKUP(A5,'[1]Stat weeks'!$A$1:$B$119,2,FALSE)</f>
        <v>24</v>
      </c>
      <c r="C5" s="11">
        <f>VLOOKUP(B5,'[1]Sockeye FSC and Demo'!$S$5:$V$17,4,FALSE)</f>
        <v>0</v>
      </c>
    </row>
    <row r="6" spans="1:3" x14ac:dyDescent="0.2">
      <c r="A6" s="12">
        <v>45456</v>
      </c>
      <c r="B6" s="11">
        <f>VLOOKUP(A6,'[1]Stat weeks'!$A$1:$B$119,2,FALSE)</f>
        <v>24</v>
      </c>
      <c r="C6" s="11">
        <f>VLOOKUP(B6,'[1]Sockeye FSC and Demo'!$S$5:$V$17,4,FALSE)</f>
        <v>0</v>
      </c>
    </row>
    <row r="7" spans="1:3" x14ac:dyDescent="0.2">
      <c r="A7" s="12">
        <v>45457</v>
      </c>
      <c r="B7" s="11">
        <f>VLOOKUP(A7,'[1]Stat weeks'!$A$1:$B$119,2,FALSE)</f>
        <v>24</v>
      </c>
      <c r="C7" s="11">
        <f>VLOOKUP(B7,'[1]Sockeye FSC and Demo'!$S$5:$V$17,4,FALSE)</f>
        <v>0</v>
      </c>
    </row>
    <row r="8" spans="1:3" x14ac:dyDescent="0.2">
      <c r="A8" s="12">
        <v>45458</v>
      </c>
      <c r="B8" s="11">
        <f>VLOOKUP(A8,'[1]Stat weeks'!$A$1:$B$119,2,FALSE)</f>
        <v>24</v>
      </c>
      <c r="C8" s="11">
        <f>VLOOKUP(B8,'[1]Sockeye FSC and Demo'!$S$5:$V$17,4,FALSE)</f>
        <v>0</v>
      </c>
    </row>
    <row r="9" spans="1:3" x14ac:dyDescent="0.2">
      <c r="A9" s="12">
        <v>45459</v>
      </c>
      <c r="B9" s="11">
        <f>VLOOKUP(A9,'[1]Stat weeks'!$A$1:$B$119,2,FALSE)</f>
        <v>25</v>
      </c>
      <c r="C9" s="11">
        <f>VLOOKUP(B9,'[1]Sockeye FSC and Demo'!$S$5:$V$17,4,FALSE)</f>
        <v>0</v>
      </c>
    </row>
    <row r="10" spans="1:3" x14ac:dyDescent="0.2">
      <c r="A10" s="12">
        <v>45460</v>
      </c>
      <c r="B10" s="11">
        <f>VLOOKUP(A10,'[1]Stat weeks'!$A$1:$B$119,2,FALSE)</f>
        <v>25</v>
      </c>
      <c r="C10" s="11">
        <f>VLOOKUP(B10,'[1]Sockeye FSC and Demo'!$S$5:$V$17,4,FALSE)</f>
        <v>0</v>
      </c>
    </row>
    <row r="11" spans="1:3" x14ac:dyDescent="0.2">
      <c r="A11" s="12">
        <v>45461</v>
      </c>
      <c r="B11" s="11">
        <f>VLOOKUP(A11,'[1]Stat weeks'!$A$1:$B$119,2,FALSE)</f>
        <v>25</v>
      </c>
      <c r="C11" s="11">
        <f>VLOOKUP(B11,'[1]Sockeye FSC and Demo'!$S$5:$V$17,4,FALSE)</f>
        <v>0</v>
      </c>
    </row>
    <row r="12" spans="1:3" x14ac:dyDescent="0.2">
      <c r="A12" s="12">
        <v>45462</v>
      </c>
      <c r="B12" s="11">
        <f>VLOOKUP(A12,'[1]Stat weeks'!$A$1:$B$119,2,FALSE)</f>
        <v>25</v>
      </c>
      <c r="C12" s="11">
        <f>VLOOKUP(B12,'[1]Sockeye FSC and Demo'!$S$5:$V$17,4,FALSE)</f>
        <v>0</v>
      </c>
    </row>
    <row r="13" spans="1:3" x14ac:dyDescent="0.2">
      <c r="A13" s="12">
        <v>45463</v>
      </c>
      <c r="B13" s="11">
        <f>VLOOKUP(A13,'[1]Stat weeks'!$A$1:$B$119,2,FALSE)</f>
        <v>25</v>
      </c>
      <c r="C13" s="11">
        <f>VLOOKUP(B13,'[1]Sockeye FSC and Demo'!$S$5:$V$17,4,FALSE)</f>
        <v>0</v>
      </c>
    </row>
    <row r="14" spans="1:3" x14ac:dyDescent="0.2">
      <c r="A14" s="12">
        <v>45464</v>
      </c>
      <c r="B14" s="11">
        <f>VLOOKUP(A14,'[1]Stat weeks'!$A$1:$B$119,2,FALSE)</f>
        <v>25</v>
      </c>
      <c r="C14" s="11">
        <f>VLOOKUP(B14,'[1]Sockeye FSC and Demo'!$S$5:$V$17,4,FALSE)</f>
        <v>0</v>
      </c>
    </row>
    <row r="15" spans="1:3" x14ac:dyDescent="0.2">
      <c r="A15" s="12">
        <v>45465</v>
      </c>
      <c r="B15" s="11">
        <f>VLOOKUP(A15,'[1]Stat weeks'!$A$1:$B$119,2,FALSE)</f>
        <v>25</v>
      </c>
      <c r="C15" s="11">
        <f>VLOOKUP(B15,'[1]Sockeye FSC and Demo'!$S$5:$V$17,4,FALSE)</f>
        <v>0</v>
      </c>
    </row>
    <row r="16" spans="1:3" x14ac:dyDescent="0.2">
      <c r="A16" s="12">
        <v>45466</v>
      </c>
      <c r="B16" s="11">
        <f>VLOOKUP(A16,'[1]Stat weeks'!$A$1:$B$119,2,FALSE)</f>
        <v>26</v>
      </c>
      <c r="C16" s="11">
        <f>VLOOKUP(B16,'[1]Sockeye FSC and Demo'!$S$5:$V$17,4,FALSE)</f>
        <v>0</v>
      </c>
    </row>
    <row r="17" spans="1:3" x14ac:dyDescent="0.2">
      <c r="A17" s="12">
        <v>45467</v>
      </c>
      <c r="B17" s="11">
        <f>VLOOKUP(A17,'[1]Stat weeks'!$A$1:$B$119,2,FALSE)</f>
        <v>26</v>
      </c>
      <c r="C17" s="11">
        <f>VLOOKUP(B17,'[1]Sockeye FSC and Demo'!$S$5:$V$17,4,FALSE)</f>
        <v>0</v>
      </c>
    </row>
    <row r="18" spans="1:3" x14ac:dyDescent="0.2">
      <c r="A18" s="12">
        <v>45468</v>
      </c>
      <c r="B18" s="11">
        <f>VLOOKUP(A18,'[1]Stat weeks'!$A$1:$B$119,2,FALSE)</f>
        <v>26</v>
      </c>
      <c r="C18" s="11">
        <f>VLOOKUP(B18,'[1]Sockeye FSC and Demo'!$S$5:$V$17,4,FALSE)</f>
        <v>0</v>
      </c>
    </row>
    <row r="19" spans="1:3" x14ac:dyDescent="0.2">
      <c r="A19" s="12">
        <v>45469</v>
      </c>
      <c r="B19" s="11">
        <f>VLOOKUP(A19,'[1]Stat weeks'!$A$1:$B$119,2,FALSE)</f>
        <v>26</v>
      </c>
      <c r="C19" s="11">
        <f>VLOOKUP(B19,'[1]Sockeye FSC and Demo'!$S$5:$V$17,4,FALSE)</f>
        <v>0</v>
      </c>
    </row>
    <row r="20" spans="1:3" x14ac:dyDescent="0.2">
      <c r="A20" s="12">
        <v>45470</v>
      </c>
      <c r="B20" s="11">
        <f>VLOOKUP(A20,'[1]Stat weeks'!$A$1:$B$119,2,FALSE)</f>
        <v>26</v>
      </c>
      <c r="C20" s="11">
        <f>VLOOKUP(B20,'[1]Sockeye FSC and Demo'!$S$5:$V$17,4,FALSE)</f>
        <v>0</v>
      </c>
    </row>
    <row r="21" spans="1:3" x14ac:dyDescent="0.2">
      <c r="A21" s="12">
        <v>45471</v>
      </c>
      <c r="B21" s="11">
        <f>VLOOKUP(A21,'[1]Stat weeks'!$A$1:$B$119,2,FALSE)</f>
        <v>26</v>
      </c>
      <c r="C21" s="11">
        <f>VLOOKUP(B21,'[1]Sockeye FSC and Demo'!$S$5:$V$17,4,FALSE)</f>
        <v>0</v>
      </c>
    </row>
    <row r="22" spans="1:3" x14ac:dyDescent="0.2">
      <c r="A22" s="12">
        <v>45472</v>
      </c>
      <c r="B22" s="11">
        <f>VLOOKUP(A22,'[1]Stat weeks'!$A$1:$B$119,2,FALSE)</f>
        <v>26</v>
      </c>
      <c r="C22" s="11">
        <f>VLOOKUP(B22,'[1]Sockeye FSC and Demo'!$S$5:$V$17,4,FALSE)</f>
        <v>0</v>
      </c>
    </row>
    <row r="23" spans="1:3" x14ac:dyDescent="0.2">
      <c r="A23" s="12">
        <v>45473</v>
      </c>
      <c r="B23" s="11">
        <f>VLOOKUP(A23,'[1]Stat weeks'!$A$1:$B$119,2,FALSE)</f>
        <v>27</v>
      </c>
      <c r="C23" s="11">
        <f>VLOOKUP(B23,'[1]Sockeye FSC and Demo'!$S$5:$V$17,4,FALSE)</f>
        <v>0</v>
      </c>
    </row>
    <row r="24" spans="1:3" x14ac:dyDescent="0.2">
      <c r="A24" s="12">
        <v>45474</v>
      </c>
      <c r="B24" s="11">
        <f>VLOOKUP(A24,'[1]Stat weeks'!$A$1:$B$119,2,FALSE)</f>
        <v>27</v>
      </c>
      <c r="C24" s="11">
        <f>VLOOKUP(B24,'[1]Sockeye FSC and Demo'!$S$5:$V$17,4,FALSE)</f>
        <v>0</v>
      </c>
    </row>
    <row r="25" spans="1:3" x14ac:dyDescent="0.2">
      <c r="A25" s="12">
        <v>45475</v>
      </c>
      <c r="B25" s="11">
        <f>VLOOKUP(A25,'[1]Stat weeks'!$A$1:$B$119,2,FALSE)</f>
        <v>27</v>
      </c>
      <c r="C25" s="11">
        <f>VLOOKUP(B25,'[1]Sockeye FSC and Demo'!$S$5:$V$17,4,FALSE)</f>
        <v>0</v>
      </c>
    </row>
    <row r="26" spans="1:3" x14ac:dyDescent="0.2">
      <c r="A26" s="12">
        <v>45476</v>
      </c>
      <c r="B26" s="11">
        <f>VLOOKUP(A26,'[1]Stat weeks'!$A$1:$B$119,2,FALSE)</f>
        <v>27</v>
      </c>
      <c r="C26" s="11">
        <f>VLOOKUP(B26,'[1]Sockeye FSC and Demo'!$S$5:$V$17,4,FALSE)</f>
        <v>0</v>
      </c>
    </row>
    <row r="27" spans="1:3" x14ac:dyDescent="0.2">
      <c r="A27" s="12">
        <v>45477</v>
      </c>
      <c r="B27" s="11">
        <f>VLOOKUP(A27,'[1]Stat weeks'!$A$1:$B$119,2,FALSE)</f>
        <v>27</v>
      </c>
      <c r="C27" s="11">
        <f>VLOOKUP(B27,'[1]Sockeye FSC and Demo'!$S$5:$V$17,4,FALSE)</f>
        <v>0</v>
      </c>
    </row>
    <row r="28" spans="1:3" x14ac:dyDescent="0.2">
      <c r="A28" s="12">
        <v>45478</v>
      </c>
      <c r="B28" s="11">
        <f>VLOOKUP(A28,'[1]Stat weeks'!$A$1:$B$119,2,FALSE)</f>
        <v>27</v>
      </c>
      <c r="C28" s="11">
        <f>VLOOKUP(B28,'[1]Sockeye FSC and Demo'!$S$5:$V$17,4,FALSE)</f>
        <v>0</v>
      </c>
    </row>
    <row r="29" spans="1:3" x14ac:dyDescent="0.2">
      <c r="A29" s="12">
        <v>45479</v>
      </c>
      <c r="B29" s="11">
        <f>VLOOKUP(A29,'[1]Stat weeks'!$A$1:$B$119,2,FALSE)</f>
        <v>27</v>
      </c>
      <c r="C29" s="11">
        <f>VLOOKUP(B29,'[1]Sockeye FSC and Demo'!$S$5:$V$17,4,FALSE)</f>
        <v>0</v>
      </c>
    </row>
    <row r="30" spans="1:3" x14ac:dyDescent="0.2">
      <c r="A30" s="12">
        <v>45480</v>
      </c>
      <c r="B30" s="11">
        <f>VLOOKUP(A30,'[1]Stat weeks'!$A$1:$B$119,2,FALSE)</f>
        <v>28</v>
      </c>
      <c r="C30" s="11">
        <f>VLOOKUP(B30,'[1]Sockeye FSC and Demo'!$S$5:$V$17,4,FALSE)</f>
        <v>2000</v>
      </c>
    </row>
    <row r="31" spans="1:3" x14ac:dyDescent="0.2">
      <c r="A31" s="12">
        <v>45481</v>
      </c>
      <c r="B31" s="11">
        <f>VLOOKUP(A31,'[1]Stat weeks'!$A$1:$B$119,2,FALSE)</f>
        <v>28</v>
      </c>
      <c r="C31" s="11">
        <f>VLOOKUP(B31,'[1]Sockeye FSC and Demo'!$S$5:$V$17,4,FALSE)</f>
        <v>2000</v>
      </c>
    </row>
    <row r="32" spans="1:3" x14ac:dyDescent="0.2">
      <c r="A32" s="12">
        <v>45482</v>
      </c>
      <c r="B32" s="11">
        <f>VLOOKUP(A32,'[1]Stat weeks'!$A$1:$B$119,2,FALSE)</f>
        <v>28</v>
      </c>
      <c r="C32" s="11">
        <f>VLOOKUP(B32,'[1]Sockeye FSC and Demo'!$S$5:$V$17,4,FALSE)</f>
        <v>2000</v>
      </c>
    </row>
    <row r="33" spans="1:3" x14ac:dyDescent="0.2">
      <c r="A33" s="12">
        <v>45483</v>
      </c>
      <c r="B33" s="11">
        <f>VLOOKUP(A33,'[1]Stat weeks'!$A$1:$B$119,2,FALSE)</f>
        <v>28</v>
      </c>
      <c r="C33" s="11">
        <f>VLOOKUP(B33,'[1]Sockeye FSC and Demo'!$S$5:$V$17,4,FALSE)</f>
        <v>2000</v>
      </c>
    </row>
    <row r="34" spans="1:3" x14ac:dyDescent="0.2">
      <c r="A34" s="12">
        <v>45484</v>
      </c>
      <c r="B34" s="11">
        <f>VLOOKUP(A34,'[1]Stat weeks'!$A$1:$B$119,2,FALSE)</f>
        <v>28</v>
      </c>
      <c r="C34" s="11">
        <f>VLOOKUP(B34,'[1]Sockeye FSC and Demo'!$S$5:$V$17,4,FALSE)</f>
        <v>2000</v>
      </c>
    </row>
    <row r="35" spans="1:3" x14ac:dyDescent="0.2">
      <c r="A35" s="12">
        <v>45485</v>
      </c>
      <c r="B35" s="11">
        <f>VLOOKUP(A35,'[1]Stat weeks'!$A$1:$B$119,2,FALSE)</f>
        <v>28</v>
      </c>
      <c r="C35" s="11">
        <f>VLOOKUP(B35,'[1]Sockeye FSC and Demo'!$S$5:$V$17,4,FALSE)</f>
        <v>2000</v>
      </c>
    </row>
    <row r="36" spans="1:3" x14ac:dyDescent="0.2">
      <c r="A36" s="12">
        <v>45486</v>
      </c>
      <c r="B36" s="11">
        <f>VLOOKUP(A36,'[1]Stat weeks'!$A$1:$B$119,2,FALSE)</f>
        <v>28</v>
      </c>
      <c r="C36" s="11">
        <f>VLOOKUP(B36,'[1]Sockeye FSC and Demo'!$S$5:$V$17,4,FALSE)</f>
        <v>2000</v>
      </c>
    </row>
    <row r="37" spans="1:3" x14ac:dyDescent="0.2">
      <c r="A37" s="12">
        <v>45487</v>
      </c>
      <c r="B37" s="11">
        <f>VLOOKUP(A37,'[1]Stat weeks'!$A$1:$B$119,2,FALSE)</f>
        <v>29</v>
      </c>
      <c r="C37" s="11">
        <f>VLOOKUP(B37,'[1]Sockeye FSC and Demo'!$S$5:$V$17,4,FALSE)</f>
        <v>7000</v>
      </c>
    </row>
    <row r="38" spans="1:3" x14ac:dyDescent="0.2">
      <c r="A38" s="12">
        <v>45488</v>
      </c>
      <c r="B38" s="11">
        <f>VLOOKUP(A38,'[1]Stat weeks'!$A$1:$B$119,2,FALSE)</f>
        <v>29</v>
      </c>
      <c r="C38" s="11">
        <f>VLOOKUP(B38,'[1]Sockeye FSC and Demo'!$S$5:$V$17,4,FALSE)</f>
        <v>7000</v>
      </c>
    </row>
    <row r="39" spans="1:3" x14ac:dyDescent="0.2">
      <c r="A39" s="12">
        <v>45489</v>
      </c>
      <c r="B39" s="11">
        <f>VLOOKUP(A39,'[1]Stat weeks'!$A$1:$B$119,2,FALSE)</f>
        <v>29</v>
      </c>
      <c r="C39" s="11">
        <f>VLOOKUP(B39,'[1]Sockeye FSC and Demo'!$S$5:$V$17,4,FALSE)</f>
        <v>7000</v>
      </c>
    </row>
    <row r="40" spans="1:3" x14ac:dyDescent="0.2">
      <c r="A40" s="12">
        <v>45490</v>
      </c>
      <c r="B40" s="11">
        <f>VLOOKUP(A40,'[1]Stat weeks'!$A$1:$B$119,2,FALSE)</f>
        <v>29</v>
      </c>
      <c r="C40" s="11">
        <f>VLOOKUP(B40,'[1]Sockeye FSC and Demo'!$S$5:$V$17,4,FALSE)</f>
        <v>7000</v>
      </c>
    </row>
    <row r="41" spans="1:3" x14ac:dyDescent="0.2">
      <c r="A41" s="12">
        <v>45491</v>
      </c>
      <c r="B41" s="11">
        <f>VLOOKUP(A41,'[1]Stat weeks'!$A$1:$B$119,2,FALSE)</f>
        <v>29</v>
      </c>
      <c r="C41" s="11">
        <f>VLOOKUP(B41,'[1]Sockeye FSC and Demo'!$S$5:$V$17,4,FALSE)</f>
        <v>7000</v>
      </c>
    </row>
    <row r="42" spans="1:3" x14ac:dyDescent="0.2">
      <c r="A42" s="12">
        <v>45492</v>
      </c>
      <c r="B42" s="11">
        <f>VLOOKUP(A42,'[1]Stat weeks'!$A$1:$B$119,2,FALSE)</f>
        <v>29</v>
      </c>
      <c r="C42" s="11">
        <f>VLOOKUP(B42,'[1]Sockeye FSC and Demo'!$S$5:$V$17,4,FALSE)</f>
        <v>7000</v>
      </c>
    </row>
    <row r="43" spans="1:3" x14ac:dyDescent="0.2">
      <c r="A43" s="12">
        <v>45493</v>
      </c>
      <c r="B43" s="11">
        <f>VLOOKUP(A43,'[1]Stat weeks'!$A$1:$B$119,2,FALSE)</f>
        <v>29</v>
      </c>
      <c r="C43" s="11">
        <f>VLOOKUP(B43,'[1]Sockeye FSC and Demo'!$S$5:$V$17,4,FALSE)</f>
        <v>7000</v>
      </c>
    </row>
    <row r="44" spans="1:3" x14ac:dyDescent="0.2">
      <c r="A44" s="12">
        <v>45494</v>
      </c>
      <c r="B44" s="11">
        <f>VLOOKUP(A44,'[1]Stat weeks'!$A$1:$B$119,2,FALSE)</f>
        <v>30</v>
      </c>
      <c r="C44" s="11">
        <f>VLOOKUP(B44,'[1]Sockeye FSC and Demo'!$S$5:$V$17,4,FALSE)</f>
        <v>12000</v>
      </c>
    </row>
    <row r="45" spans="1:3" x14ac:dyDescent="0.2">
      <c r="A45" s="12">
        <v>45495</v>
      </c>
      <c r="B45" s="11">
        <f>VLOOKUP(A45,'[1]Stat weeks'!$A$1:$B$119,2,FALSE)</f>
        <v>30</v>
      </c>
      <c r="C45" s="11">
        <f>VLOOKUP(B45,'[1]Sockeye FSC and Demo'!$S$5:$V$17,4,FALSE)</f>
        <v>12000</v>
      </c>
    </row>
    <row r="46" spans="1:3" x14ac:dyDescent="0.2">
      <c r="A46" s="12">
        <v>45496</v>
      </c>
      <c r="B46" s="11">
        <f>VLOOKUP(A46,'[1]Stat weeks'!$A$1:$B$119,2,FALSE)</f>
        <v>30</v>
      </c>
      <c r="C46" s="11">
        <f>VLOOKUP(B46,'[1]Sockeye FSC and Demo'!$S$5:$V$17,4,FALSE)</f>
        <v>12000</v>
      </c>
    </row>
    <row r="47" spans="1:3" x14ac:dyDescent="0.2">
      <c r="A47" s="12">
        <v>45497</v>
      </c>
      <c r="B47" s="11">
        <f>VLOOKUP(A47,'[1]Stat weeks'!$A$1:$B$119,2,FALSE)</f>
        <v>30</v>
      </c>
      <c r="C47" s="11">
        <f>VLOOKUP(B47,'[1]Sockeye FSC and Demo'!$S$5:$V$17,4,FALSE)</f>
        <v>12000</v>
      </c>
    </row>
    <row r="48" spans="1:3" x14ac:dyDescent="0.2">
      <c r="A48" s="12">
        <v>45498</v>
      </c>
      <c r="B48" s="11">
        <f>VLOOKUP(A48,'[1]Stat weeks'!$A$1:$B$119,2,FALSE)</f>
        <v>30</v>
      </c>
      <c r="C48" s="11">
        <f>VLOOKUP(B48,'[1]Sockeye FSC and Demo'!$S$5:$V$17,4,FALSE)</f>
        <v>12000</v>
      </c>
    </row>
    <row r="49" spans="1:3" x14ac:dyDescent="0.2">
      <c r="A49" s="12">
        <v>45499</v>
      </c>
      <c r="B49" s="11">
        <f>VLOOKUP(A49,'[1]Stat weeks'!$A$1:$B$119,2,FALSE)</f>
        <v>30</v>
      </c>
      <c r="C49" s="11">
        <f>VLOOKUP(B49,'[1]Sockeye FSC and Demo'!$S$5:$V$17,4,FALSE)</f>
        <v>12000</v>
      </c>
    </row>
    <row r="50" spans="1:3" x14ac:dyDescent="0.2">
      <c r="A50" s="12">
        <v>45500</v>
      </c>
      <c r="B50" s="11">
        <f>VLOOKUP(A50,'[1]Stat weeks'!$A$1:$B$119,2,FALSE)</f>
        <v>30</v>
      </c>
      <c r="C50" s="11">
        <f>VLOOKUP(B50,'[1]Sockeye FSC and Demo'!$S$5:$V$17,4,FALSE)</f>
        <v>12000</v>
      </c>
    </row>
    <row r="51" spans="1:3" x14ac:dyDescent="0.2">
      <c r="A51" s="12">
        <v>45501</v>
      </c>
      <c r="B51" s="11">
        <f>VLOOKUP(A51,'[1]Stat weeks'!$A$1:$B$119,2,FALSE)</f>
        <v>31</v>
      </c>
      <c r="C51" s="11">
        <f>VLOOKUP(B51,'[1]Sockeye FSC and Demo'!$S$5:$V$17,4,FALSE)</f>
        <v>17200</v>
      </c>
    </row>
    <row r="52" spans="1:3" x14ac:dyDescent="0.2">
      <c r="A52" s="12">
        <v>45502</v>
      </c>
      <c r="B52" s="11">
        <f>VLOOKUP(A52,'[1]Stat weeks'!$A$1:$B$119,2,FALSE)</f>
        <v>31</v>
      </c>
      <c r="C52" s="11">
        <f>VLOOKUP(B52,'[1]Sockeye FSC and Demo'!$S$5:$V$17,4,FALSE)</f>
        <v>17200</v>
      </c>
    </row>
    <row r="53" spans="1:3" x14ac:dyDescent="0.2">
      <c r="A53" s="12">
        <v>45503</v>
      </c>
      <c r="B53" s="11">
        <f>VLOOKUP(A53,'[1]Stat weeks'!$A$1:$B$119,2,FALSE)</f>
        <v>31</v>
      </c>
      <c r="C53" s="11">
        <f>VLOOKUP(B53,'[1]Sockeye FSC and Demo'!$S$5:$V$17,4,FALSE)</f>
        <v>17200</v>
      </c>
    </row>
    <row r="54" spans="1:3" x14ac:dyDescent="0.2">
      <c r="A54" s="12">
        <v>45504</v>
      </c>
      <c r="B54" s="11">
        <f>VLOOKUP(A54,'[1]Stat weeks'!$A$1:$B$119,2,FALSE)</f>
        <v>31</v>
      </c>
      <c r="C54" s="11">
        <f>VLOOKUP(B54,'[1]Sockeye FSC and Demo'!$S$5:$V$17,4,FALSE)</f>
        <v>17200</v>
      </c>
    </row>
    <row r="55" spans="1:3" x14ac:dyDescent="0.2">
      <c r="A55" s="12">
        <v>45505</v>
      </c>
      <c r="B55" s="11">
        <f>VLOOKUP(A55,'[1]Stat weeks'!$A$1:$B$119,2,FALSE)</f>
        <v>31</v>
      </c>
      <c r="C55" s="11">
        <f>VLOOKUP(B55,'[1]Sockeye FSC and Demo'!$S$5:$V$17,4,FALSE)</f>
        <v>17200</v>
      </c>
    </row>
    <row r="56" spans="1:3" x14ac:dyDescent="0.2">
      <c r="A56" s="12">
        <v>45506</v>
      </c>
      <c r="B56" s="11">
        <f>VLOOKUP(A56,'[1]Stat weeks'!$A$1:$B$119,2,FALSE)</f>
        <v>31</v>
      </c>
      <c r="C56" s="11">
        <f>VLOOKUP(B56,'[1]Sockeye FSC and Demo'!$S$5:$V$17,4,FALSE)</f>
        <v>17200</v>
      </c>
    </row>
    <row r="57" spans="1:3" x14ac:dyDescent="0.2">
      <c r="A57" s="12">
        <v>45507</v>
      </c>
      <c r="B57" s="11">
        <f>VLOOKUP(A57,'[1]Stat weeks'!$A$1:$B$119,2,FALSE)</f>
        <v>31</v>
      </c>
      <c r="C57" s="11">
        <f>VLOOKUP(B57,'[1]Sockeye FSC and Demo'!$S$5:$V$17,4,FALSE)</f>
        <v>17200</v>
      </c>
    </row>
    <row r="58" spans="1:3" x14ac:dyDescent="0.2">
      <c r="A58" s="12">
        <v>45508</v>
      </c>
      <c r="B58" s="11">
        <f>VLOOKUP(A58,'[1]Stat weeks'!$A$1:$B$119,2,FALSE)</f>
        <v>32</v>
      </c>
      <c r="C58" s="11">
        <f>VLOOKUP(B58,'[1]Sockeye FSC and Demo'!$S$5:$V$17,4,FALSE)</f>
        <v>26500</v>
      </c>
    </row>
    <row r="59" spans="1:3" x14ac:dyDescent="0.2">
      <c r="A59" s="12">
        <v>45509</v>
      </c>
      <c r="B59" s="11">
        <f>VLOOKUP(A59,'[1]Stat weeks'!$A$1:$B$119,2,FALSE)</f>
        <v>32</v>
      </c>
      <c r="C59" s="11">
        <f>VLOOKUP(B59,'[1]Sockeye FSC and Demo'!$S$5:$V$17,4,FALSE)</f>
        <v>26500</v>
      </c>
    </row>
    <row r="60" spans="1:3" x14ac:dyDescent="0.2">
      <c r="A60" s="12">
        <v>45510</v>
      </c>
      <c r="B60" s="11">
        <f>VLOOKUP(A60,'[1]Stat weeks'!$A$1:$B$119,2,FALSE)</f>
        <v>32</v>
      </c>
      <c r="C60" s="11">
        <f>VLOOKUP(B60,'[1]Sockeye FSC and Demo'!$S$5:$V$17,4,FALSE)</f>
        <v>26500</v>
      </c>
    </row>
    <row r="61" spans="1:3" x14ac:dyDescent="0.2">
      <c r="A61" s="12">
        <v>45511</v>
      </c>
      <c r="B61" s="11">
        <f>VLOOKUP(A61,'[1]Stat weeks'!$A$1:$B$119,2,FALSE)</f>
        <v>32</v>
      </c>
      <c r="C61" s="11">
        <f>VLOOKUP(B61,'[1]Sockeye FSC and Demo'!$S$5:$V$17,4,FALSE)</f>
        <v>26500</v>
      </c>
    </row>
    <row r="62" spans="1:3" x14ac:dyDescent="0.2">
      <c r="A62" s="12">
        <v>45512</v>
      </c>
      <c r="B62" s="11">
        <f>VLOOKUP(A62,'[1]Stat weeks'!$A$1:$B$119,2,FALSE)</f>
        <v>32</v>
      </c>
      <c r="C62" s="11">
        <f>VLOOKUP(B62,'[1]Sockeye FSC and Demo'!$S$5:$V$17,4,FALSE)</f>
        <v>26500</v>
      </c>
    </row>
    <row r="63" spans="1:3" x14ac:dyDescent="0.2">
      <c r="A63" s="12">
        <v>45513</v>
      </c>
      <c r="B63" s="11">
        <f>VLOOKUP(A63,'[1]Stat weeks'!$A$1:$B$119,2,FALSE)</f>
        <v>32</v>
      </c>
      <c r="C63" s="11">
        <f>VLOOKUP(B63,'[1]Sockeye FSC and Demo'!$S$5:$V$17,4,FALSE)</f>
        <v>26500</v>
      </c>
    </row>
    <row r="64" spans="1:3" x14ac:dyDescent="0.2">
      <c r="A64" s="12">
        <v>45514</v>
      </c>
      <c r="B64" s="11">
        <f>VLOOKUP(A64,'[1]Stat weeks'!$A$1:$B$119,2,FALSE)</f>
        <v>32</v>
      </c>
      <c r="C64" s="11">
        <f>VLOOKUP(B64,'[1]Sockeye FSC and Demo'!$S$5:$V$17,4,FALSE)</f>
        <v>26500</v>
      </c>
    </row>
    <row r="65" spans="1:3" x14ac:dyDescent="0.2">
      <c r="A65" s="12">
        <v>45515</v>
      </c>
      <c r="B65" s="11">
        <f>VLOOKUP(A65,'[1]Stat weeks'!$A$1:$B$119,2,FALSE)</f>
        <v>33</v>
      </c>
      <c r="C65" s="11"/>
    </row>
    <row r="66" spans="1:3" x14ac:dyDescent="0.2">
      <c r="A66" s="12">
        <v>45516</v>
      </c>
      <c r="B66" s="11">
        <f>VLOOKUP(A66,'[1]Stat weeks'!$A$1:$B$119,2,FALSE)</f>
        <v>33</v>
      </c>
      <c r="C66" s="11"/>
    </row>
    <row r="67" spans="1:3" x14ac:dyDescent="0.2">
      <c r="A67" s="12">
        <v>45517</v>
      </c>
      <c r="B67" s="11">
        <f>VLOOKUP(A67,'[1]Stat weeks'!$A$1:$B$119,2,FALSE)</f>
        <v>33</v>
      </c>
      <c r="C67" s="11"/>
    </row>
    <row r="68" spans="1:3" x14ac:dyDescent="0.2">
      <c r="A68" s="12">
        <v>45518</v>
      </c>
      <c r="B68" s="11">
        <f>VLOOKUP(A68,'[1]Stat weeks'!$A$1:$B$119,2,FALSE)</f>
        <v>33</v>
      </c>
      <c r="C68" s="11"/>
    </row>
    <row r="69" spans="1:3" x14ac:dyDescent="0.2">
      <c r="A69" s="12">
        <v>45519</v>
      </c>
      <c r="B69" s="11">
        <f>VLOOKUP(A69,'[1]Stat weeks'!$A$1:$B$119,2,FALSE)</f>
        <v>33</v>
      </c>
      <c r="C69" s="11"/>
    </row>
    <row r="70" spans="1:3" x14ac:dyDescent="0.2">
      <c r="A70" s="12">
        <v>45520</v>
      </c>
      <c r="B70" s="11">
        <f>VLOOKUP(A70,'[1]Stat weeks'!$A$1:$B$119,2,FALSE)</f>
        <v>33</v>
      </c>
      <c r="C70" s="11"/>
    </row>
    <row r="71" spans="1:3" x14ac:dyDescent="0.2">
      <c r="A71" s="12">
        <v>45521</v>
      </c>
      <c r="B71" s="11">
        <f>VLOOKUP(A71,'[1]Stat weeks'!$A$1:$B$119,2,FALSE)</f>
        <v>33</v>
      </c>
      <c r="C71" s="11"/>
    </row>
    <row r="72" spans="1:3" x14ac:dyDescent="0.2">
      <c r="A72" s="12">
        <v>45522</v>
      </c>
      <c r="B72" s="11">
        <f>VLOOKUP(A72,'[1]Stat weeks'!$A$1:$B$119,2,FALSE)</f>
        <v>34</v>
      </c>
      <c r="C72" s="11"/>
    </row>
    <row r="73" spans="1:3" x14ac:dyDescent="0.2">
      <c r="A73" s="12">
        <v>45523</v>
      </c>
      <c r="B73" s="11">
        <f>VLOOKUP(A73,'[1]Stat weeks'!$A$1:$B$119,2,FALSE)</f>
        <v>34</v>
      </c>
      <c r="C73" s="11"/>
    </row>
    <row r="74" spans="1:3" x14ac:dyDescent="0.2">
      <c r="A74" s="12">
        <v>45524</v>
      </c>
      <c r="B74" s="11">
        <f>VLOOKUP(A74,'[1]Stat weeks'!$A$1:$B$119,2,FALSE)</f>
        <v>34</v>
      </c>
      <c r="C74" s="11"/>
    </row>
    <row r="75" spans="1:3" x14ac:dyDescent="0.2">
      <c r="A75" s="12">
        <v>45525</v>
      </c>
      <c r="B75" s="11">
        <f>VLOOKUP(A75,'[1]Stat weeks'!$A$1:$B$119,2,FALSE)</f>
        <v>34</v>
      </c>
      <c r="C75" s="11"/>
    </row>
    <row r="76" spans="1:3" x14ac:dyDescent="0.2">
      <c r="A76" s="12">
        <v>45526</v>
      </c>
      <c r="B76" s="11">
        <f>VLOOKUP(A76,'[1]Stat weeks'!$A$1:$B$119,2,FALSE)</f>
        <v>34</v>
      </c>
      <c r="C76" s="11"/>
    </row>
    <row r="77" spans="1:3" x14ac:dyDescent="0.2">
      <c r="A77" s="12">
        <v>45527</v>
      </c>
      <c r="B77" s="11">
        <f>VLOOKUP(A77,'[1]Stat weeks'!$A$1:$B$119,2,FALSE)</f>
        <v>34</v>
      </c>
      <c r="C77" s="11"/>
    </row>
    <row r="78" spans="1:3" x14ac:dyDescent="0.2">
      <c r="A78" s="12">
        <v>45528</v>
      </c>
      <c r="B78" s="11">
        <f>VLOOKUP(A78,'[1]Stat weeks'!$A$1:$B$119,2,FALSE)</f>
        <v>34</v>
      </c>
      <c r="C78" s="11"/>
    </row>
    <row r="79" spans="1:3" x14ac:dyDescent="0.2">
      <c r="A79" s="12">
        <v>45529</v>
      </c>
      <c r="B79" s="11">
        <f>VLOOKUP(A79,'[1]Stat weeks'!$A$1:$B$119,2,FALSE)</f>
        <v>35</v>
      </c>
      <c r="C79" s="11"/>
    </row>
    <row r="80" spans="1:3" x14ac:dyDescent="0.2">
      <c r="A80" s="12">
        <v>45530</v>
      </c>
      <c r="B80" s="11">
        <f>VLOOKUP(A80,'[1]Stat weeks'!$A$1:$B$119,2,FALSE)</f>
        <v>35</v>
      </c>
      <c r="C80" s="11"/>
    </row>
    <row r="81" spans="1:3" x14ac:dyDescent="0.2">
      <c r="A81" s="12">
        <v>45531</v>
      </c>
      <c r="B81" s="11">
        <f>VLOOKUP(A81,'[1]Stat weeks'!$A$1:$B$119,2,FALSE)</f>
        <v>35</v>
      </c>
      <c r="C81" s="11"/>
    </row>
    <row r="82" spans="1:3" x14ac:dyDescent="0.2">
      <c r="A82" s="12">
        <v>45532</v>
      </c>
      <c r="B82" s="11">
        <f>VLOOKUP(A82,'[1]Stat weeks'!$A$1:$B$119,2,FALSE)</f>
        <v>35</v>
      </c>
      <c r="C82" s="11"/>
    </row>
    <row r="83" spans="1:3" x14ac:dyDescent="0.2">
      <c r="A83" s="12">
        <v>45533</v>
      </c>
      <c r="B83" s="11">
        <f>VLOOKUP(A83,'[1]Stat weeks'!$A$1:$B$119,2,FALSE)</f>
        <v>35</v>
      </c>
      <c r="C83" s="11"/>
    </row>
    <row r="84" spans="1:3" x14ac:dyDescent="0.2">
      <c r="A84" s="12">
        <v>45534</v>
      </c>
      <c r="B84" s="11">
        <f>VLOOKUP(A84,'[1]Stat weeks'!$A$1:$B$119,2,FALSE)</f>
        <v>35</v>
      </c>
      <c r="C84" s="11"/>
    </row>
    <row r="85" spans="1:3" x14ac:dyDescent="0.2">
      <c r="A85" s="12">
        <v>45535</v>
      </c>
      <c r="B85" s="11">
        <f>VLOOKUP(A85,'[1]Stat weeks'!$A$1:$B$119,2,FALSE)</f>
        <v>35</v>
      </c>
      <c r="C85" s="11"/>
    </row>
    <row r="86" spans="1:3" x14ac:dyDescent="0.2">
      <c r="A86" s="12">
        <v>45536</v>
      </c>
      <c r="B86" s="11">
        <f>VLOOKUP(A86,'[1]Stat weeks'!$A$1:$B$119,2,FALSE)</f>
        <v>36</v>
      </c>
      <c r="C86" s="11"/>
    </row>
    <row r="87" spans="1:3" x14ac:dyDescent="0.2">
      <c r="A87" s="12">
        <v>45537</v>
      </c>
      <c r="B87" s="11">
        <f>VLOOKUP(A87,'[1]Stat weeks'!$A$1:$B$119,2,FALSE)</f>
        <v>36</v>
      </c>
      <c r="C87" s="11"/>
    </row>
    <row r="88" spans="1:3" x14ac:dyDescent="0.2">
      <c r="A88" s="12">
        <v>45538</v>
      </c>
      <c r="B88" s="11">
        <f>VLOOKUP(A88,'[1]Stat weeks'!$A$1:$B$119,2,FALSE)</f>
        <v>36</v>
      </c>
      <c r="C88" s="11"/>
    </row>
    <row r="89" spans="1:3" x14ac:dyDescent="0.2">
      <c r="A89" s="12">
        <v>45539</v>
      </c>
      <c r="B89" s="11">
        <f>VLOOKUP(A89,'[1]Stat weeks'!$A$1:$B$119,2,FALSE)</f>
        <v>36</v>
      </c>
      <c r="C89" s="11"/>
    </row>
    <row r="90" spans="1:3" x14ac:dyDescent="0.2">
      <c r="A90" s="12">
        <v>45540</v>
      </c>
      <c r="B90" s="11">
        <f>VLOOKUP(A90,'[1]Stat weeks'!$A$1:$B$119,2,FALSE)</f>
        <v>36</v>
      </c>
      <c r="C90" s="11"/>
    </row>
    <row r="91" spans="1:3" x14ac:dyDescent="0.2">
      <c r="A91" s="12">
        <v>45541</v>
      </c>
      <c r="B91" s="11">
        <f>VLOOKUP(A91,'[1]Stat weeks'!$A$1:$B$119,2,FALSE)</f>
        <v>36</v>
      </c>
      <c r="C91" s="11"/>
    </row>
    <row r="92" spans="1:3" x14ac:dyDescent="0.2">
      <c r="A92" s="12">
        <v>45542</v>
      </c>
      <c r="B92" s="11">
        <f>VLOOKUP(A92,'[1]Stat weeks'!$A$1:$B$119,2,FALSE)</f>
        <v>36</v>
      </c>
      <c r="C92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7F00F-86F9-7B42-9119-B394F847541D}">
  <dimension ref="A1:F5"/>
  <sheetViews>
    <sheetView tabSelected="1" workbookViewId="0">
      <selection activeCell="F18" sqref="F18"/>
    </sheetView>
  </sheetViews>
  <sheetFormatPr baseColWidth="10" defaultRowHeight="16" x14ac:dyDescent="0.2"/>
  <sheetData>
    <row r="1" spans="1:6" x14ac:dyDescent="0.2">
      <c r="A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</row>
    <row r="2" spans="1:6" x14ac:dyDescent="0.2">
      <c r="A2" s="12">
        <v>45490</v>
      </c>
      <c r="B2" t="s">
        <v>26</v>
      </c>
      <c r="C2" t="s">
        <v>27</v>
      </c>
      <c r="D2">
        <v>1229</v>
      </c>
    </row>
    <row r="3" spans="1:6" x14ac:dyDescent="0.2">
      <c r="A3" s="12">
        <v>45490</v>
      </c>
      <c r="B3" t="s">
        <v>28</v>
      </c>
      <c r="C3" t="s">
        <v>27</v>
      </c>
      <c r="D3">
        <v>757</v>
      </c>
    </row>
    <row r="4" spans="1:6" x14ac:dyDescent="0.2">
      <c r="A4" s="12">
        <v>45501</v>
      </c>
      <c r="B4" t="s">
        <v>28</v>
      </c>
      <c r="C4" t="s">
        <v>27</v>
      </c>
      <c r="D4">
        <v>461</v>
      </c>
    </row>
    <row r="5" spans="1:6" x14ac:dyDescent="0.2">
      <c r="A5" s="12">
        <v>45505</v>
      </c>
      <c r="B5" t="s">
        <v>28</v>
      </c>
      <c r="C5" t="s">
        <v>27</v>
      </c>
      <c r="D5">
        <v>864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Sockeye FSC and Demo</vt:lpstr>
      <vt:lpstr>inriver catch</vt:lpstr>
      <vt:lpstr>demo catches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Elizabeth Hirsch</dc:creator>
  <cp:lastModifiedBy>Elizabeth Hirsch</cp:lastModifiedBy>
  <dcterms:created xsi:type="dcterms:W3CDTF">2024-08-14T17:43:24Z</dcterms:created>
  <dcterms:modified xsi:type="dcterms:W3CDTF">2024-08-14T17:46:19Z</dcterms:modified>
</cp:coreProperties>
</file>