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385" documentId="8_{300015CA-734D-4980-AA82-24DFBA25F74F}" xr6:coauthVersionLast="47" xr6:coauthVersionMax="47" xr10:uidLastSave="{9EE96487-1CC8-474F-A04A-2649A968685D}"/>
  <bookViews>
    <workbookView xWindow="760" yWindow="760" windowWidth="19200" windowHeight="11170" firstSheet="3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demo catches" sheetId="5" r:id="rId10"/>
    <sheet name="Babine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M33" i="1"/>
  <c r="N33" i="1"/>
  <c r="O33" i="1" s="1"/>
  <c r="BD42" i="10"/>
  <c r="M32" i="1"/>
  <c r="N32" i="1" s="1"/>
  <c r="O32" i="1" s="1"/>
  <c r="D32" i="1"/>
  <c r="F32" i="1" s="1"/>
  <c r="C32" i="1"/>
  <c r="E32" i="1" s="1"/>
  <c r="BD41" i="10"/>
  <c r="L15" i="2"/>
  <c r="K15" i="2"/>
  <c r="L14" i="2"/>
  <c r="K14" i="2"/>
  <c r="L13" i="2"/>
  <c r="K13" i="2"/>
  <c r="L12" i="2"/>
  <c r="K12" i="2"/>
  <c r="L11" i="2"/>
  <c r="K11" i="2"/>
  <c r="L10" i="2"/>
  <c r="K10" i="2"/>
  <c r="C31" i="1"/>
  <c r="D31" i="1"/>
  <c r="E31" i="1"/>
  <c r="F31" i="1"/>
  <c r="M31" i="1"/>
  <c r="N31" i="1" s="1"/>
  <c r="O31" i="1" s="1"/>
  <c r="BD40" i="10"/>
  <c r="C30" i="1"/>
  <c r="D30" i="1"/>
  <c r="E30" i="1"/>
  <c r="F30" i="1"/>
  <c r="M30" i="1"/>
  <c r="N30" i="1"/>
  <c r="O30" i="1"/>
  <c r="P30" i="1" s="1"/>
  <c r="BD39" i="10"/>
  <c r="C29" i="1"/>
  <c r="E29" i="1" s="1"/>
  <c r="D29" i="1"/>
  <c r="F29" i="1" s="1"/>
  <c r="M29" i="1"/>
  <c r="N29" i="1"/>
  <c r="O29" i="1"/>
  <c r="P29" i="1"/>
  <c r="Q29" i="1"/>
  <c r="R29" i="1"/>
  <c r="BD38" i="10"/>
  <c r="C28" i="1"/>
  <c r="E28" i="1" s="1"/>
  <c r="D28" i="1"/>
  <c r="N28" i="1" s="1"/>
  <c r="O28" i="1" s="1"/>
  <c r="F28" i="1"/>
  <c r="M28" i="1"/>
  <c r="C27" i="1"/>
  <c r="E27" i="1" s="1"/>
  <c r="D27" i="1"/>
  <c r="F27" i="1"/>
  <c r="M27" i="1"/>
  <c r="N27" i="1"/>
  <c r="O27" i="1" s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/>
  <c r="C22" i="1"/>
  <c r="D22" i="1"/>
  <c r="M22" i="1"/>
  <c r="N22" i="1" s="1"/>
  <c r="C23" i="1"/>
  <c r="D23" i="1"/>
  <c r="M23" i="1"/>
  <c r="N23" i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H32" i="2"/>
  <c r="I32" i="2" s="1"/>
  <c r="K32" i="2"/>
  <c r="H33" i="2"/>
  <c r="I33" i="2" s="1"/>
  <c r="K33" i="2"/>
  <c r="R33" i="1" l="1"/>
  <c r="P33" i="1"/>
  <c r="Q33" i="1"/>
  <c r="R32" i="1"/>
  <c r="Q32" i="1"/>
  <c r="P32" i="1"/>
  <c r="R31" i="1"/>
  <c r="P31" i="1"/>
  <c r="Q31" i="1"/>
  <c r="R30" i="1"/>
  <c r="Q30" i="1"/>
  <c r="Q28" i="1"/>
  <c r="R28" i="1"/>
  <c r="P28" i="1"/>
  <c r="R27" i="1"/>
  <c r="P27" i="1"/>
  <c r="Q27" i="1"/>
  <c r="N26" i="1"/>
  <c r="O26" i="1" s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H31" i="2"/>
  <c r="I31" i="2" s="1"/>
  <c r="K31" i="2"/>
  <c r="P26" i="1" l="1"/>
  <c r="R26" i="1"/>
  <c r="Q26" i="1"/>
  <c r="AL5" i="10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H30" i="2"/>
  <c r="I30" i="2" s="1"/>
  <c r="K30" i="2"/>
  <c r="H29" i="2"/>
  <c r="I29" i="2" s="1"/>
  <c r="K29" i="2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K27" i="2"/>
  <c r="K28" i="2"/>
  <c r="H28" i="2"/>
  <c r="I28" i="2" s="1"/>
  <c r="H27" i="2"/>
  <c r="I27" i="2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K26" i="2"/>
  <c r="K25" i="2"/>
  <c r="H26" i="2"/>
  <c r="I26" i="2" s="1"/>
  <c r="H25" i="2"/>
  <c r="I25" i="2" s="1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K24" i="2"/>
  <c r="K23" i="2"/>
  <c r="K22" i="2"/>
  <c r="K21" i="2"/>
  <c r="K20" i="2"/>
  <c r="K19" i="2"/>
  <c r="K18" i="2"/>
  <c r="K17" i="2"/>
  <c r="K16" i="2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2" i="2" s="1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L16" i="2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J16" i="2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J17" i="2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J18" i="2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J19" i="2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J20" i="2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J21" i="2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J22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O35" i="2"/>
  <c r="J23" i="2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J24" i="2"/>
  <c r="J25" i="2" s="1"/>
  <c r="J26" i="2" s="1"/>
  <c r="J27" i="2" s="1"/>
  <c r="J28" i="2" s="1"/>
  <c r="J29" i="2" s="1"/>
  <c r="J30" i="2" s="1"/>
  <c r="J31" i="2" s="1"/>
  <c r="J32" i="2" s="1"/>
  <c r="J33" i="2" s="1"/>
  <c r="O36" i="2"/>
  <c r="U3" i="1"/>
  <c r="U4" i="1"/>
  <c r="U5" i="1"/>
  <c r="U6" i="1"/>
  <c r="U7" i="1"/>
  <c r="U8" i="1"/>
  <c r="U9" i="1"/>
  <c r="U10" i="1"/>
  <c r="N2" i="1"/>
  <c r="O2" i="1" s="1"/>
  <c r="N3" i="1"/>
  <c r="N4" i="1"/>
  <c r="N5" i="1"/>
  <c r="N7" i="1"/>
  <c r="N8" i="1"/>
  <c r="M7" i="1"/>
  <c r="M8" i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O37" i="2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O38" i="2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O39" i="2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O40" i="2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O41" i="2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O42" i="2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R25" i="1" l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E49" i="10" l="1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AC50" i="10" l="1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AM51" i="10" l="1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AX52" i="10" l="1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AK53" i="10" l="1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L55" i="10" l="1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AE55" i="10" l="1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X56" i="10" l="1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AT57" i="10" l="1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U58" i="10" l="1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AV59" i="10" l="1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C60" i="10" l="1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BC61" i="10" l="1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BB62" i="10" l="1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E63" i="10" l="1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K66" i="10" l="1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AC65" i="10" l="1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U66" i="10" l="1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J68" i="10" l="1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AM68" i="10" l="1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AL69" i="10" l="1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L71" i="10" l="1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AO71" i="10" l="1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<sst xmlns="http://schemas.openxmlformats.org/spreadsheetml/2006/main" count="320" uniqueCount="93">
  <si>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</si>
  <si>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</si>
  <si>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</si>
  <si>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</si>
  <si>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</si>
  <si>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</si>
  <si>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</si>
  <si>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</si>
  <si>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</si>
  <si>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</si>
  <si>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</si>
  <si>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</si>
  <si>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</si>
  <si>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</si>
  <si>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</si>
  <si>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</si>
  <si>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totalrun</t>
  </si>
  <si>
    <t>escapement</t>
  </si>
  <si>
    <t>cumrun</t>
  </si>
  <si>
    <t>avg11-21</t>
  </si>
  <si>
    <t>cum2014</t>
  </si>
  <si>
    <t>cumavg11-21</t>
  </si>
  <si>
    <t>cumesc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</si>
  <si>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</si>
  <si>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</si>
  <si>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</si>
  <si>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</si>
  <si>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</si>
  <si>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</si>
  <si>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</si>
  <si>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</si>
  <si>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</si>
  <si>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cumjacks</t>
  </si>
  <si>
    <t>fscharvest</t>
  </si>
  <si>
    <t>commharvest</t>
  </si>
  <si>
    <t>totalharvest</t>
  </si>
  <si>
    <t>jack90-21</t>
  </si>
  <si>
    <t>cumjack90-21</t>
  </si>
  <si>
    <t>jackharvest</t>
  </si>
  <si>
    <t>jackesc</t>
  </si>
  <si>
    <t>dailytotaljacks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</si>
  <si>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</si>
  <si>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</si>
  <si>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</si>
  <si>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</si>
  <si>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</si>
  <si>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</si>
  <si>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</si>
  <si>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</si>
  <si>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</si>
  <si>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dailyTR.2022</t>
  </si>
  <si>
    <t>cumTR.2022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</si>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</sst>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3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52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A2" sqref="A2:F7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45</v>
      </c>
      <c r="B1" t="s">
        <v>46</v>
      </c>
      <c r="C1" t="s">
        <v>24</v>
      </c>
      <c r="D1" t="s">
        <v>47</v>
      </c>
      <c r="E1" t="s">
        <v>48</v>
      </c>
      <c r="F1" t="s">
        <v>49</v>
      </c>
    </row>
    <row r="2" spans="1:6" x14ac:dyDescent="0.35">
      <c r="A2" s="1"/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765-3215-4FCA-875B-751437D578D3}">
  <dimension ref="A1:T1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4.5" x14ac:dyDescent="0.35"/>
  <cols>
    <col min="1" max="2" width="11.453125" customWidth="1"/>
    <col min="5" max="5" width="10" customWidth="1"/>
    <col min="6" max="6" width="10.81640625" customWidth="1"/>
    <col min="7" max="7" width="11.453125" style="2" customWidth="1"/>
    <col min="8" max="8" width="8.7265625" style="2"/>
    <col min="9" max="9" width="9.1796875" style="4"/>
    <col min="10" max="10" width="8.7265625" style="2"/>
    <col min="11" max="11" width="13.6328125" style="2" customWidth="1"/>
    <col min="12" max="17" width="8.7265625" style="2"/>
    <col min="18" max="18" width="9.7265625" style="2" customWidth="1"/>
    <col min="19" max="20" width="11.7265625" customWidth="1"/>
  </cols>
  <sheetData>
    <row r="1" spans="1:20" x14ac:dyDescent="0.35">
      <c r="A1" t="s">
        <v>1</v>
      </c>
      <c r="B1" t="s">
        <v>17</v>
      </c>
      <c r="C1" t="s">
        <v>39</v>
      </c>
      <c r="D1" t="s">
        <v>33</v>
      </c>
      <c r="E1" t="s">
        <v>38</v>
      </c>
      <c r="F1" t="s">
        <v>34</v>
      </c>
      <c r="G1" s="2" t="s">
        <v>22</v>
      </c>
      <c r="H1" s="2" t="s">
        <v>35</v>
      </c>
      <c r="I1" s="4" t="s">
        <v>16</v>
      </c>
      <c r="J1" s="2" t="s">
        <v>18</v>
      </c>
      <c r="K1" s="2" t="s">
        <v>40</v>
      </c>
      <c r="L1" s="2" t="s">
        <v>32</v>
      </c>
      <c r="M1" s="2">
        <v>2014</v>
      </c>
      <c r="N1" s="2" t="s">
        <v>19</v>
      </c>
      <c r="O1" s="2" t="s">
        <v>20</v>
      </c>
      <c r="P1" s="2" t="s">
        <v>21</v>
      </c>
      <c r="Q1" s="2" t="s">
        <v>36</v>
      </c>
      <c r="R1" s="2" t="s">
        <v>37</v>
      </c>
      <c r="S1" t="s">
        <v>51</v>
      </c>
      <c r="T1" s="2" t="s">
        <v>50</v>
      </c>
    </row>
    <row r="2" spans="1:20" x14ac:dyDescent="0.35">
      <c r="A2" s="1">
        <v>45108</v>
      </c>
      <c r="G2" s="2">
        <f>B2</f>
        <v>0</v>
      </c>
      <c r="H2" s="2">
        <f>D2+F2</f>
        <v>0</v>
      </c>
      <c r="I2" s="4">
        <f t="shared" ref="I2:I29" si="0">B2+H2</f>
        <v>0</v>
      </c>
      <c r="J2" s="2">
        <f>I2</f>
        <v>0</v>
      </c>
      <c r="M2" s="2">
        <v>0</v>
      </c>
      <c r="N2" s="2">
        <v>0</v>
      </c>
      <c r="O2" s="2">
        <f>M2</f>
        <v>0</v>
      </c>
      <c r="P2" s="2">
        <f>N2</f>
        <v>0</v>
      </c>
      <c r="Q2" s="2">
        <v>4.1666666666666664E-2</v>
      </c>
      <c r="R2" s="2">
        <v>3.125E-2</v>
      </c>
      <c r="S2">
        <v>0</v>
      </c>
      <c r="T2">
        <v>0</v>
      </c>
    </row>
    <row r="3" spans="1:20" x14ac:dyDescent="0.35">
      <c r="A3" s="1">
        <v>45109</v>
      </c>
      <c r="G3" s="2">
        <f t="shared" ref="G3:G29" si="1">G2+B3</f>
        <v>0</v>
      </c>
      <c r="H3" s="2">
        <f t="shared" ref="H3:H29" si="2">D3+F3</f>
        <v>0</v>
      </c>
      <c r="I3" s="4">
        <f t="shared" si="0"/>
        <v>0</v>
      </c>
      <c r="J3" s="2">
        <f>J2+I3</f>
        <v>0</v>
      </c>
      <c r="M3" s="2">
        <v>0</v>
      </c>
      <c r="N3" s="2">
        <v>0</v>
      </c>
      <c r="O3" s="2">
        <f>O2+M3</f>
        <v>0</v>
      </c>
      <c r="P3" s="2">
        <f>P2+N3</f>
        <v>0</v>
      </c>
      <c r="Q3" s="2">
        <v>0</v>
      </c>
      <c r="R3" s="2">
        <v>3.125E-2</v>
      </c>
      <c r="S3">
        <v>0</v>
      </c>
      <c r="T3">
        <v>0</v>
      </c>
    </row>
    <row r="4" spans="1:20" x14ac:dyDescent="0.35">
      <c r="A4" s="1">
        <v>45110</v>
      </c>
      <c r="G4" s="2">
        <f t="shared" si="1"/>
        <v>0</v>
      </c>
      <c r="H4" s="2">
        <f t="shared" si="2"/>
        <v>0</v>
      </c>
      <c r="I4" s="4">
        <f t="shared" si="0"/>
        <v>0</v>
      </c>
      <c r="J4" s="2">
        <f t="shared" ref="J4:J29" si="3">J3+I4</f>
        <v>0</v>
      </c>
      <c r="M4" s="2">
        <v>0</v>
      </c>
      <c r="N4" s="2">
        <v>0</v>
      </c>
      <c r="O4" s="2">
        <f t="shared" ref="O4:O67" si="4">O3+M4</f>
        <v>0</v>
      </c>
      <c r="P4" s="2">
        <f t="shared" ref="P4:P67" si="5">P3+N4</f>
        <v>0</v>
      </c>
      <c r="Q4" s="2">
        <v>0</v>
      </c>
      <c r="R4" s="2">
        <v>3.125E-2</v>
      </c>
      <c r="S4">
        <v>0</v>
      </c>
      <c r="T4">
        <v>0</v>
      </c>
    </row>
    <row r="5" spans="1:20" x14ac:dyDescent="0.35">
      <c r="A5" s="1">
        <v>45111</v>
      </c>
      <c r="G5" s="2">
        <f t="shared" si="1"/>
        <v>0</v>
      </c>
      <c r="H5" s="2">
        <f t="shared" si="2"/>
        <v>0</v>
      </c>
      <c r="I5" s="4">
        <f t="shared" si="0"/>
        <v>0</v>
      </c>
      <c r="J5" s="2">
        <f t="shared" si="3"/>
        <v>0</v>
      </c>
      <c r="M5" s="2">
        <v>0</v>
      </c>
      <c r="N5" s="2">
        <v>0</v>
      </c>
      <c r="O5" s="2">
        <f t="shared" si="4"/>
        <v>0</v>
      </c>
      <c r="P5" s="2">
        <f t="shared" si="5"/>
        <v>0</v>
      </c>
      <c r="Q5" s="2">
        <v>0</v>
      </c>
      <c r="R5" s="2">
        <v>3.125E-2</v>
      </c>
      <c r="S5">
        <v>0</v>
      </c>
      <c r="T5">
        <v>0</v>
      </c>
    </row>
    <row r="6" spans="1:20" x14ac:dyDescent="0.35">
      <c r="A6" s="1">
        <v>45112</v>
      </c>
      <c r="G6" s="2">
        <f t="shared" si="1"/>
        <v>0</v>
      </c>
      <c r="H6" s="2">
        <f t="shared" si="2"/>
        <v>0</v>
      </c>
      <c r="I6" s="4">
        <f t="shared" si="0"/>
        <v>0</v>
      </c>
      <c r="J6" s="2">
        <f t="shared" si="3"/>
        <v>0</v>
      </c>
      <c r="M6" s="2">
        <v>0</v>
      </c>
      <c r="N6" s="2">
        <v>0</v>
      </c>
      <c r="O6" s="2">
        <f t="shared" si="4"/>
        <v>0</v>
      </c>
      <c r="P6" s="2">
        <f t="shared" si="5"/>
        <v>0</v>
      </c>
      <c r="Q6" s="2">
        <v>0</v>
      </c>
      <c r="R6" s="2">
        <v>3.125E-2</v>
      </c>
      <c r="S6">
        <v>0</v>
      </c>
      <c r="T6">
        <v>0</v>
      </c>
    </row>
    <row r="7" spans="1:20" x14ac:dyDescent="0.35">
      <c r="A7" s="1">
        <v>45113</v>
      </c>
      <c r="G7" s="2">
        <f t="shared" si="1"/>
        <v>0</v>
      </c>
      <c r="H7" s="2">
        <f t="shared" si="2"/>
        <v>0</v>
      </c>
      <c r="I7" s="4">
        <f t="shared" si="0"/>
        <v>0</v>
      </c>
      <c r="J7" s="2">
        <f t="shared" si="3"/>
        <v>0</v>
      </c>
      <c r="M7" s="2">
        <v>0</v>
      </c>
      <c r="N7" s="2">
        <v>2.1666666666666665</v>
      </c>
      <c r="O7" s="2">
        <f t="shared" si="4"/>
        <v>0</v>
      </c>
      <c r="P7" s="2">
        <f t="shared" si="5"/>
        <v>2.1666666666666665</v>
      </c>
      <c r="Q7" s="2">
        <v>0.04</v>
      </c>
      <c r="R7" s="2">
        <v>6.25E-2</v>
      </c>
      <c r="S7">
        <v>0</v>
      </c>
      <c r="T7">
        <v>0</v>
      </c>
    </row>
    <row r="8" spans="1:20" x14ac:dyDescent="0.35">
      <c r="A8" s="1">
        <v>45114</v>
      </c>
      <c r="G8" s="2">
        <f t="shared" si="1"/>
        <v>0</v>
      </c>
      <c r="H8" s="2">
        <f t="shared" si="2"/>
        <v>0</v>
      </c>
      <c r="I8" s="4">
        <f t="shared" si="0"/>
        <v>0</v>
      </c>
      <c r="J8" s="2">
        <f t="shared" si="3"/>
        <v>0</v>
      </c>
      <c r="M8" s="2">
        <v>0</v>
      </c>
      <c r="N8" s="2">
        <v>3.3333333333333335</v>
      </c>
      <c r="O8" s="2">
        <f t="shared" si="4"/>
        <v>0</v>
      </c>
      <c r="P8" s="2">
        <f t="shared" si="5"/>
        <v>5.5</v>
      </c>
      <c r="Q8" s="2">
        <v>0</v>
      </c>
      <c r="R8" s="2">
        <v>6.25E-2</v>
      </c>
      <c r="S8">
        <v>0</v>
      </c>
      <c r="T8">
        <v>0</v>
      </c>
    </row>
    <row r="9" spans="1:20" x14ac:dyDescent="0.35">
      <c r="A9" s="1">
        <v>45115</v>
      </c>
      <c r="G9" s="2">
        <f t="shared" si="1"/>
        <v>0</v>
      </c>
      <c r="H9" s="2">
        <f t="shared" si="2"/>
        <v>0</v>
      </c>
      <c r="I9" s="4">
        <f t="shared" si="0"/>
        <v>0</v>
      </c>
      <c r="J9" s="2">
        <f t="shared" si="3"/>
        <v>0</v>
      </c>
      <c r="M9" s="2">
        <v>0</v>
      </c>
      <c r="N9" s="2">
        <v>6.5</v>
      </c>
      <c r="O9" s="2">
        <f t="shared" si="4"/>
        <v>0</v>
      </c>
      <c r="P9" s="2">
        <f t="shared" si="5"/>
        <v>12</v>
      </c>
      <c r="Q9" s="2">
        <v>0.62962962962962965</v>
      </c>
      <c r="R9" s="2">
        <v>0.59375</v>
      </c>
      <c r="S9">
        <v>0</v>
      </c>
      <c r="T9">
        <v>0</v>
      </c>
    </row>
    <row r="10" spans="1:20" x14ac:dyDescent="0.35">
      <c r="A10" s="1">
        <v>45116</v>
      </c>
      <c r="B10">
        <v>0</v>
      </c>
      <c r="C10">
        <v>0</v>
      </c>
      <c r="D10">
        <v>0</v>
      </c>
      <c r="E10">
        <v>0</v>
      </c>
      <c r="F10">
        <v>0</v>
      </c>
      <c r="G10" s="2">
        <f t="shared" si="1"/>
        <v>0</v>
      </c>
      <c r="H10" s="2">
        <f t="shared" si="2"/>
        <v>0</v>
      </c>
      <c r="I10" s="4">
        <f t="shared" si="0"/>
        <v>0</v>
      </c>
      <c r="J10" s="2">
        <f t="shared" si="3"/>
        <v>0</v>
      </c>
      <c r="K10" s="2">
        <f t="shared" ref="K10:K15" si="6">C10+E10</f>
        <v>0</v>
      </c>
      <c r="L10" s="2">
        <f t="shared" ref="L10:L15" si="7">C10</f>
        <v>0</v>
      </c>
      <c r="M10" s="2">
        <v>0</v>
      </c>
      <c r="N10" s="2">
        <v>8</v>
      </c>
      <c r="O10" s="2">
        <f t="shared" si="4"/>
        <v>0</v>
      </c>
      <c r="P10" s="2">
        <f t="shared" si="5"/>
        <v>20</v>
      </c>
      <c r="Q10" s="2">
        <v>0.62962962962962965</v>
      </c>
      <c r="R10" s="2">
        <v>1.125</v>
      </c>
      <c r="S10">
        <v>0</v>
      </c>
      <c r="T10">
        <v>0</v>
      </c>
    </row>
    <row r="11" spans="1:20" x14ac:dyDescent="0.35">
      <c r="A11" s="1">
        <v>45117</v>
      </c>
      <c r="G11" s="2">
        <f t="shared" si="1"/>
        <v>0</v>
      </c>
      <c r="H11" s="2">
        <f t="shared" si="2"/>
        <v>0</v>
      </c>
      <c r="I11" s="4">
        <f t="shared" si="0"/>
        <v>0</v>
      </c>
      <c r="J11" s="2">
        <f t="shared" si="3"/>
        <v>0</v>
      </c>
      <c r="K11" s="2">
        <f t="shared" si="6"/>
        <v>0</v>
      </c>
      <c r="L11" s="2">
        <f t="shared" si="7"/>
        <v>0</v>
      </c>
      <c r="M11" s="2">
        <v>0</v>
      </c>
      <c r="N11" s="2">
        <v>13.833333333333334</v>
      </c>
      <c r="O11" s="2">
        <f t="shared" si="4"/>
        <v>0</v>
      </c>
      <c r="P11" s="2">
        <f t="shared" si="5"/>
        <v>33.833333333333336</v>
      </c>
      <c r="Q11" s="2">
        <v>0.7407407407407407</v>
      </c>
      <c r="R11" s="2">
        <v>1.75</v>
      </c>
      <c r="S11">
        <v>0</v>
      </c>
      <c r="T11">
        <v>0</v>
      </c>
    </row>
    <row r="12" spans="1:20" x14ac:dyDescent="0.35">
      <c r="A12" s="1">
        <v>45118</v>
      </c>
      <c r="G12" s="2">
        <f t="shared" si="1"/>
        <v>0</v>
      </c>
      <c r="H12" s="2">
        <f t="shared" si="2"/>
        <v>0</v>
      </c>
      <c r="I12" s="4">
        <f t="shared" si="0"/>
        <v>0</v>
      </c>
      <c r="J12" s="2">
        <f t="shared" si="3"/>
        <v>0</v>
      </c>
      <c r="K12" s="2">
        <f t="shared" si="6"/>
        <v>0</v>
      </c>
      <c r="L12" s="2">
        <f t="shared" si="7"/>
        <v>0</v>
      </c>
      <c r="M12" s="2">
        <v>0</v>
      </c>
      <c r="N12" s="2">
        <v>32.285714285714285</v>
      </c>
      <c r="O12" s="2">
        <f t="shared" si="4"/>
        <v>0</v>
      </c>
      <c r="P12" s="2">
        <f t="shared" si="5"/>
        <v>66.11904761904762</v>
      </c>
      <c r="Q12" s="2">
        <v>0.81481481481481477</v>
      </c>
      <c r="R12" s="2">
        <v>2.4375</v>
      </c>
      <c r="S12">
        <v>0</v>
      </c>
      <c r="T12">
        <v>0</v>
      </c>
    </row>
    <row r="13" spans="1:20" x14ac:dyDescent="0.35">
      <c r="A13" s="1">
        <v>45119</v>
      </c>
      <c r="G13" s="2">
        <f t="shared" si="1"/>
        <v>0</v>
      </c>
      <c r="H13" s="2">
        <f t="shared" si="2"/>
        <v>0</v>
      </c>
      <c r="I13" s="4">
        <f t="shared" si="0"/>
        <v>0</v>
      </c>
      <c r="J13" s="2">
        <f t="shared" si="3"/>
        <v>0</v>
      </c>
      <c r="K13" s="2">
        <f t="shared" si="6"/>
        <v>0</v>
      </c>
      <c r="L13" s="2">
        <f t="shared" si="7"/>
        <v>0</v>
      </c>
      <c r="M13" s="2">
        <v>11</v>
      </c>
      <c r="N13" s="2">
        <v>131.57142857142858</v>
      </c>
      <c r="O13" s="2">
        <f t="shared" si="4"/>
        <v>11</v>
      </c>
      <c r="P13" s="2">
        <f t="shared" si="5"/>
        <v>197.6904761904762</v>
      </c>
      <c r="Q13" s="2">
        <v>1</v>
      </c>
      <c r="R13" s="2">
        <v>3.28125</v>
      </c>
      <c r="S13">
        <v>0</v>
      </c>
      <c r="T13">
        <v>0</v>
      </c>
    </row>
    <row r="14" spans="1:20" x14ac:dyDescent="0.35">
      <c r="A14" s="1">
        <v>45120</v>
      </c>
      <c r="G14" s="2">
        <f t="shared" si="1"/>
        <v>0</v>
      </c>
      <c r="H14" s="2">
        <f t="shared" si="2"/>
        <v>0</v>
      </c>
      <c r="I14" s="4">
        <f t="shared" si="0"/>
        <v>0</v>
      </c>
      <c r="J14" s="2">
        <f t="shared" si="3"/>
        <v>0</v>
      </c>
      <c r="K14" s="2">
        <f t="shared" si="6"/>
        <v>0</v>
      </c>
      <c r="L14" s="2">
        <f t="shared" si="7"/>
        <v>0</v>
      </c>
      <c r="M14" s="2">
        <v>41</v>
      </c>
      <c r="N14" s="2">
        <v>174.71428571428572</v>
      </c>
      <c r="O14" s="2">
        <f t="shared" si="4"/>
        <v>52</v>
      </c>
      <c r="P14" s="2">
        <f t="shared" si="5"/>
        <v>372.40476190476193</v>
      </c>
      <c r="Q14" s="2">
        <v>1.1111111111111112</v>
      </c>
      <c r="R14" s="2">
        <v>4.21875</v>
      </c>
      <c r="S14">
        <v>0</v>
      </c>
      <c r="T14">
        <v>0</v>
      </c>
    </row>
    <row r="15" spans="1:20" x14ac:dyDescent="0.35">
      <c r="A15" s="1">
        <v>45121</v>
      </c>
      <c r="G15" s="2">
        <f t="shared" si="1"/>
        <v>0</v>
      </c>
      <c r="H15" s="2">
        <f t="shared" si="2"/>
        <v>0</v>
      </c>
      <c r="I15" s="4">
        <f t="shared" si="0"/>
        <v>0</v>
      </c>
      <c r="J15" s="2">
        <f t="shared" si="3"/>
        <v>0</v>
      </c>
      <c r="K15" s="2">
        <f t="shared" si="6"/>
        <v>0</v>
      </c>
      <c r="L15" s="2">
        <f t="shared" si="7"/>
        <v>0</v>
      </c>
      <c r="M15" s="2">
        <v>153</v>
      </c>
      <c r="N15" s="2">
        <v>628.625</v>
      </c>
      <c r="O15" s="2">
        <f t="shared" si="4"/>
        <v>205</v>
      </c>
      <c r="P15" s="2">
        <f t="shared" si="5"/>
        <v>1001.0297619047619</v>
      </c>
      <c r="Q15" s="2">
        <v>10.857142857142858</v>
      </c>
      <c r="R15" s="2">
        <v>13.71875</v>
      </c>
      <c r="S15">
        <v>0</v>
      </c>
      <c r="T15">
        <v>0</v>
      </c>
    </row>
    <row r="16" spans="1:20" x14ac:dyDescent="0.35">
      <c r="A16" s="1">
        <v>45122</v>
      </c>
      <c r="G16" s="2">
        <f t="shared" si="1"/>
        <v>0</v>
      </c>
      <c r="H16" s="2">
        <f t="shared" si="2"/>
        <v>0</v>
      </c>
      <c r="I16" s="4">
        <f t="shared" si="0"/>
        <v>0</v>
      </c>
      <c r="J16" s="2">
        <f t="shared" si="3"/>
        <v>0</v>
      </c>
      <c r="K16" s="2">
        <f t="shared" ref="K16:K29" si="8">C16+E16</f>
        <v>0</v>
      </c>
      <c r="L16" s="2">
        <f>C16</f>
        <v>0</v>
      </c>
      <c r="M16" s="2">
        <v>402</v>
      </c>
      <c r="N16" s="2">
        <v>1181</v>
      </c>
      <c r="O16" s="2">
        <f t="shared" si="4"/>
        <v>607</v>
      </c>
      <c r="P16" s="2">
        <f t="shared" si="5"/>
        <v>2182.0297619047619</v>
      </c>
      <c r="Q16" s="2">
        <v>13.642857142857142</v>
      </c>
      <c r="R16" s="2">
        <v>25.65625</v>
      </c>
      <c r="S16">
        <v>0</v>
      </c>
      <c r="T16">
        <v>0</v>
      </c>
    </row>
    <row r="17" spans="1:20" x14ac:dyDescent="0.35">
      <c r="A17" s="1">
        <v>45123</v>
      </c>
      <c r="G17" s="2">
        <f t="shared" si="1"/>
        <v>0</v>
      </c>
      <c r="H17" s="2">
        <f t="shared" si="2"/>
        <v>0</v>
      </c>
      <c r="I17" s="4">
        <f t="shared" si="0"/>
        <v>0</v>
      </c>
      <c r="J17" s="2">
        <f t="shared" si="3"/>
        <v>0</v>
      </c>
      <c r="K17" s="2">
        <f t="shared" si="8"/>
        <v>0</v>
      </c>
      <c r="L17" s="2">
        <f>K17+L16</f>
        <v>0</v>
      </c>
      <c r="M17" s="2">
        <v>1696</v>
      </c>
      <c r="N17" s="2">
        <v>1131.6666666666667</v>
      </c>
      <c r="O17" s="2">
        <f t="shared" si="4"/>
        <v>2303</v>
      </c>
      <c r="P17" s="2">
        <f t="shared" si="5"/>
        <v>3313.6964285714284</v>
      </c>
      <c r="Q17" s="2">
        <v>12.285714285714286</v>
      </c>
      <c r="R17" s="2">
        <v>36.40625</v>
      </c>
      <c r="S17">
        <v>2</v>
      </c>
      <c r="T17">
        <v>2</v>
      </c>
    </row>
    <row r="18" spans="1:20" x14ac:dyDescent="0.35">
      <c r="A18" s="1">
        <v>45124</v>
      </c>
      <c r="G18" s="2">
        <f t="shared" si="1"/>
        <v>0</v>
      </c>
      <c r="H18" s="2">
        <f t="shared" si="2"/>
        <v>0</v>
      </c>
      <c r="I18" s="4">
        <f t="shared" si="0"/>
        <v>0</v>
      </c>
      <c r="J18" s="2">
        <f t="shared" si="3"/>
        <v>0</v>
      </c>
      <c r="K18" s="2">
        <f t="shared" si="8"/>
        <v>0</v>
      </c>
      <c r="L18" s="2">
        <f t="shared" ref="L18:L26" si="9">K18+L17</f>
        <v>0</v>
      </c>
      <c r="M18" s="2">
        <v>21215</v>
      </c>
      <c r="N18" s="2">
        <v>1632.2222222222222</v>
      </c>
      <c r="O18" s="2">
        <f t="shared" si="4"/>
        <v>23518</v>
      </c>
      <c r="P18" s="2">
        <f t="shared" si="5"/>
        <v>4945.9186507936502</v>
      </c>
      <c r="Q18" s="2">
        <v>18</v>
      </c>
      <c r="R18" s="2">
        <v>52.15625</v>
      </c>
      <c r="S18">
        <v>10</v>
      </c>
      <c r="T18">
        <v>8</v>
      </c>
    </row>
    <row r="19" spans="1:20" x14ac:dyDescent="0.35">
      <c r="A19" s="1">
        <v>45125</v>
      </c>
      <c r="G19" s="2">
        <f t="shared" si="1"/>
        <v>0</v>
      </c>
      <c r="H19" s="2">
        <f t="shared" si="2"/>
        <v>0</v>
      </c>
      <c r="I19" s="4">
        <f t="shared" si="0"/>
        <v>0</v>
      </c>
      <c r="J19" s="2">
        <f t="shared" si="3"/>
        <v>0</v>
      </c>
      <c r="K19" s="2">
        <f t="shared" si="8"/>
        <v>0</v>
      </c>
      <c r="L19" s="2">
        <f t="shared" si="9"/>
        <v>0</v>
      </c>
      <c r="M19" s="2">
        <v>58948</v>
      </c>
      <c r="N19" s="2">
        <v>4494.2222222222226</v>
      </c>
      <c r="O19" s="2">
        <f t="shared" si="4"/>
        <v>82466</v>
      </c>
      <c r="P19" s="2">
        <f t="shared" si="5"/>
        <v>9440.1408730158728</v>
      </c>
      <c r="Q19" s="2">
        <v>26.714285714285715</v>
      </c>
      <c r="R19" s="2">
        <v>75.53125</v>
      </c>
      <c r="S19">
        <v>20</v>
      </c>
      <c r="T19">
        <v>10</v>
      </c>
    </row>
    <row r="20" spans="1:20" x14ac:dyDescent="0.35">
      <c r="A20" s="1">
        <v>45126</v>
      </c>
      <c r="G20" s="2">
        <f t="shared" si="1"/>
        <v>0</v>
      </c>
      <c r="H20" s="2">
        <f t="shared" si="2"/>
        <v>0</v>
      </c>
      <c r="I20" s="4">
        <f t="shared" si="0"/>
        <v>0</v>
      </c>
      <c r="J20" s="2">
        <f t="shared" si="3"/>
        <v>0</v>
      </c>
      <c r="K20" s="2">
        <f t="shared" si="8"/>
        <v>0</v>
      </c>
      <c r="L20" s="2">
        <f t="shared" si="9"/>
        <v>0</v>
      </c>
      <c r="M20" s="2">
        <v>26854</v>
      </c>
      <c r="N20" s="2">
        <v>7776.666666666667</v>
      </c>
      <c r="O20" s="2">
        <f t="shared" si="4"/>
        <v>109320</v>
      </c>
      <c r="P20" s="2">
        <f t="shared" si="5"/>
        <v>17216.807539682541</v>
      </c>
      <c r="Q20" s="2">
        <v>62.571428571428569</v>
      </c>
      <c r="R20" s="2">
        <v>130.28125</v>
      </c>
      <c r="S20">
        <v>30</v>
      </c>
      <c r="T20">
        <v>10</v>
      </c>
    </row>
    <row r="21" spans="1:20" x14ac:dyDescent="0.35">
      <c r="A21" s="1">
        <v>45127</v>
      </c>
      <c r="G21" s="2">
        <f t="shared" si="1"/>
        <v>0</v>
      </c>
      <c r="H21" s="2">
        <f t="shared" si="2"/>
        <v>0</v>
      </c>
      <c r="I21" s="4">
        <f t="shared" si="0"/>
        <v>0</v>
      </c>
      <c r="J21" s="2">
        <f t="shared" si="3"/>
        <v>0</v>
      </c>
      <c r="K21" s="2">
        <f t="shared" si="8"/>
        <v>0</v>
      </c>
      <c r="L21" s="2">
        <f t="shared" si="9"/>
        <v>0</v>
      </c>
      <c r="M21" s="2">
        <v>23148</v>
      </c>
      <c r="N21" s="2">
        <v>4627.666666666667</v>
      </c>
      <c r="O21" s="2">
        <f t="shared" si="4"/>
        <v>132468</v>
      </c>
      <c r="P21" s="2">
        <f t="shared" si="5"/>
        <v>21844.474206349209</v>
      </c>
      <c r="Q21" s="2">
        <v>74.392857142857139</v>
      </c>
      <c r="R21" s="2">
        <v>195.375</v>
      </c>
      <c r="S21">
        <v>48</v>
      </c>
      <c r="T21">
        <v>18</v>
      </c>
    </row>
    <row r="22" spans="1:20" x14ac:dyDescent="0.35">
      <c r="A22" s="1">
        <v>45128</v>
      </c>
      <c r="G22" s="2">
        <f t="shared" si="1"/>
        <v>0</v>
      </c>
      <c r="H22" s="2">
        <f t="shared" si="2"/>
        <v>0</v>
      </c>
      <c r="I22" s="4">
        <f t="shared" si="0"/>
        <v>0</v>
      </c>
      <c r="J22" s="2">
        <f t="shared" si="3"/>
        <v>0</v>
      </c>
      <c r="K22" s="2">
        <f t="shared" si="8"/>
        <v>0</v>
      </c>
      <c r="L22" s="2">
        <f t="shared" si="9"/>
        <v>0</v>
      </c>
      <c r="M22" s="2">
        <v>23258</v>
      </c>
      <c r="N22" s="2">
        <v>5438.4444444444443</v>
      </c>
      <c r="O22" s="2">
        <f t="shared" si="4"/>
        <v>155726</v>
      </c>
      <c r="P22" s="2">
        <f t="shared" si="5"/>
        <v>27282.918650793654</v>
      </c>
      <c r="Q22" s="2">
        <v>99.068965517241381</v>
      </c>
      <c r="R22" s="2">
        <v>285.15625</v>
      </c>
      <c r="S22">
        <v>73</v>
      </c>
      <c r="T22">
        <v>25</v>
      </c>
    </row>
    <row r="23" spans="1:20" x14ac:dyDescent="0.35">
      <c r="A23" s="1">
        <v>45129</v>
      </c>
      <c r="G23" s="2">
        <f t="shared" si="1"/>
        <v>0</v>
      </c>
      <c r="H23" s="2">
        <f t="shared" si="2"/>
        <v>0</v>
      </c>
      <c r="I23" s="4">
        <f t="shared" si="0"/>
        <v>0</v>
      </c>
      <c r="J23" s="2">
        <f t="shared" si="3"/>
        <v>0</v>
      </c>
      <c r="K23" s="2">
        <f t="shared" si="8"/>
        <v>0</v>
      </c>
      <c r="L23" s="2">
        <f t="shared" si="9"/>
        <v>0</v>
      </c>
      <c r="M23" s="2">
        <v>19763</v>
      </c>
      <c r="N23" s="2">
        <v>6964.666666666667</v>
      </c>
      <c r="O23" s="2">
        <f t="shared" si="4"/>
        <v>175489</v>
      </c>
      <c r="P23" s="2">
        <f t="shared" si="5"/>
        <v>34247.585317460318</v>
      </c>
      <c r="Q23" s="2">
        <v>133.0344827586207</v>
      </c>
      <c r="R23" s="2">
        <v>405.71875</v>
      </c>
      <c r="S23">
        <v>109</v>
      </c>
      <c r="T23">
        <v>36</v>
      </c>
    </row>
    <row r="24" spans="1:20" x14ac:dyDescent="0.35">
      <c r="A24" s="1">
        <v>45130</v>
      </c>
      <c r="G24" s="2">
        <f t="shared" si="1"/>
        <v>0</v>
      </c>
      <c r="H24" s="2">
        <f t="shared" si="2"/>
        <v>0</v>
      </c>
      <c r="I24" s="4">
        <f t="shared" si="0"/>
        <v>0</v>
      </c>
      <c r="J24" s="2">
        <f t="shared" si="3"/>
        <v>0</v>
      </c>
      <c r="K24" s="2">
        <f t="shared" si="8"/>
        <v>0</v>
      </c>
      <c r="L24" s="2">
        <f t="shared" si="9"/>
        <v>0</v>
      </c>
      <c r="M24" s="2">
        <v>12174</v>
      </c>
      <c r="N24" s="2">
        <v>5896.2</v>
      </c>
      <c r="O24" s="2">
        <f t="shared" si="4"/>
        <v>187663</v>
      </c>
      <c r="P24" s="2">
        <f t="shared" si="5"/>
        <v>40143.785317460315</v>
      </c>
      <c r="Q24" s="2">
        <v>188.44827586206895</v>
      </c>
      <c r="R24" s="2">
        <v>576.5</v>
      </c>
      <c r="S24">
        <v>156</v>
      </c>
      <c r="T24">
        <v>47</v>
      </c>
    </row>
    <row r="25" spans="1:20" x14ac:dyDescent="0.35">
      <c r="A25" s="1">
        <v>45131</v>
      </c>
      <c r="G25" s="2">
        <f t="shared" si="1"/>
        <v>0</v>
      </c>
      <c r="H25" s="2">
        <f t="shared" si="2"/>
        <v>0</v>
      </c>
      <c r="I25" s="4">
        <f t="shared" si="0"/>
        <v>0</v>
      </c>
      <c r="J25" s="2">
        <f t="shared" si="3"/>
        <v>0</v>
      </c>
      <c r="K25" s="2">
        <f t="shared" si="8"/>
        <v>0</v>
      </c>
      <c r="L25" s="2">
        <f t="shared" si="9"/>
        <v>0</v>
      </c>
      <c r="M25" s="2">
        <v>16576</v>
      </c>
      <c r="N25" s="2">
        <v>5104.2</v>
      </c>
      <c r="O25" s="2">
        <f t="shared" si="4"/>
        <v>204239</v>
      </c>
      <c r="P25" s="2">
        <f t="shared" si="5"/>
        <v>45247.985317460312</v>
      </c>
      <c r="Q25" s="2">
        <v>294.82758620689657</v>
      </c>
      <c r="R25" s="2">
        <v>843.6875</v>
      </c>
      <c r="S25">
        <v>207</v>
      </c>
      <c r="T25">
        <v>51</v>
      </c>
    </row>
    <row r="26" spans="1:20" x14ac:dyDescent="0.35">
      <c r="A26" s="1">
        <v>45132</v>
      </c>
      <c r="G26" s="2">
        <f t="shared" si="1"/>
        <v>0</v>
      </c>
      <c r="H26" s="2">
        <f t="shared" si="2"/>
        <v>0</v>
      </c>
      <c r="I26" s="4">
        <f t="shared" si="0"/>
        <v>0</v>
      </c>
      <c r="J26" s="2">
        <f t="shared" si="3"/>
        <v>0</v>
      </c>
      <c r="K26" s="2">
        <f t="shared" si="8"/>
        <v>0</v>
      </c>
      <c r="L26" s="2">
        <f t="shared" si="9"/>
        <v>0</v>
      </c>
      <c r="M26" s="2">
        <v>18566</v>
      </c>
      <c r="N26" s="2">
        <v>6040.3</v>
      </c>
      <c r="O26" s="2">
        <f t="shared" si="4"/>
        <v>222805</v>
      </c>
      <c r="P26" s="2">
        <f t="shared" si="5"/>
        <v>51288.285317460315</v>
      </c>
      <c r="Q26" s="2">
        <v>417.41379310344826</v>
      </c>
      <c r="R26" s="2">
        <v>1221.96875</v>
      </c>
      <c r="S26">
        <v>419</v>
      </c>
      <c r="T26">
        <v>212</v>
      </c>
    </row>
    <row r="27" spans="1:20" x14ac:dyDescent="0.35">
      <c r="A27" s="1">
        <v>45133</v>
      </c>
      <c r="G27" s="2">
        <f t="shared" si="1"/>
        <v>0</v>
      </c>
      <c r="H27" s="2">
        <f t="shared" si="2"/>
        <v>0</v>
      </c>
      <c r="I27" s="4">
        <f t="shared" si="0"/>
        <v>0</v>
      </c>
      <c r="J27" s="2">
        <f t="shared" si="3"/>
        <v>0</v>
      </c>
      <c r="K27" s="2">
        <f t="shared" si="8"/>
        <v>0</v>
      </c>
      <c r="L27" s="2">
        <f t="shared" ref="L27:L29" si="10">K27+L26</f>
        <v>0</v>
      </c>
      <c r="M27" s="2">
        <v>28226</v>
      </c>
      <c r="N27" s="2">
        <v>5944.5</v>
      </c>
      <c r="O27" s="2">
        <f t="shared" si="4"/>
        <v>251031</v>
      </c>
      <c r="P27" s="2">
        <f t="shared" si="5"/>
        <v>57232.785317460315</v>
      </c>
      <c r="Q27" s="2">
        <v>480.44827586206895</v>
      </c>
      <c r="R27" s="2">
        <v>1657.375</v>
      </c>
      <c r="S27">
        <v>1262</v>
      </c>
      <c r="T27">
        <v>843</v>
      </c>
    </row>
    <row r="28" spans="1:20" x14ac:dyDescent="0.35">
      <c r="A28" s="1">
        <v>45134</v>
      </c>
      <c r="G28" s="2">
        <f t="shared" si="1"/>
        <v>0</v>
      </c>
      <c r="H28" s="2">
        <f t="shared" si="2"/>
        <v>0</v>
      </c>
      <c r="I28" s="4">
        <f t="shared" si="0"/>
        <v>0</v>
      </c>
      <c r="J28" s="2">
        <f t="shared" si="3"/>
        <v>0</v>
      </c>
      <c r="K28" s="2">
        <f t="shared" si="8"/>
        <v>0</v>
      </c>
      <c r="L28" s="2">
        <f t="shared" si="10"/>
        <v>0</v>
      </c>
      <c r="M28" s="2">
        <v>28784</v>
      </c>
      <c r="N28" s="2">
        <v>8202.7000000000007</v>
      </c>
      <c r="O28" s="2">
        <f t="shared" si="4"/>
        <v>279815</v>
      </c>
      <c r="P28" s="2">
        <f t="shared" si="5"/>
        <v>65435.485317460319</v>
      </c>
      <c r="Q28" s="2">
        <v>454.72413793103448</v>
      </c>
      <c r="R28" s="2">
        <v>2069.46875</v>
      </c>
      <c r="S28">
        <v>6659</v>
      </c>
      <c r="T28">
        <v>5397</v>
      </c>
    </row>
    <row r="29" spans="1:20" x14ac:dyDescent="0.35">
      <c r="A29" s="1">
        <v>45135</v>
      </c>
      <c r="G29" s="2">
        <f t="shared" si="1"/>
        <v>0</v>
      </c>
      <c r="H29" s="2">
        <f t="shared" si="2"/>
        <v>0</v>
      </c>
      <c r="I29" s="4">
        <f t="shared" si="0"/>
        <v>0</v>
      </c>
      <c r="J29" s="2">
        <f t="shared" si="3"/>
        <v>0</v>
      </c>
      <c r="K29" s="2">
        <f t="shared" si="8"/>
        <v>0</v>
      </c>
      <c r="L29" s="2">
        <f t="shared" si="10"/>
        <v>0</v>
      </c>
      <c r="M29" s="2">
        <v>27926</v>
      </c>
      <c r="N29" s="2">
        <v>7930.6</v>
      </c>
      <c r="O29" s="2">
        <f t="shared" si="4"/>
        <v>307741</v>
      </c>
      <c r="P29" s="2">
        <f t="shared" si="5"/>
        <v>73366.085317460325</v>
      </c>
      <c r="Q29" s="2">
        <v>489.03333333333336</v>
      </c>
      <c r="R29" s="2">
        <v>2527.9375</v>
      </c>
      <c r="S29">
        <v>10888</v>
      </c>
      <c r="T29">
        <v>4229</v>
      </c>
    </row>
    <row r="30" spans="1:20" x14ac:dyDescent="0.35">
      <c r="A30" s="1">
        <v>45136</v>
      </c>
      <c r="G30" s="2">
        <f t="shared" ref="G30" si="11">G29+B30</f>
        <v>0</v>
      </c>
      <c r="H30" s="2">
        <f t="shared" ref="H30" si="12">D30+F30</f>
        <v>0</v>
      </c>
      <c r="I30" s="4">
        <f t="shared" ref="I30" si="13">B30+H30</f>
        <v>0</v>
      </c>
      <c r="J30" s="2">
        <f t="shared" ref="J30" si="14">J29+I30</f>
        <v>0</v>
      </c>
      <c r="K30" s="2">
        <f t="shared" ref="K30" si="15">C30+E30</f>
        <v>0</v>
      </c>
      <c r="L30" s="2">
        <f t="shared" ref="L30" si="16">K30+L29</f>
        <v>0</v>
      </c>
      <c r="M30" s="2">
        <v>31775</v>
      </c>
      <c r="N30" s="2">
        <v>8536.4</v>
      </c>
      <c r="O30" s="2">
        <f t="shared" si="4"/>
        <v>339516</v>
      </c>
      <c r="P30" s="2">
        <f t="shared" si="5"/>
        <v>81902.485317460319</v>
      </c>
      <c r="Q30" s="2">
        <v>745.28125</v>
      </c>
      <c r="R30" s="2">
        <v>3273.21875</v>
      </c>
      <c r="S30">
        <v>39802</v>
      </c>
      <c r="T30">
        <v>28914</v>
      </c>
    </row>
    <row r="31" spans="1:20" x14ac:dyDescent="0.35">
      <c r="A31" s="1">
        <v>45137</v>
      </c>
      <c r="G31" s="2">
        <f t="shared" ref="G31" si="17">G30+B31</f>
        <v>0</v>
      </c>
      <c r="H31" s="2">
        <f t="shared" ref="H31" si="18">D31+F31</f>
        <v>0</v>
      </c>
      <c r="I31" s="4">
        <f t="shared" ref="I31" si="19">B31+H31</f>
        <v>0</v>
      </c>
      <c r="J31" s="2">
        <f t="shared" ref="J31" si="20">J30+I31</f>
        <v>0</v>
      </c>
      <c r="K31" s="2">
        <f t="shared" ref="K31" si="21">C31+E31</f>
        <v>0</v>
      </c>
      <c r="L31" s="2">
        <f t="shared" ref="L31" si="22">K31+L30</f>
        <v>0</v>
      </c>
      <c r="M31" s="2">
        <v>27571</v>
      </c>
      <c r="N31" s="2">
        <v>11357.7</v>
      </c>
      <c r="O31" s="2">
        <f t="shared" si="4"/>
        <v>367087</v>
      </c>
      <c r="P31" s="2">
        <f t="shared" si="5"/>
        <v>93260.185317460317</v>
      </c>
      <c r="Q31" s="2">
        <v>926.125</v>
      </c>
      <c r="R31" s="2">
        <v>4199.34375</v>
      </c>
      <c r="S31">
        <v>118472</v>
      </c>
      <c r="T31">
        <v>78670</v>
      </c>
    </row>
    <row r="32" spans="1:20" x14ac:dyDescent="0.35">
      <c r="A32" s="1">
        <v>45138</v>
      </c>
      <c r="G32" s="2">
        <f t="shared" ref="G32:G33" si="23">G31+B32</f>
        <v>0</v>
      </c>
      <c r="H32" s="2">
        <f t="shared" ref="H32:H33" si="24">D32+F32</f>
        <v>0</v>
      </c>
      <c r="I32" s="4">
        <f t="shared" ref="I32:I33" si="25">B32+H32</f>
        <v>0</v>
      </c>
      <c r="J32" s="2">
        <f t="shared" ref="J32:J33" si="26">J31+I32</f>
        <v>0</v>
      </c>
      <c r="K32" s="2">
        <f t="shared" ref="K32:K33" si="27">C32+E32</f>
        <v>0</v>
      </c>
      <c r="L32" s="2">
        <f t="shared" ref="L32:L33" si="28">K32+L31</f>
        <v>0</v>
      </c>
      <c r="M32" s="2">
        <v>26853</v>
      </c>
      <c r="N32" s="2">
        <v>14360.7</v>
      </c>
      <c r="O32" s="2">
        <f t="shared" si="4"/>
        <v>393940</v>
      </c>
      <c r="P32" s="2">
        <f t="shared" si="5"/>
        <v>107620.88531746031</v>
      </c>
      <c r="Q32" s="2">
        <v>1043.34375</v>
      </c>
      <c r="R32" s="2">
        <v>5242.6875</v>
      </c>
      <c r="S32">
        <v>214467</v>
      </c>
      <c r="T32">
        <v>95995</v>
      </c>
    </row>
    <row r="33" spans="1:20" x14ac:dyDescent="0.35">
      <c r="A33" s="1">
        <v>45139</v>
      </c>
      <c r="G33" s="2">
        <f t="shared" si="23"/>
        <v>0</v>
      </c>
      <c r="H33" s="2">
        <f t="shared" si="24"/>
        <v>0</v>
      </c>
      <c r="I33" s="4">
        <f t="shared" si="25"/>
        <v>0</v>
      </c>
      <c r="J33" s="2">
        <f t="shared" si="26"/>
        <v>0</v>
      </c>
      <c r="K33" s="2">
        <f t="shared" si="27"/>
        <v>0</v>
      </c>
      <c r="L33" s="2">
        <f t="shared" si="28"/>
        <v>0</v>
      </c>
      <c r="M33" s="2">
        <v>21710</v>
      </c>
      <c r="N33" s="2">
        <v>15565.8</v>
      </c>
      <c r="O33" s="2">
        <f t="shared" si="4"/>
        <v>415650</v>
      </c>
      <c r="P33" s="2">
        <f t="shared" si="5"/>
        <v>123186.68531746032</v>
      </c>
      <c r="Q33" s="2">
        <v>1221.59375</v>
      </c>
      <c r="R33" s="2">
        <v>6464.28125</v>
      </c>
      <c r="S33">
        <v>328480</v>
      </c>
      <c r="T33">
        <v>114013</v>
      </c>
    </row>
    <row r="34" spans="1:20" x14ac:dyDescent="0.35">
      <c r="A34" s="1">
        <v>45140</v>
      </c>
      <c r="M34" s="2">
        <v>33295</v>
      </c>
      <c r="N34" s="2">
        <v>17444.2</v>
      </c>
      <c r="O34" s="2">
        <f t="shared" si="4"/>
        <v>448945</v>
      </c>
      <c r="P34" s="2">
        <f t="shared" si="5"/>
        <v>140630.88531746031</v>
      </c>
      <c r="Q34" s="2">
        <v>1335.8125</v>
      </c>
      <c r="R34" s="2">
        <v>7800.09375</v>
      </c>
      <c r="S34">
        <v>417801</v>
      </c>
      <c r="T34">
        <v>89321</v>
      </c>
    </row>
    <row r="35" spans="1:20" x14ac:dyDescent="0.35">
      <c r="A35" s="1">
        <v>45141</v>
      </c>
      <c r="M35" s="2">
        <v>31385</v>
      </c>
      <c r="N35" s="2">
        <v>19682.900000000001</v>
      </c>
      <c r="O35" s="2">
        <f t="shared" si="4"/>
        <v>480330</v>
      </c>
      <c r="P35" s="2">
        <f t="shared" si="5"/>
        <v>160313.78531746031</v>
      </c>
      <c r="Q35" s="2">
        <v>1380.3125</v>
      </c>
      <c r="R35" s="2">
        <v>9180.40625</v>
      </c>
      <c r="S35">
        <v>473924</v>
      </c>
      <c r="T35">
        <v>56123</v>
      </c>
    </row>
    <row r="36" spans="1:20" x14ac:dyDescent="0.35">
      <c r="A36" s="1">
        <v>45142</v>
      </c>
      <c r="M36" s="2">
        <v>40112</v>
      </c>
      <c r="N36" s="2">
        <v>18790.8</v>
      </c>
      <c r="O36" s="2">
        <f t="shared" si="4"/>
        <v>520442</v>
      </c>
      <c r="P36" s="2">
        <f t="shared" si="5"/>
        <v>179104.5853174603</v>
      </c>
      <c r="Q36" s="2">
        <v>1647.09375</v>
      </c>
      <c r="R36" s="2">
        <v>10827.5</v>
      </c>
      <c r="S36">
        <v>525970</v>
      </c>
      <c r="T36">
        <v>52046</v>
      </c>
    </row>
    <row r="37" spans="1:20" x14ac:dyDescent="0.35">
      <c r="A37" s="1">
        <v>45143</v>
      </c>
      <c r="M37" s="2">
        <v>29948</v>
      </c>
      <c r="N37" s="2">
        <v>25713.3</v>
      </c>
      <c r="O37" s="2">
        <f t="shared" si="4"/>
        <v>550390</v>
      </c>
      <c r="P37" s="2">
        <f t="shared" si="5"/>
        <v>204817.88531746028</v>
      </c>
      <c r="Q37" s="2">
        <v>1682.625</v>
      </c>
      <c r="R37" s="2">
        <v>12510.125</v>
      </c>
      <c r="S37">
        <v>597125</v>
      </c>
      <c r="T37">
        <v>71155</v>
      </c>
    </row>
    <row r="38" spans="1:20" x14ac:dyDescent="0.35">
      <c r="A38" s="1">
        <v>45144</v>
      </c>
      <c r="M38" s="2">
        <v>30708</v>
      </c>
      <c r="N38" s="2">
        <v>18006.400000000001</v>
      </c>
      <c r="O38" s="2">
        <f t="shared" si="4"/>
        <v>581098</v>
      </c>
      <c r="P38" s="2">
        <f t="shared" si="5"/>
        <v>222824.28531746028</v>
      </c>
      <c r="Q38" s="2">
        <v>1667.5</v>
      </c>
      <c r="R38" s="2">
        <v>14177.625</v>
      </c>
      <c r="S38">
        <v>669311</v>
      </c>
      <c r="T38">
        <v>72186</v>
      </c>
    </row>
    <row r="39" spans="1:20" x14ac:dyDescent="0.35">
      <c r="A39" s="1">
        <v>45145</v>
      </c>
      <c r="M39" s="2">
        <v>24490</v>
      </c>
      <c r="N39" s="2">
        <v>24560.3</v>
      </c>
      <c r="O39" s="2">
        <f t="shared" si="4"/>
        <v>605588</v>
      </c>
      <c r="P39" s="2">
        <f t="shared" si="5"/>
        <v>247384.58531746027</v>
      </c>
      <c r="Q39" s="2">
        <v>1813.25</v>
      </c>
      <c r="R39" s="2">
        <v>15990.875</v>
      </c>
      <c r="S39">
        <v>731387</v>
      </c>
      <c r="T39">
        <v>62076</v>
      </c>
    </row>
    <row r="40" spans="1:20" x14ac:dyDescent="0.35">
      <c r="A40" s="1">
        <v>45146</v>
      </c>
      <c r="M40" s="2">
        <v>21583</v>
      </c>
      <c r="N40" s="2">
        <v>22302.5</v>
      </c>
      <c r="O40" s="2">
        <f t="shared" si="4"/>
        <v>627171</v>
      </c>
      <c r="P40" s="2">
        <f t="shared" si="5"/>
        <v>269687.08531746024</v>
      </c>
      <c r="Q40" s="2">
        <v>2108.5625</v>
      </c>
      <c r="R40" s="2">
        <v>18099.4375</v>
      </c>
      <c r="S40">
        <v>780468</v>
      </c>
      <c r="T40">
        <v>49081</v>
      </c>
    </row>
    <row r="41" spans="1:20" x14ac:dyDescent="0.35">
      <c r="A41" s="1">
        <v>45147</v>
      </c>
      <c r="M41" s="2">
        <v>25202</v>
      </c>
      <c r="N41" s="2">
        <v>36342.400000000001</v>
      </c>
      <c r="O41" s="2">
        <f t="shared" si="4"/>
        <v>652373</v>
      </c>
      <c r="P41" s="2">
        <f t="shared" si="5"/>
        <v>306029.48531746026</v>
      </c>
      <c r="Q41" s="2">
        <v>2325.15625</v>
      </c>
      <c r="R41" s="2">
        <v>20424.59375</v>
      </c>
      <c r="S41">
        <v>846804</v>
      </c>
      <c r="T41">
        <v>66336</v>
      </c>
    </row>
    <row r="42" spans="1:20" x14ac:dyDescent="0.35">
      <c r="A42" s="1">
        <v>45148</v>
      </c>
      <c r="M42" s="2">
        <v>23133</v>
      </c>
      <c r="N42" s="2">
        <v>26445.363636363636</v>
      </c>
      <c r="O42" s="2">
        <f t="shared" si="4"/>
        <v>675506</v>
      </c>
      <c r="P42" s="2">
        <f t="shared" si="5"/>
        <v>332474.84895382391</v>
      </c>
      <c r="Q42" s="2">
        <v>2275.84375</v>
      </c>
      <c r="R42" s="2">
        <v>22700.4375</v>
      </c>
      <c r="S42">
        <v>915066</v>
      </c>
      <c r="T42">
        <v>68262</v>
      </c>
    </row>
    <row r="43" spans="1:20" x14ac:dyDescent="0.35">
      <c r="A43" s="1">
        <v>45149</v>
      </c>
      <c r="M43" s="2">
        <v>41604</v>
      </c>
      <c r="N43" s="2">
        <v>28798.363636363636</v>
      </c>
      <c r="O43" s="2">
        <f t="shared" si="4"/>
        <v>717110</v>
      </c>
      <c r="P43" s="2">
        <f t="shared" si="5"/>
        <v>361273.21259018756</v>
      </c>
      <c r="Q43" s="2">
        <v>2496.375</v>
      </c>
      <c r="R43" s="2">
        <v>25196.8125</v>
      </c>
      <c r="S43">
        <v>993553</v>
      </c>
      <c r="T43">
        <v>78487</v>
      </c>
    </row>
    <row r="44" spans="1:20" x14ac:dyDescent="0.35">
      <c r="A44" s="1">
        <v>45150</v>
      </c>
      <c r="M44" s="2">
        <v>23097</v>
      </c>
      <c r="N44" s="2">
        <v>22717.545454545456</v>
      </c>
      <c r="O44" s="2">
        <f t="shared" si="4"/>
        <v>740207</v>
      </c>
      <c r="P44" s="2">
        <f t="shared" si="5"/>
        <v>383990.75804473303</v>
      </c>
      <c r="Q44" s="2">
        <v>2902.0625</v>
      </c>
      <c r="R44" s="2">
        <v>28098.875</v>
      </c>
      <c r="S44">
        <v>1080252</v>
      </c>
      <c r="T44">
        <v>86699</v>
      </c>
    </row>
    <row r="45" spans="1:20" x14ac:dyDescent="0.35">
      <c r="A45" s="1">
        <v>45151</v>
      </c>
      <c r="M45" s="2">
        <v>29948</v>
      </c>
      <c r="N45" s="2">
        <v>24761.090909090908</v>
      </c>
      <c r="O45" s="2">
        <f t="shared" si="4"/>
        <v>770155</v>
      </c>
      <c r="P45" s="2">
        <f t="shared" si="5"/>
        <v>408751.84895382391</v>
      </c>
      <c r="Q45" s="2">
        <v>2692.40625</v>
      </c>
      <c r="R45" s="2">
        <v>30791.28125</v>
      </c>
      <c r="S45">
        <v>1157906</v>
      </c>
      <c r="T45">
        <v>77654</v>
      </c>
    </row>
    <row r="46" spans="1:20" x14ac:dyDescent="0.35">
      <c r="A46" s="1">
        <v>45152</v>
      </c>
      <c r="M46" s="2">
        <v>43402</v>
      </c>
      <c r="N46" s="2">
        <v>27668.909090909092</v>
      </c>
      <c r="O46" s="2">
        <f t="shared" si="4"/>
        <v>813557</v>
      </c>
      <c r="P46" s="2">
        <f t="shared" si="5"/>
        <v>436420.75804473303</v>
      </c>
      <c r="Q46" s="2">
        <v>2560.34375</v>
      </c>
      <c r="R46" s="2">
        <v>33351.625</v>
      </c>
      <c r="S46">
        <v>1254605</v>
      </c>
      <c r="T46">
        <v>96699</v>
      </c>
    </row>
    <row r="47" spans="1:20" x14ac:dyDescent="0.35">
      <c r="A47" s="1">
        <v>45153</v>
      </c>
      <c r="M47" s="2">
        <v>35514</v>
      </c>
      <c r="N47" s="2">
        <v>28715</v>
      </c>
      <c r="O47" s="2">
        <f t="shared" si="4"/>
        <v>849071</v>
      </c>
      <c r="P47" s="2">
        <f t="shared" si="5"/>
        <v>465135.75804473303</v>
      </c>
      <c r="Q47" s="2">
        <v>2669.375</v>
      </c>
      <c r="R47" s="2">
        <v>36021</v>
      </c>
      <c r="S47">
        <v>1351640</v>
      </c>
      <c r="T47">
        <v>97035</v>
      </c>
    </row>
    <row r="48" spans="1:20" x14ac:dyDescent="0.35">
      <c r="A48" s="1">
        <v>45154</v>
      </c>
      <c r="M48" s="2">
        <v>42120</v>
      </c>
      <c r="N48" s="2">
        <v>19741.18181818182</v>
      </c>
      <c r="O48" s="2">
        <f t="shared" si="4"/>
        <v>891191</v>
      </c>
      <c r="P48" s="2">
        <f t="shared" si="5"/>
        <v>484876.93986291485</v>
      </c>
      <c r="Q48" s="2">
        <v>2246.625</v>
      </c>
      <c r="R48" s="2">
        <v>38267.625</v>
      </c>
      <c r="S48">
        <v>1453508</v>
      </c>
      <c r="T48">
        <v>101868</v>
      </c>
    </row>
    <row r="49" spans="1:20" x14ac:dyDescent="0.35">
      <c r="A49" s="1">
        <v>45155</v>
      </c>
      <c r="M49" s="2">
        <v>72319</v>
      </c>
      <c r="N49" s="2">
        <v>24994.81818181818</v>
      </c>
      <c r="O49" s="2">
        <f t="shared" si="4"/>
        <v>963510</v>
      </c>
      <c r="P49" s="2">
        <f t="shared" si="5"/>
        <v>509871.75804473303</v>
      </c>
      <c r="Q49" s="2">
        <v>2389.96875</v>
      </c>
      <c r="R49" s="2">
        <v>40657.59375</v>
      </c>
      <c r="S49">
        <v>1549071</v>
      </c>
      <c r="T49">
        <v>95563</v>
      </c>
    </row>
    <row r="50" spans="1:20" x14ac:dyDescent="0.35">
      <c r="A50" s="1">
        <v>45156</v>
      </c>
      <c r="M50" s="2">
        <v>51083</v>
      </c>
      <c r="N50" s="2">
        <v>30512.18181818182</v>
      </c>
      <c r="O50" s="2">
        <f t="shared" si="4"/>
        <v>1014593</v>
      </c>
      <c r="P50" s="2">
        <f t="shared" si="5"/>
        <v>540383.93986291485</v>
      </c>
      <c r="Q50" s="2">
        <v>2545.625</v>
      </c>
      <c r="R50" s="2">
        <v>43203.21875</v>
      </c>
      <c r="S50">
        <v>1645361</v>
      </c>
      <c r="T50">
        <v>96290</v>
      </c>
    </row>
    <row r="51" spans="1:20" x14ac:dyDescent="0.35">
      <c r="A51" s="1">
        <v>45157</v>
      </c>
      <c r="M51" s="2">
        <v>63291</v>
      </c>
      <c r="N51" s="2">
        <v>29755.272727272728</v>
      </c>
      <c r="O51" s="2">
        <f t="shared" si="4"/>
        <v>1077884</v>
      </c>
      <c r="P51" s="2">
        <f t="shared" si="5"/>
        <v>570139.21259018756</v>
      </c>
      <c r="Q51" s="2">
        <v>2491.34375</v>
      </c>
      <c r="R51" s="2">
        <v>45694.5625</v>
      </c>
      <c r="S51">
        <v>1721948</v>
      </c>
      <c r="T51">
        <v>76587</v>
      </c>
    </row>
    <row r="52" spans="1:20" x14ac:dyDescent="0.35">
      <c r="A52" s="1">
        <v>45158</v>
      </c>
      <c r="M52" s="2">
        <v>36599</v>
      </c>
      <c r="N52" s="2">
        <v>29568.909090909092</v>
      </c>
      <c r="O52" s="2">
        <f t="shared" si="4"/>
        <v>1114483</v>
      </c>
      <c r="P52" s="2">
        <f t="shared" si="5"/>
        <v>599708.12168109661</v>
      </c>
      <c r="Q52" s="2">
        <v>2794.78125</v>
      </c>
      <c r="R52" s="2">
        <v>48489.34375</v>
      </c>
      <c r="S52">
        <v>1791849</v>
      </c>
      <c r="T52">
        <v>69901</v>
      </c>
    </row>
    <row r="53" spans="1:20" x14ac:dyDescent="0.35">
      <c r="A53" s="1">
        <v>45159</v>
      </c>
      <c r="M53" s="2">
        <v>59969</v>
      </c>
      <c r="N53" s="2">
        <v>27004.636363636364</v>
      </c>
      <c r="O53" s="2">
        <f t="shared" si="4"/>
        <v>1174452</v>
      </c>
      <c r="P53" s="2">
        <f t="shared" si="5"/>
        <v>626712.75804473297</v>
      </c>
      <c r="Q53" s="2">
        <v>2769.59375</v>
      </c>
      <c r="R53" s="2">
        <v>51258.9375</v>
      </c>
      <c r="S53">
        <v>1868356</v>
      </c>
      <c r="T53">
        <v>76507</v>
      </c>
    </row>
    <row r="54" spans="1:20" x14ac:dyDescent="0.35">
      <c r="A54" s="1">
        <v>45160</v>
      </c>
      <c r="M54" s="2">
        <v>28052</v>
      </c>
      <c r="N54" s="2">
        <v>26730.909090909092</v>
      </c>
      <c r="O54" s="2">
        <f t="shared" si="4"/>
        <v>1202504</v>
      </c>
      <c r="P54" s="2">
        <f t="shared" si="5"/>
        <v>653443.66713564203</v>
      </c>
      <c r="Q54" s="2">
        <v>2793.03125</v>
      </c>
      <c r="R54" s="2">
        <v>54051.96875</v>
      </c>
      <c r="S54">
        <v>1967235</v>
      </c>
      <c r="T54">
        <v>98879</v>
      </c>
    </row>
    <row r="55" spans="1:20" x14ac:dyDescent="0.35">
      <c r="A55" s="1">
        <v>45161</v>
      </c>
      <c r="M55" s="2">
        <v>75164</v>
      </c>
      <c r="N55" s="2">
        <v>22068.454545454544</v>
      </c>
      <c r="O55" s="2">
        <f t="shared" si="4"/>
        <v>1277668</v>
      </c>
      <c r="P55" s="2">
        <f t="shared" si="5"/>
        <v>675512.12168109661</v>
      </c>
      <c r="Q55" s="2">
        <v>2757.09375</v>
      </c>
      <c r="R55" s="2">
        <v>56809.0625</v>
      </c>
      <c r="S55">
        <v>2062551</v>
      </c>
      <c r="T55">
        <v>95316</v>
      </c>
    </row>
    <row r="56" spans="1:20" x14ac:dyDescent="0.35">
      <c r="A56" s="1">
        <v>45162</v>
      </c>
      <c r="M56" s="2">
        <v>92560</v>
      </c>
      <c r="N56" s="2">
        <v>24809.363636363636</v>
      </c>
      <c r="O56" s="2">
        <f t="shared" si="4"/>
        <v>1370228</v>
      </c>
      <c r="P56" s="2">
        <f t="shared" si="5"/>
        <v>700321.48531746026</v>
      </c>
      <c r="Q56" s="2">
        <v>2848.21875</v>
      </c>
      <c r="R56" s="2">
        <v>59657.28125</v>
      </c>
      <c r="S56">
        <v>2146124</v>
      </c>
      <c r="T56">
        <v>83573</v>
      </c>
    </row>
    <row r="57" spans="1:20" x14ac:dyDescent="0.35">
      <c r="A57" s="1">
        <v>45163</v>
      </c>
      <c r="M57" s="2">
        <v>70620</v>
      </c>
      <c r="N57" s="2">
        <v>28342.545454545456</v>
      </c>
      <c r="O57" s="2">
        <f t="shared" si="4"/>
        <v>1440848</v>
      </c>
      <c r="P57" s="2">
        <f t="shared" si="5"/>
        <v>728664.03077200567</v>
      </c>
      <c r="Q57" s="2">
        <v>2899.75</v>
      </c>
      <c r="R57" s="2">
        <v>62557.03125</v>
      </c>
      <c r="S57">
        <v>2240175</v>
      </c>
      <c r="T57">
        <v>94051</v>
      </c>
    </row>
    <row r="58" spans="1:20" x14ac:dyDescent="0.35">
      <c r="A58" s="1">
        <v>45164</v>
      </c>
      <c r="M58" s="2">
        <v>56160</v>
      </c>
      <c r="N58" s="2">
        <v>26309.272727272728</v>
      </c>
      <c r="O58" s="2">
        <f t="shared" si="4"/>
        <v>1497008</v>
      </c>
      <c r="P58" s="2">
        <f t="shared" si="5"/>
        <v>754973.30349927838</v>
      </c>
      <c r="Q58" s="2">
        <v>2671.1875</v>
      </c>
      <c r="R58" s="2">
        <v>65228.21875</v>
      </c>
      <c r="S58">
        <v>2329478</v>
      </c>
      <c r="T58">
        <v>89303</v>
      </c>
    </row>
    <row r="59" spans="1:20" x14ac:dyDescent="0.35">
      <c r="A59" s="1">
        <v>45165</v>
      </c>
      <c r="M59" s="2">
        <v>43271</v>
      </c>
      <c r="N59" s="2">
        <v>23571.727272727272</v>
      </c>
      <c r="O59" s="2">
        <f t="shared" si="4"/>
        <v>1540279</v>
      </c>
      <c r="P59" s="2">
        <f t="shared" si="5"/>
        <v>778545.03077200567</v>
      </c>
      <c r="Q59" s="2">
        <v>2521.15625</v>
      </c>
      <c r="R59" s="2">
        <v>67749.375</v>
      </c>
      <c r="S59">
        <v>2387858</v>
      </c>
      <c r="T59">
        <v>58380</v>
      </c>
    </row>
    <row r="60" spans="1:20" x14ac:dyDescent="0.35">
      <c r="A60" s="1">
        <v>45166</v>
      </c>
      <c r="M60" s="2">
        <v>54185</v>
      </c>
      <c r="N60" s="2">
        <v>21629.454545454544</v>
      </c>
      <c r="O60" s="2">
        <f t="shared" si="4"/>
        <v>1594464</v>
      </c>
      <c r="P60" s="2">
        <f t="shared" si="5"/>
        <v>800174.48531746026</v>
      </c>
      <c r="Q60" s="2">
        <v>2604.25</v>
      </c>
      <c r="R60" s="2">
        <v>70353.625</v>
      </c>
      <c r="S60">
        <v>2453580</v>
      </c>
      <c r="T60">
        <v>65722</v>
      </c>
    </row>
    <row r="61" spans="1:20" x14ac:dyDescent="0.35">
      <c r="A61" s="1">
        <v>45167</v>
      </c>
      <c r="M61" s="2">
        <v>48129</v>
      </c>
      <c r="N61" s="2">
        <v>21511.909090909092</v>
      </c>
      <c r="O61" s="2">
        <f t="shared" si="4"/>
        <v>1642593</v>
      </c>
      <c r="P61" s="2">
        <f t="shared" si="5"/>
        <v>821686.39440836932</v>
      </c>
      <c r="Q61" s="2">
        <v>2620.75</v>
      </c>
      <c r="R61" s="2">
        <v>72974.375</v>
      </c>
      <c r="S61">
        <v>2507983</v>
      </c>
      <c r="T61">
        <v>54403</v>
      </c>
    </row>
    <row r="62" spans="1:20" x14ac:dyDescent="0.35">
      <c r="A62" s="1">
        <v>45168</v>
      </c>
      <c r="M62" s="2">
        <v>36388</v>
      </c>
      <c r="N62" s="2">
        <v>19461.272727272728</v>
      </c>
      <c r="O62" s="2">
        <f t="shared" si="4"/>
        <v>1678981</v>
      </c>
      <c r="P62" s="2">
        <f t="shared" si="5"/>
        <v>841147.66713564203</v>
      </c>
      <c r="Q62" s="2">
        <v>2646.4375</v>
      </c>
      <c r="R62" s="2">
        <v>75620.8125</v>
      </c>
      <c r="S62">
        <v>2555776</v>
      </c>
      <c r="T62">
        <v>47793</v>
      </c>
    </row>
    <row r="63" spans="1:20" x14ac:dyDescent="0.35">
      <c r="A63" s="1">
        <v>45169</v>
      </c>
      <c r="M63" s="2">
        <v>32306</v>
      </c>
      <c r="N63" s="2">
        <v>17916.636363636364</v>
      </c>
      <c r="O63" s="2">
        <f t="shared" si="4"/>
        <v>1711287</v>
      </c>
      <c r="P63" s="2">
        <f t="shared" si="5"/>
        <v>859064.30349927838</v>
      </c>
      <c r="Q63" s="2">
        <v>2090.2580645161293</v>
      </c>
      <c r="R63" s="2">
        <v>77921.0625</v>
      </c>
      <c r="S63">
        <v>2591708</v>
      </c>
      <c r="T63">
        <v>35932</v>
      </c>
    </row>
    <row r="64" spans="1:20" x14ac:dyDescent="0.35">
      <c r="A64" s="1">
        <v>45170</v>
      </c>
      <c r="M64" s="2">
        <v>32832</v>
      </c>
      <c r="N64" s="2">
        <v>17763.909090909092</v>
      </c>
      <c r="O64" s="2">
        <f t="shared" si="4"/>
        <v>1744119</v>
      </c>
      <c r="P64" s="2">
        <f t="shared" si="5"/>
        <v>876828.21259018744</v>
      </c>
      <c r="Q64" s="2">
        <v>2395.8709677419356</v>
      </c>
      <c r="R64" s="2">
        <v>80454.84375</v>
      </c>
      <c r="S64">
        <v>2620267</v>
      </c>
      <c r="T64">
        <v>28559</v>
      </c>
    </row>
    <row r="65" spans="1:20" x14ac:dyDescent="0.35">
      <c r="A65" s="1">
        <v>45171</v>
      </c>
      <c r="M65" s="2">
        <v>24747</v>
      </c>
      <c r="N65" s="2">
        <v>17535.090909090908</v>
      </c>
      <c r="O65" s="2">
        <f t="shared" si="4"/>
        <v>1768866</v>
      </c>
      <c r="P65" s="2">
        <f t="shared" si="5"/>
        <v>894363.30349927838</v>
      </c>
      <c r="Q65" s="2">
        <v>2438.0322580645161</v>
      </c>
      <c r="R65" s="2">
        <v>83036.21875</v>
      </c>
      <c r="S65">
        <v>2642417</v>
      </c>
      <c r="T65">
        <v>22150</v>
      </c>
    </row>
    <row r="66" spans="1:20" x14ac:dyDescent="0.35">
      <c r="A66" s="1">
        <v>45172</v>
      </c>
      <c r="M66" s="2">
        <v>26054</v>
      </c>
      <c r="N66" s="2">
        <v>17130.18181818182</v>
      </c>
      <c r="O66" s="2">
        <f t="shared" si="4"/>
        <v>1794920</v>
      </c>
      <c r="P66" s="2">
        <f t="shared" si="5"/>
        <v>911493.48531746014</v>
      </c>
      <c r="Q66" s="2">
        <v>2268.2580645161293</v>
      </c>
      <c r="R66" s="2">
        <v>85503.53125</v>
      </c>
      <c r="S66">
        <v>2662910</v>
      </c>
      <c r="T66">
        <v>20493</v>
      </c>
    </row>
    <row r="67" spans="1:20" x14ac:dyDescent="0.35">
      <c r="A67" s="1">
        <v>45173</v>
      </c>
      <c r="M67" s="2">
        <v>21196</v>
      </c>
      <c r="N67" s="2">
        <v>17186.363636363636</v>
      </c>
      <c r="O67" s="2">
        <f t="shared" si="4"/>
        <v>1816116</v>
      </c>
      <c r="P67" s="2">
        <f t="shared" si="5"/>
        <v>928679.84895382379</v>
      </c>
      <c r="Q67" s="2">
        <v>2489.7096774193546</v>
      </c>
      <c r="R67" s="2">
        <v>88247.0625</v>
      </c>
      <c r="S67">
        <v>2683297</v>
      </c>
      <c r="T67">
        <v>20387</v>
      </c>
    </row>
    <row r="68" spans="1:20" x14ac:dyDescent="0.35">
      <c r="A68" s="1">
        <v>45174</v>
      </c>
      <c r="M68" s="2">
        <v>30405</v>
      </c>
      <c r="N68" s="2">
        <v>14679.636363636364</v>
      </c>
      <c r="O68" s="2">
        <f t="shared" ref="O68:O108" si="29">O67+M68</f>
        <v>1846521</v>
      </c>
      <c r="P68" s="2">
        <f t="shared" ref="P68:P108" si="30">P67+N68</f>
        <v>943359.48531746014</v>
      </c>
      <c r="Q68" s="2">
        <v>2018.8064516129032</v>
      </c>
      <c r="R68" s="2">
        <v>90408.75</v>
      </c>
      <c r="S68">
        <v>2721268</v>
      </c>
      <c r="T68">
        <v>37971</v>
      </c>
    </row>
    <row r="69" spans="1:20" x14ac:dyDescent="0.35">
      <c r="A69" s="1">
        <v>45175</v>
      </c>
      <c r="M69" s="2">
        <v>32312</v>
      </c>
      <c r="N69" s="2">
        <v>15690.818181818182</v>
      </c>
      <c r="O69" s="2">
        <f t="shared" si="29"/>
        <v>1878833</v>
      </c>
      <c r="P69" s="2">
        <f t="shared" si="30"/>
        <v>959050.30349927838</v>
      </c>
      <c r="Q69" s="2">
        <v>1748.9032258064517</v>
      </c>
      <c r="R69" s="2">
        <v>92274.84375</v>
      </c>
      <c r="S69">
        <v>2752812</v>
      </c>
      <c r="T69">
        <v>31544</v>
      </c>
    </row>
    <row r="70" spans="1:20" x14ac:dyDescent="0.35">
      <c r="A70" s="1">
        <v>45176</v>
      </c>
      <c r="M70" s="2">
        <v>22177</v>
      </c>
      <c r="N70" s="2">
        <v>14967.545454545454</v>
      </c>
      <c r="O70" s="2">
        <f t="shared" si="29"/>
        <v>1901010</v>
      </c>
      <c r="P70" s="2">
        <f t="shared" si="30"/>
        <v>974017.84895382379</v>
      </c>
      <c r="Q70" s="2">
        <v>2006.9354838709678</v>
      </c>
      <c r="R70" s="2">
        <v>94365.5</v>
      </c>
      <c r="S70">
        <v>2773914</v>
      </c>
      <c r="T70">
        <v>21102</v>
      </c>
    </row>
    <row r="71" spans="1:20" x14ac:dyDescent="0.35">
      <c r="A71" s="1">
        <v>45177</v>
      </c>
      <c r="M71" s="2">
        <v>13971</v>
      </c>
      <c r="N71" s="2">
        <v>14546.818181818182</v>
      </c>
      <c r="O71" s="2">
        <f t="shared" si="29"/>
        <v>1914981</v>
      </c>
      <c r="P71" s="2">
        <f t="shared" si="30"/>
        <v>988564.66713564203</v>
      </c>
      <c r="Q71" s="2">
        <v>1790.9677419354839</v>
      </c>
      <c r="R71" s="2">
        <v>96216.5625</v>
      </c>
      <c r="S71">
        <v>2790299</v>
      </c>
      <c r="T71">
        <v>16385</v>
      </c>
    </row>
    <row r="72" spans="1:20" x14ac:dyDescent="0.35">
      <c r="A72" s="1">
        <v>45178</v>
      </c>
      <c r="M72" s="2">
        <v>13635</v>
      </c>
      <c r="N72" s="2">
        <v>13876.272727272728</v>
      </c>
      <c r="O72" s="2">
        <f t="shared" si="29"/>
        <v>1928616</v>
      </c>
      <c r="P72" s="2">
        <f t="shared" si="30"/>
        <v>1002440.9398629147</v>
      </c>
      <c r="Q72" s="2">
        <v>1389.2258064516129</v>
      </c>
      <c r="R72" s="2">
        <v>97657.28125</v>
      </c>
      <c r="S72">
        <v>2806671</v>
      </c>
      <c r="T72">
        <v>16372</v>
      </c>
    </row>
    <row r="73" spans="1:20" x14ac:dyDescent="0.35">
      <c r="A73" s="1">
        <v>45179</v>
      </c>
      <c r="M73" s="2">
        <v>9796</v>
      </c>
      <c r="N73" s="2">
        <v>12522.363636363636</v>
      </c>
      <c r="O73" s="2">
        <f t="shared" si="29"/>
        <v>1938412</v>
      </c>
      <c r="P73" s="2">
        <f t="shared" si="30"/>
        <v>1014963.3034992784</v>
      </c>
      <c r="Q73" s="2">
        <v>1236.1935483870968</v>
      </c>
      <c r="R73" s="2">
        <v>98961.4375</v>
      </c>
      <c r="S73">
        <v>2823329</v>
      </c>
      <c r="T73">
        <v>16658</v>
      </c>
    </row>
    <row r="74" spans="1:20" x14ac:dyDescent="0.35">
      <c r="A74" s="1">
        <v>45180</v>
      </c>
      <c r="M74" s="2">
        <v>7598</v>
      </c>
      <c r="N74" s="2">
        <v>12105.636363636364</v>
      </c>
      <c r="O74" s="2">
        <f t="shared" si="29"/>
        <v>1946010</v>
      </c>
      <c r="P74" s="2">
        <f t="shared" si="30"/>
        <v>1027068.9398629147</v>
      </c>
      <c r="Q74" s="2">
        <v>1233.741935483871</v>
      </c>
      <c r="R74" s="2">
        <v>100263.1875</v>
      </c>
      <c r="S74">
        <v>2836231</v>
      </c>
      <c r="T74">
        <v>12902</v>
      </c>
    </row>
    <row r="75" spans="1:20" x14ac:dyDescent="0.35">
      <c r="A75" s="1">
        <v>45181</v>
      </c>
      <c r="M75" s="2">
        <v>7178</v>
      </c>
      <c r="N75" s="2">
        <v>11272.545454545454</v>
      </c>
      <c r="O75" s="2">
        <f t="shared" si="29"/>
        <v>1953188</v>
      </c>
      <c r="P75" s="2">
        <f t="shared" si="30"/>
        <v>1038341.4853174601</v>
      </c>
      <c r="Q75" s="2">
        <v>1082.6129032258063</v>
      </c>
      <c r="R75" s="2">
        <v>101468.84375</v>
      </c>
      <c r="S75">
        <v>2848336</v>
      </c>
      <c r="T75">
        <v>12105</v>
      </c>
    </row>
    <row r="76" spans="1:20" x14ac:dyDescent="0.35">
      <c r="A76" s="1">
        <v>45182</v>
      </c>
      <c r="M76" s="2">
        <v>9158</v>
      </c>
      <c r="N76" s="2">
        <v>9771.0909090909099</v>
      </c>
      <c r="O76" s="2">
        <f t="shared" si="29"/>
        <v>1962346</v>
      </c>
      <c r="P76" s="2">
        <f t="shared" si="30"/>
        <v>1048112.5762265511</v>
      </c>
      <c r="Q76" s="2">
        <v>1169.2903225806451</v>
      </c>
      <c r="R76" s="2">
        <v>102790.84375</v>
      </c>
      <c r="S76">
        <v>2858736</v>
      </c>
      <c r="T76">
        <v>10400</v>
      </c>
    </row>
    <row r="77" spans="1:20" x14ac:dyDescent="0.35">
      <c r="A77" s="1">
        <v>45183</v>
      </c>
      <c r="M77" s="2">
        <v>11320</v>
      </c>
      <c r="N77" s="2">
        <v>7589.909090909091</v>
      </c>
      <c r="O77" s="2">
        <f t="shared" si="29"/>
        <v>1973666</v>
      </c>
      <c r="P77" s="2">
        <f t="shared" si="30"/>
        <v>1055702.4853174603</v>
      </c>
      <c r="Q77" s="2">
        <v>1059.4193548387098</v>
      </c>
      <c r="R77" s="2">
        <v>103972.4375</v>
      </c>
      <c r="S77">
        <v>2869578</v>
      </c>
      <c r="T77">
        <v>10842</v>
      </c>
    </row>
    <row r="78" spans="1:20" x14ac:dyDescent="0.35">
      <c r="A78" s="1">
        <v>45184</v>
      </c>
      <c r="M78" s="2">
        <v>8031</v>
      </c>
      <c r="N78" s="2">
        <v>8318.545454545454</v>
      </c>
      <c r="O78" s="2">
        <f t="shared" si="29"/>
        <v>1981697</v>
      </c>
      <c r="P78" s="2">
        <f t="shared" si="30"/>
        <v>1064021.0307720057</v>
      </c>
      <c r="Q78" s="2">
        <v>928.25806451612902</v>
      </c>
      <c r="R78" s="2">
        <v>104985.34375</v>
      </c>
      <c r="S78">
        <v>2877873</v>
      </c>
      <c r="T78">
        <v>8295</v>
      </c>
    </row>
    <row r="79" spans="1:20" x14ac:dyDescent="0.35">
      <c r="A79" s="1">
        <v>45185</v>
      </c>
      <c r="M79" s="2">
        <v>9447</v>
      </c>
      <c r="N79" s="2">
        <v>7405.727272727273</v>
      </c>
      <c r="O79" s="2">
        <f t="shared" si="29"/>
        <v>1991144</v>
      </c>
      <c r="P79" s="2">
        <f t="shared" si="30"/>
        <v>1071426.758044733</v>
      </c>
      <c r="Q79" s="2">
        <v>782.9677419354839</v>
      </c>
      <c r="R79" s="2">
        <v>105830.3125</v>
      </c>
      <c r="S79">
        <v>2885340</v>
      </c>
      <c r="T79">
        <v>7467</v>
      </c>
    </row>
    <row r="80" spans="1:20" x14ac:dyDescent="0.35">
      <c r="A80" s="1">
        <v>45186</v>
      </c>
      <c r="M80" s="2">
        <v>10145</v>
      </c>
      <c r="N80" s="2">
        <v>7004.181818181818</v>
      </c>
      <c r="O80" s="2">
        <f t="shared" si="29"/>
        <v>2001289</v>
      </c>
      <c r="P80" s="2">
        <f t="shared" si="30"/>
        <v>1078430.9398629148</v>
      </c>
      <c r="Q80" s="2">
        <v>617.09677419354841</v>
      </c>
      <c r="R80" s="2">
        <v>106483.21875</v>
      </c>
      <c r="S80">
        <v>2891474</v>
      </c>
      <c r="T80">
        <v>6134</v>
      </c>
    </row>
    <row r="81" spans="1:20" x14ac:dyDescent="0.35">
      <c r="A81" s="1">
        <v>45187</v>
      </c>
      <c r="M81" s="2">
        <v>12000</v>
      </c>
      <c r="N81" s="2">
        <v>6677.818181818182</v>
      </c>
      <c r="O81" s="2">
        <f t="shared" si="29"/>
        <v>2013289</v>
      </c>
      <c r="P81" s="2">
        <f t="shared" si="30"/>
        <v>1085108.758044733</v>
      </c>
      <c r="Q81" s="2">
        <v>636.16129032258061</v>
      </c>
      <c r="R81" s="2">
        <v>107116.78125</v>
      </c>
      <c r="S81">
        <v>2898109</v>
      </c>
      <c r="T81">
        <v>6635</v>
      </c>
    </row>
    <row r="82" spans="1:20" x14ac:dyDescent="0.35">
      <c r="A82" s="1">
        <v>45188</v>
      </c>
      <c r="M82" s="2">
        <v>12883</v>
      </c>
      <c r="N82" s="2">
        <v>6140.454545454545</v>
      </c>
      <c r="O82" s="2">
        <f t="shared" si="29"/>
        <v>2026172</v>
      </c>
      <c r="P82" s="2">
        <f t="shared" si="30"/>
        <v>1091249.2125901876</v>
      </c>
      <c r="Q82" s="2">
        <v>573.0322580645161</v>
      </c>
      <c r="R82" s="2">
        <v>107685.875</v>
      </c>
      <c r="S82">
        <v>2904113</v>
      </c>
      <c r="T82">
        <v>6004</v>
      </c>
    </row>
    <row r="83" spans="1:20" x14ac:dyDescent="0.35">
      <c r="A83" s="1">
        <v>45189</v>
      </c>
      <c r="M83" s="2">
        <v>6366</v>
      </c>
      <c r="N83" s="2">
        <v>6411.4</v>
      </c>
      <c r="O83" s="2">
        <f t="shared" si="29"/>
        <v>2032538</v>
      </c>
      <c r="P83" s="2">
        <f t="shared" si="30"/>
        <v>1097660.6125901875</v>
      </c>
      <c r="Q83" s="2">
        <v>579.06451612903231</v>
      </c>
      <c r="R83" s="2">
        <v>108246.84375</v>
      </c>
      <c r="S83">
        <v>2908890</v>
      </c>
      <c r="T83">
        <v>4777</v>
      </c>
    </row>
    <row r="84" spans="1:20" x14ac:dyDescent="0.35">
      <c r="A84" s="1">
        <v>45190</v>
      </c>
      <c r="M84" s="2">
        <v>4155</v>
      </c>
      <c r="N84" s="2">
        <v>6189.6</v>
      </c>
      <c r="O84" s="2">
        <f t="shared" si="29"/>
        <v>2036693</v>
      </c>
      <c r="P84" s="2">
        <f t="shared" si="30"/>
        <v>1103850.2125901876</v>
      </c>
      <c r="Q84" s="2">
        <v>398.58064516129031</v>
      </c>
      <c r="R84" s="2">
        <v>108632.96875</v>
      </c>
      <c r="S84">
        <v>2913442</v>
      </c>
      <c r="T84">
        <v>4552</v>
      </c>
    </row>
    <row r="85" spans="1:20" x14ac:dyDescent="0.35">
      <c r="A85" s="1">
        <v>45191</v>
      </c>
      <c r="M85" s="2">
        <v>2650</v>
      </c>
      <c r="N85" s="2">
        <v>4314.3999999999996</v>
      </c>
      <c r="O85" s="2">
        <f t="shared" si="29"/>
        <v>2039343</v>
      </c>
      <c r="P85" s="2">
        <f t="shared" si="30"/>
        <v>1108164.6125901875</v>
      </c>
      <c r="Q85" s="2">
        <v>325.76666666666665</v>
      </c>
      <c r="R85" s="2">
        <v>108938.375</v>
      </c>
      <c r="S85">
        <v>2917079</v>
      </c>
      <c r="T85">
        <v>3637</v>
      </c>
    </row>
    <row r="86" spans="1:20" x14ac:dyDescent="0.35">
      <c r="A86" s="1">
        <v>45192</v>
      </c>
      <c r="M86" s="2">
        <v>3729</v>
      </c>
      <c r="N86" s="2">
        <v>3802.6</v>
      </c>
      <c r="O86" s="2">
        <f t="shared" si="29"/>
        <v>2043072</v>
      </c>
      <c r="P86" s="2">
        <f t="shared" si="30"/>
        <v>1111967.2125901876</v>
      </c>
      <c r="Q86" s="2">
        <v>278.10000000000002</v>
      </c>
      <c r="R86" s="2">
        <v>109199.09375</v>
      </c>
      <c r="S86">
        <v>2919938</v>
      </c>
      <c r="T86">
        <v>2859</v>
      </c>
    </row>
    <row r="87" spans="1:20" x14ac:dyDescent="0.35">
      <c r="A87" s="1">
        <v>45193</v>
      </c>
      <c r="M87" s="2">
        <v>2655</v>
      </c>
      <c r="N87" s="2">
        <v>3261.3333333333335</v>
      </c>
      <c r="O87" s="2">
        <f t="shared" si="29"/>
        <v>2045727</v>
      </c>
      <c r="P87" s="2">
        <f t="shared" si="30"/>
        <v>1115228.5459235208</v>
      </c>
      <c r="Q87" s="2">
        <v>263.39999999999998</v>
      </c>
      <c r="R87" s="2">
        <v>109446.03125</v>
      </c>
      <c r="S87">
        <v>2922555</v>
      </c>
      <c r="T87">
        <v>2617</v>
      </c>
    </row>
    <row r="88" spans="1:20" x14ac:dyDescent="0.35">
      <c r="A88" s="1">
        <v>45194</v>
      </c>
      <c r="M88" s="2">
        <v>1998</v>
      </c>
      <c r="N88" s="2">
        <v>2728.4444444444443</v>
      </c>
      <c r="O88" s="2">
        <f t="shared" si="29"/>
        <v>2047725</v>
      </c>
      <c r="P88" s="2">
        <f t="shared" si="30"/>
        <v>1117956.9903679653</v>
      </c>
      <c r="Q88" s="2">
        <v>219.46666666666667</v>
      </c>
      <c r="R88" s="2">
        <v>109651.78125</v>
      </c>
      <c r="S88">
        <v>2924726</v>
      </c>
      <c r="T88">
        <v>2171</v>
      </c>
    </row>
    <row r="89" spans="1:20" x14ac:dyDescent="0.35">
      <c r="A89" s="1">
        <v>45195</v>
      </c>
      <c r="M89" s="2">
        <v>1292</v>
      </c>
      <c r="N89" s="2">
        <v>2059.7777777777778</v>
      </c>
      <c r="O89" s="2">
        <f t="shared" si="29"/>
        <v>2049017</v>
      </c>
      <c r="P89" s="2">
        <f t="shared" si="30"/>
        <v>1120016.7681457431</v>
      </c>
      <c r="Q89" s="2">
        <v>165.68965517241378</v>
      </c>
      <c r="R89" s="2">
        <v>109801.9375</v>
      </c>
      <c r="S89">
        <v>2926439</v>
      </c>
      <c r="T89">
        <v>1713</v>
      </c>
    </row>
    <row r="90" spans="1:20" x14ac:dyDescent="0.35">
      <c r="A90" s="1">
        <v>45196</v>
      </c>
      <c r="M90" s="2">
        <v>829</v>
      </c>
      <c r="N90" s="2">
        <v>1764.2222222222222</v>
      </c>
      <c r="O90" s="2">
        <f t="shared" si="29"/>
        <v>2049846</v>
      </c>
      <c r="P90" s="2">
        <f t="shared" si="30"/>
        <v>1121780.9903679653</v>
      </c>
      <c r="Q90" s="2">
        <v>128.58620689655172</v>
      </c>
      <c r="R90" s="2">
        <v>109918.46875</v>
      </c>
      <c r="S90">
        <v>2927888</v>
      </c>
      <c r="T90">
        <v>1449</v>
      </c>
    </row>
    <row r="91" spans="1:20" x14ac:dyDescent="0.35">
      <c r="A91" s="1">
        <v>45197</v>
      </c>
      <c r="M91" s="2">
        <v>1168</v>
      </c>
      <c r="N91" s="2">
        <v>1664.125</v>
      </c>
      <c r="O91" s="2">
        <f t="shared" si="29"/>
        <v>2051014</v>
      </c>
      <c r="P91" s="2">
        <f t="shared" si="30"/>
        <v>1123445.1153679653</v>
      </c>
      <c r="Q91" s="2">
        <v>130.21428571428572</v>
      </c>
      <c r="R91" s="2">
        <v>110032.40625</v>
      </c>
      <c r="S91">
        <v>2928946</v>
      </c>
      <c r="T91">
        <v>1058</v>
      </c>
    </row>
    <row r="92" spans="1:20" x14ac:dyDescent="0.35">
      <c r="A92" s="1">
        <v>45198</v>
      </c>
      <c r="M92" s="2">
        <v>935</v>
      </c>
      <c r="N92" s="2">
        <v>1687.375</v>
      </c>
      <c r="O92" s="2">
        <f t="shared" si="29"/>
        <v>2051949</v>
      </c>
      <c r="P92" s="2">
        <f t="shared" si="30"/>
        <v>1125132.4903679653</v>
      </c>
      <c r="Q92" s="2">
        <v>127.89285714285714</v>
      </c>
      <c r="R92" s="2">
        <v>110144.3125</v>
      </c>
      <c r="S92">
        <v>2929993</v>
      </c>
      <c r="T92">
        <v>1047</v>
      </c>
    </row>
    <row r="93" spans="1:20" x14ac:dyDescent="0.35">
      <c r="A93" s="1">
        <v>45199</v>
      </c>
      <c r="M93" s="2">
        <v>896</v>
      </c>
      <c r="N93" s="2">
        <v>868.83333333333337</v>
      </c>
      <c r="O93" s="2">
        <f t="shared" si="29"/>
        <v>2052845</v>
      </c>
      <c r="P93" s="2">
        <f t="shared" si="30"/>
        <v>1126001.3237012986</v>
      </c>
      <c r="Q93" s="2">
        <v>103.625</v>
      </c>
      <c r="R93" s="2">
        <v>110222.03125</v>
      </c>
      <c r="S93">
        <v>2930854</v>
      </c>
      <c r="T93">
        <v>861</v>
      </c>
    </row>
    <row r="94" spans="1:20" x14ac:dyDescent="0.35">
      <c r="A94" s="1">
        <v>45200</v>
      </c>
      <c r="N94" s="2">
        <v>707.66666666666663</v>
      </c>
      <c r="O94" s="2">
        <f t="shared" si="29"/>
        <v>2052845</v>
      </c>
      <c r="P94" s="2">
        <f t="shared" si="30"/>
        <v>1126708.9903679653</v>
      </c>
      <c r="Q94" s="2">
        <v>99.826086956521735</v>
      </c>
      <c r="R94" s="2">
        <v>110293.78125</v>
      </c>
      <c r="S94">
        <v>2931593</v>
      </c>
      <c r="T94">
        <v>739</v>
      </c>
    </row>
    <row r="95" spans="1:20" x14ac:dyDescent="0.35">
      <c r="A95" s="1">
        <v>45201</v>
      </c>
      <c r="N95" s="2">
        <v>440</v>
      </c>
      <c r="O95" s="2">
        <f t="shared" si="29"/>
        <v>2052845</v>
      </c>
      <c r="P95" s="2">
        <f t="shared" si="30"/>
        <v>1127148.9903679653</v>
      </c>
      <c r="Q95" s="2">
        <v>75.714285714285708</v>
      </c>
      <c r="R95" s="2">
        <v>110343.46875</v>
      </c>
      <c r="S95">
        <v>2931945</v>
      </c>
      <c r="T95">
        <v>352</v>
      </c>
    </row>
    <row r="96" spans="1:20" x14ac:dyDescent="0.35">
      <c r="A96" s="1">
        <v>45202</v>
      </c>
      <c r="N96" s="2">
        <v>720.66666666666663</v>
      </c>
      <c r="O96" s="2">
        <f t="shared" si="29"/>
        <v>2052845</v>
      </c>
      <c r="P96" s="2">
        <f t="shared" si="30"/>
        <v>1127869.6570346321</v>
      </c>
      <c r="Q96" s="2">
        <v>72.631578947368425</v>
      </c>
      <c r="R96" s="2">
        <v>110386.59375</v>
      </c>
      <c r="S96">
        <v>2932165</v>
      </c>
      <c r="T96">
        <v>220</v>
      </c>
    </row>
    <row r="97" spans="1:20" x14ac:dyDescent="0.35">
      <c r="A97" s="1">
        <v>45203</v>
      </c>
      <c r="N97" s="2">
        <v>238</v>
      </c>
      <c r="O97" s="2">
        <f t="shared" si="29"/>
        <v>2052845</v>
      </c>
      <c r="P97" s="2">
        <f t="shared" si="30"/>
        <v>1128107.6570346321</v>
      </c>
      <c r="Q97" s="2">
        <v>46.111111111111114</v>
      </c>
      <c r="R97" s="2">
        <v>110412.53125</v>
      </c>
      <c r="S97">
        <v>2932367</v>
      </c>
      <c r="T97">
        <v>202</v>
      </c>
    </row>
    <row r="98" spans="1:20" x14ac:dyDescent="0.35">
      <c r="A98" s="1">
        <v>45204</v>
      </c>
      <c r="N98" s="2">
        <v>323</v>
      </c>
      <c r="O98" s="2">
        <f t="shared" si="29"/>
        <v>2052845</v>
      </c>
      <c r="P98" s="2">
        <f t="shared" si="30"/>
        <v>1128430.6570346321</v>
      </c>
      <c r="Q98" s="2">
        <v>45.25</v>
      </c>
      <c r="R98" s="2">
        <v>110435.15625</v>
      </c>
      <c r="S98">
        <v>2932534</v>
      </c>
      <c r="T98">
        <v>167</v>
      </c>
    </row>
    <row r="99" spans="1:20" x14ac:dyDescent="0.35">
      <c r="A99" s="1">
        <v>45205</v>
      </c>
      <c r="N99" s="2">
        <v>250</v>
      </c>
      <c r="O99" s="2">
        <f t="shared" si="29"/>
        <v>2052845</v>
      </c>
      <c r="P99" s="2">
        <f t="shared" si="30"/>
        <v>1128680.6570346321</v>
      </c>
      <c r="Q99" s="2">
        <v>39.375</v>
      </c>
      <c r="R99" s="2">
        <v>110454.84375</v>
      </c>
      <c r="S99">
        <v>2932575</v>
      </c>
      <c r="T99">
        <v>41</v>
      </c>
    </row>
    <row r="100" spans="1:20" x14ac:dyDescent="0.35">
      <c r="A100" s="1">
        <v>45206</v>
      </c>
      <c r="O100" s="2">
        <f t="shared" si="29"/>
        <v>2052845</v>
      </c>
      <c r="P100" s="2">
        <f t="shared" si="30"/>
        <v>1128680.6570346321</v>
      </c>
      <c r="Q100" s="2">
        <v>34.799999999999997</v>
      </c>
      <c r="R100" s="2">
        <v>110471.15625</v>
      </c>
      <c r="S100">
        <v>2932620</v>
      </c>
      <c r="T100">
        <v>45</v>
      </c>
    </row>
    <row r="101" spans="1:20" x14ac:dyDescent="0.35">
      <c r="A101" s="1">
        <v>45207</v>
      </c>
      <c r="O101" s="2">
        <f t="shared" si="29"/>
        <v>2052845</v>
      </c>
      <c r="P101" s="2">
        <f t="shared" si="30"/>
        <v>1128680.6570346321</v>
      </c>
      <c r="Q101" s="2">
        <v>19.133333333333333</v>
      </c>
      <c r="R101" s="2">
        <v>110480.125</v>
      </c>
    </row>
    <row r="102" spans="1:20" x14ac:dyDescent="0.35">
      <c r="A102" s="1">
        <v>45208</v>
      </c>
      <c r="O102" s="2">
        <f t="shared" si="29"/>
        <v>2052845</v>
      </c>
      <c r="P102" s="2">
        <f t="shared" si="30"/>
        <v>1128680.6570346321</v>
      </c>
      <c r="Q102" s="2">
        <v>19.466666666666665</v>
      </c>
      <c r="R102" s="2">
        <v>110489.25</v>
      </c>
    </row>
    <row r="103" spans="1:20" x14ac:dyDescent="0.35">
      <c r="A103" s="1">
        <v>45209</v>
      </c>
      <c r="O103" s="2">
        <f t="shared" si="29"/>
        <v>2052845</v>
      </c>
      <c r="P103" s="2">
        <f t="shared" si="30"/>
        <v>1128680.6570346321</v>
      </c>
      <c r="Q103" s="2">
        <v>21.466666666666665</v>
      </c>
      <c r="R103" s="2">
        <v>110499.3125</v>
      </c>
    </row>
    <row r="104" spans="1:20" x14ac:dyDescent="0.35">
      <c r="A104" s="1">
        <v>45210</v>
      </c>
      <c r="O104" s="2">
        <f t="shared" si="29"/>
        <v>2052845</v>
      </c>
      <c r="P104" s="2">
        <f t="shared" si="30"/>
        <v>1128680.6570346321</v>
      </c>
      <c r="Q104" s="2">
        <v>22.785714285714285</v>
      </c>
      <c r="R104" s="2">
        <v>110509.28125</v>
      </c>
    </row>
    <row r="105" spans="1:20" x14ac:dyDescent="0.35">
      <c r="A105" s="1">
        <v>45211</v>
      </c>
      <c r="O105" s="2">
        <f t="shared" si="29"/>
        <v>2052845</v>
      </c>
      <c r="P105" s="2">
        <f t="shared" si="30"/>
        <v>1128680.6570346321</v>
      </c>
      <c r="Q105" s="2">
        <v>7.6428571428571432</v>
      </c>
      <c r="R105" s="2">
        <v>110512.625</v>
      </c>
    </row>
    <row r="106" spans="1:20" x14ac:dyDescent="0.35">
      <c r="A106" s="1">
        <v>45212</v>
      </c>
      <c r="O106" s="2">
        <f t="shared" si="29"/>
        <v>2052845</v>
      </c>
      <c r="P106" s="2">
        <f t="shared" si="30"/>
        <v>1128680.6570346321</v>
      </c>
      <c r="Q106" s="2">
        <v>9.1538461538461533</v>
      </c>
      <c r="R106" s="2">
        <v>110516.34375</v>
      </c>
    </row>
    <row r="107" spans="1:20" x14ac:dyDescent="0.35">
      <c r="A107" s="1">
        <v>45213</v>
      </c>
      <c r="O107" s="2">
        <f t="shared" si="29"/>
        <v>2052845</v>
      </c>
      <c r="P107" s="2">
        <f t="shared" si="30"/>
        <v>1128680.6570346321</v>
      </c>
      <c r="Q107" s="2">
        <v>7</v>
      </c>
      <c r="R107" s="2">
        <v>110519.1875</v>
      </c>
    </row>
    <row r="108" spans="1:20" x14ac:dyDescent="0.35">
      <c r="A108" s="1">
        <v>45214</v>
      </c>
      <c r="O108" s="2">
        <f t="shared" si="29"/>
        <v>2052845</v>
      </c>
      <c r="P108" s="2">
        <f t="shared" si="30"/>
        <v>1128680.6570346321</v>
      </c>
      <c r="Q108" s="2">
        <v>8.545454545454545</v>
      </c>
      <c r="R108" s="2">
        <v>110522.125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J18" sqref="J18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8" customWidth="1"/>
    <col min="11" max="11" width="10" customWidth="1"/>
  </cols>
  <sheetData>
    <row r="1" spans="1:22" x14ac:dyDescent="0.35">
      <c r="A1" s="14" t="s">
        <v>63</v>
      </c>
    </row>
    <row r="2" spans="1:22" x14ac:dyDescent="0.35">
      <c r="A2" s="15">
        <v>2023</v>
      </c>
    </row>
    <row r="3" spans="1:22" x14ac:dyDescent="0.35">
      <c r="A3" s="14"/>
      <c r="B3" s="14"/>
      <c r="C3" s="14"/>
      <c r="D3" s="14"/>
      <c r="E3" s="19" t="s">
        <v>62</v>
      </c>
      <c r="F3" s="19"/>
      <c r="G3" s="19"/>
      <c r="H3" s="19"/>
      <c r="I3" s="19"/>
      <c r="J3" s="19"/>
      <c r="T3" t="s">
        <v>69</v>
      </c>
      <c r="U3" t="s">
        <v>70</v>
      </c>
    </row>
    <row r="4" spans="1:22" ht="28" customHeight="1" x14ac:dyDescent="0.35">
      <c r="A4" s="14" t="s">
        <v>61</v>
      </c>
      <c r="B4" s="14" t="s">
        <v>60</v>
      </c>
      <c r="C4" s="14" t="s">
        <v>59</v>
      </c>
      <c r="D4" s="14"/>
      <c r="E4" s="13" t="s">
        <v>58</v>
      </c>
      <c r="F4" s="13" t="s">
        <v>57</v>
      </c>
      <c r="G4" s="13" t="s">
        <v>56</v>
      </c>
      <c r="H4" s="13" t="s">
        <v>65</v>
      </c>
      <c r="I4" s="13" t="s">
        <v>55</v>
      </c>
      <c r="J4" s="13" t="s">
        <v>54</v>
      </c>
      <c r="K4" s="12"/>
      <c r="L4" s="13" t="s">
        <v>58</v>
      </c>
      <c r="M4" s="13" t="s">
        <v>57</v>
      </c>
      <c r="N4" s="13" t="s">
        <v>66</v>
      </c>
      <c r="O4" s="13" t="s">
        <v>67</v>
      </c>
      <c r="P4" s="13" t="s">
        <v>55</v>
      </c>
      <c r="Q4" s="13" t="s">
        <v>54</v>
      </c>
      <c r="R4" s="13"/>
      <c r="S4" s="13" t="s">
        <v>52</v>
      </c>
      <c r="T4" s="13" t="s">
        <v>68</v>
      </c>
      <c r="U4" s="13" t="s">
        <v>56</v>
      </c>
    </row>
    <row r="5" spans="1:22" ht="28" customHeight="1" x14ac:dyDescent="0.35">
      <c r="A5" s="14">
        <v>24</v>
      </c>
      <c r="B5" s="10">
        <v>45452</v>
      </c>
      <c r="C5" s="10">
        <v>45458</v>
      </c>
      <c r="D5" s="14"/>
      <c r="E5" s="13"/>
      <c r="F5" s="13"/>
      <c r="G5" s="13"/>
      <c r="H5" s="13"/>
      <c r="I5" s="13"/>
      <c r="J5" s="13"/>
      <c r="K5" s="12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4">
        <v>25</v>
      </c>
      <c r="B6" s="10">
        <v>45459</v>
      </c>
      <c r="C6" s="10">
        <v>45459</v>
      </c>
      <c r="D6" s="14"/>
      <c r="E6" s="13"/>
      <c r="F6" s="13"/>
      <c r="G6" s="13"/>
      <c r="H6" s="13"/>
      <c r="I6" s="13"/>
      <c r="J6" s="13"/>
      <c r="K6" s="12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10">
        <v>45466</v>
      </c>
      <c r="C7" s="10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10">
        <v>45473</v>
      </c>
      <c r="C8" s="10">
        <v>45461</v>
      </c>
      <c r="G8" s="11"/>
      <c r="H8" s="17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10">
        <v>45480</v>
      </c>
      <c r="C9" s="10">
        <v>45462</v>
      </c>
      <c r="G9" s="11"/>
      <c r="H9" s="17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10">
        <v>45487</v>
      </c>
      <c r="C10" s="10">
        <v>45463</v>
      </c>
      <c r="G10" s="11"/>
      <c r="H10" s="17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10">
        <v>45494</v>
      </c>
      <c r="C11" s="10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10">
        <v>45501</v>
      </c>
      <c r="C12" s="10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10">
        <v>45508</v>
      </c>
      <c r="C13" s="10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10">
        <v>45515</v>
      </c>
      <c r="C14" s="10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10">
        <v>45522</v>
      </c>
      <c r="C15" s="10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10">
        <v>45529</v>
      </c>
      <c r="C16" s="10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10">
        <v>45536</v>
      </c>
      <c r="C17" s="10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9" t="s">
        <v>53</v>
      </c>
      <c r="E18" s="8">
        <f>SUM(E7:E17)</f>
        <v>0</v>
      </c>
      <c r="F18" s="8">
        <f>SUM(F7:F17)</f>
        <v>0</v>
      </c>
      <c r="G18" s="8">
        <f>SUM(G7:G17)</f>
        <v>0</v>
      </c>
      <c r="I18" s="8">
        <f>SUM(I7:I17)</f>
        <v>0</v>
      </c>
      <c r="J18" s="8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6" customWidth="1"/>
    <col min="3" max="3" width="15.26953125" style="16" customWidth="1"/>
  </cols>
  <sheetData>
    <row r="1" spans="1:3" x14ac:dyDescent="0.35">
      <c r="A1" t="s">
        <v>1</v>
      </c>
      <c r="B1" s="16" t="s">
        <v>52</v>
      </c>
      <c r="C1" s="16" t="s">
        <v>64</v>
      </c>
    </row>
    <row r="2" spans="1:3" x14ac:dyDescent="0.35">
      <c r="A2" s="1">
        <v>45452</v>
      </c>
      <c r="B2" s="16">
        <f>VLOOKUP(A2,'Stat weeks'!$A$1:$B$119,2,FALSE)</f>
        <v>24</v>
      </c>
      <c r="C2" s="16">
        <f>VLOOKUP(B2,'Sockeye FSC and Demo'!$S$5:$V$17,4,FALSE)</f>
        <v>0</v>
      </c>
    </row>
    <row r="3" spans="1:3" x14ac:dyDescent="0.35">
      <c r="A3" s="1">
        <v>45453</v>
      </c>
      <c r="B3" s="16">
        <f>VLOOKUP(A3,'Stat weeks'!$A$1:$B$119,2,FALSE)</f>
        <v>24</v>
      </c>
      <c r="C3" s="16">
        <f>VLOOKUP(B3,'Sockeye FSC and Demo'!$S$5:$V$17,4,FALSE)</f>
        <v>0</v>
      </c>
    </row>
    <row r="4" spans="1:3" x14ac:dyDescent="0.35">
      <c r="A4" s="1">
        <v>45454</v>
      </c>
      <c r="B4" s="16">
        <f>VLOOKUP(A4,'Stat weeks'!$A$1:$B$119,2,FALSE)</f>
        <v>24</v>
      </c>
      <c r="C4" s="16">
        <f>VLOOKUP(B4,'Sockeye FSC and Demo'!$S$5:$V$17,4,FALSE)</f>
        <v>0</v>
      </c>
    </row>
    <row r="5" spans="1:3" x14ac:dyDescent="0.35">
      <c r="A5" s="1">
        <v>45455</v>
      </c>
      <c r="B5" s="16">
        <f>VLOOKUP(A5,'Stat weeks'!$A$1:$B$119,2,FALSE)</f>
        <v>24</v>
      </c>
      <c r="C5" s="16">
        <f>VLOOKUP(B5,'Sockeye FSC and Demo'!$S$5:$V$17,4,FALSE)</f>
        <v>0</v>
      </c>
    </row>
    <row r="6" spans="1:3" x14ac:dyDescent="0.35">
      <c r="A6" s="1">
        <v>45456</v>
      </c>
      <c r="B6" s="16">
        <f>VLOOKUP(A6,'Stat weeks'!$A$1:$B$119,2,FALSE)</f>
        <v>24</v>
      </c>
      <c r="C6" s="16">
        <f>VLOOKUP(B6,'Sockeye FSC and Demo'!$S$5:$V$17,4,FALSE)</f>
        <v>0</v>
      </c>
    </row>
    <row r="7" spans="1:3" x14ac:dyDescent="0.35">
      <c r="A7" s="1">
        <v>45457</v>
      </c>
      <c r="B7" s="16">
        <f>VLOOKUP(A7,'Stat weeks'!$A$1:$B$119,2,FALSE)</f>
        <v>24</v>
      </c>
      <c r="C7" s="16">
        <f>VLOOKUP(B7,'Sockeye FSC and Demo'!$S$5:$V$17,4,FALSE)</f>
        <v>0</v>
      </c>
    </row>
    <row r="8" spans="1:3" x14ac:dyDescent="0.35">
      <c r="A8" s="1">
        <v>45458</v>
      </c>
      <c r="B8" s="16">
        <f>VLOOKUP(A8,'Stat weeks'!$A$1:$B$119,2,FALSE)</f>
        <v>24</v>
      </c>
      <c r="C8" s="16">
        <f>VLOOKUP(B8,'Sockeye FSC and Demo'!$S$5:$V$17,4,FALSE)</f>
        <v>0</v>
      </c>
    </row>
    <row r="9" spans="1:3" x14ac:dyDescent="0.35">
      <c r="A9" s="1">
        <v>45459</v>
      </c>
      <c r="B9" s="16">
        <f>VLOOKUP(A9,'Stat weeks'!$A$1:$B$119,2,FALSE)</f>
        <v>25</v>
      </c>
      <c r="C9" s="16">
        <f>VLOOKUP(B9,'Sockeye FSC and Demo'!$S$5:$V$17,4,FALSE)</f>
        <v>0</v>
      </c>
    </row>
    <row r="10" spans="1:3" x14ac:dyDescent="0.35">
      <c r="A10" s="1">
        <v>45460</v>
      </c>
      <c r="B10" s="16">
        <f>VLOOKUP(A10,'Stat weeks'!$A$1:$B$119,2,FALSE)</f>
        <v>25</v>
      </c>
      <c r="C10" s="16">
        <f>VLOOKUP(B10,'Sockeye FSC and Demo'!$S$5:$V$17,4,FALSE)</f>
        <v>0</v>
      </c>
    </row>
    <row r="11" spans="1:3" x14ac:dyDescent="0.35">
      <c r="A11" s="1">
        <v>45461</v>
      </c>
      <c r="B11" s="16">
        <f>VLOOKUP(A11,'Stat weeks'!$A$1:$B$119,2,FALSE)</f>
        <v>25</v>
      </c>
      <c r="C11" s="16">
        <f>VLOOKUP(B11,'Sockeye FSC and Demo'!$S$5:$V$17,4,FALSE)</f>
        <v>0</v>
      </c>
    </row>
    <row r="12" spans="1:3" x14ac:dyDescent="0.35">
      <c r="A12" s="1">
        <v>45462</v>
      </c>
      <c r="B12" s="16">
        <f>VLOOKUP(A12,'Stat weeks'!$A$1:$B$119,2,FALSE)</f>
        <v>25</v>
      </c>
      <c r="C12" s="16">
        <f>VLOOKUP(B12,'Sockeye FSC and Demo'!$S$5:$V$17,4,FALSE)</f>
        <v>0</v>
      </c>
    </row>
    <row r="13" spans="1:3" x14ac:dyDescent="0.35">
      <c r="A13" s="1">
        <v>45463</v>
      </c>
      <c r="B13" s="16">
        <f>VLOOKUP(A13,'Stat weeks'!$A$1:$B$119,2,FALSE)</f>
        <v>25</v>
      </c>
      <c r="C13" s="16">
        <f>VLOOKUP(B13,'Sockeye FSC and Demo'!$S$5:$V$17,4,FALSE)</f>
        <v>0</v>
      </c>
    </row>
    <row r="14" spans="1:3" x14ac:dyDescent="0.35">
      <c r="A14" s="1">
        <v>45464</v>
      </c>
      <c r="B14" s="16">
        <f>VLOOKUP(A14,'Stat weeks'!$A$1:$B$119,2,FALSE)</f>
        <v>25</v>
      </c>
      <c r="C14" s="16">
        <f>VLOOKUP(B14,'Sockeye FSC and Demo'!$S$5:$V$17,4,FALSE)</f>
        <v>0</v>
      </c>
    </row>
    <row r="15" spans="1:3" x14ac:dyDescent="0.35">
      <c r="A15" s="1">
        <v>45465</v>
      </c>
      <c r="B15" s="16">
        <f>VLOOKUP(A15,'Stat weeks'!$A$1:$B$119,2,FALSE)</f>
        <v>25</v>
      </c>
      <c r="C15" s="16">
        <f>VLOOKUP(B15,'Sockeye FSC and Demo'!$S$5:$V$17,4,FALSE)</f>
        <v>0</v>
      </c>
    </row>
    <row r="16" spans="1:3" x14ac:dyDescent="0.35">
      <c r="A16" s="1">
        <v>45466</v>
      </c>
      <c r="B16" s="16">
        <f>VLOOKUP(A16,'Stat weeks'!$A$1:$B$119,2,FALSE)</f>
        <v>26</v>
      </c>
    </row>
    <row r="17" spans="1:2" x14ac:dyDescent="0.35">
      <c r="A17" s="1">
        <v>45467</v>
      </c>
      <c r="B17" s="16">
        <f>VLOOKUP(A17,'Stat weeks'!$A$1:$B$119,2,FALSE)</f>
        <v>26</v>
      </c>
    </row>
    <row r="18" spans="1:2" x14ac:dyDescent="0.35">
      <c r="A18" s="1">
        <v>45468</v>
      </c>
      <c r="B18" s="16">
        <f>VLOOKUP(A18,'Stat weeks'!$A$1:$B$119,2,FALSE)</f>
        <v>26</v>
      </c>
    </row>
    <row r="19" spans="1:2" x14ac:dyDescent="0.35">
      <c r="A19" s="1">
        <v>45469</v>
      </c>
      <c r="B19" s="16">
        <f>VLOOKUP(A19,'Stat weeks'!$A$1:$B$119,2,FALSE)</f>
        <v>26</v>
      </c>
    </row>
    <row r="20" spans="1:2" x14ac:dyDescent="0.35">
      <c r="A20" s="1">
        <v>45470</v>
      </c>
      <c r="B20" s="16">
        <f>VLOOKUP(A20,'Stat weeks'!$A$1:$B$119,2,FALSE)</f>
        <v>26</v>
      </c>
    </row>
    <row r="21" spans="1:2" x14ac:dyDescent="0.35">
      <c r="A21" s="1">
        <v>45471</v>
      </c>
      <c r="B21" s="16">
        <f>VLOOKUP(A21,'Stat weeks'!$A$1:$B$119,2,FALSE)</f>
        <v>26</v>
      </c>
    </row>
    <row r="22" spans="1:2" x14ac:dyDescent="0.35">
      <c r="A22" s="1">
        <v>45472</v>
      </c>
      <c r="B22" s="16">
        <f>VLOOKUP(A22,'Stat weeks'!$A$1:$B$119,2,FALSE)</f>
        <v>26</v>
      </c>
    </row>
    <row r="23" spans="1:2" x14ac:dyDescent="0.35">
      <c r="A23" s="1">
        <v>45473</v>
      </c>
      <c r="B23" s="16">
        <f>VLOOKUP(A23,'Stat weeks'!$A$1:$B$119,2,FALSE)</f>
        <v>27</v>
      </c>
    </row>
    <row r="24" spans="1:2" x14ac:dyDescent="0.35">
      <c r="A24" s="1">
        <v>45474</v>
      </c>
      <c r="B24" s="16">
        <f>VLOOKUP(A24,'Stat weeks'!$A$1:$B$119,2,FALSE)</f>
        <v>27</v>
      </c>
    </row>
    <row r="25" spans="1:2" x14ac:dyDescent="0.35">
      <c r="A25" s="1">
        <v>45475</v>
      </c>
      <c r="B25" s="16">
        <f>VLOOKUP(A25,'Stat weeks'!$A$1:$B$119,2,FALSE)</f>
        <v>27</v>
      </c>
    </row>
    <row r="26" spans="1:2" x14ac:dyDescent="0.35">
      <c r="A26" s="1">
        <v>45476</v>
      </c>
      <c r="B26" s="16">
        <f>VLOOKUP(A26,'Stat weeks'!$A$1:$B$119,2,FALSE)</f>
        <v>27</v>
      </c>
    </row>
    <row r="27" spans="1:2" x14ac:dyDescent="0.35">
      <c r="A27" s="1">
        <v>45477</v>
      </c>
      <c r="B27" s="16">
        <f>VLOOKUP(A27,'Stat weeks'!$A$1:$B$119,2,FALSE)</f>
        <v>27</v>
      </c>
    </row>
    <row r="28" spans="1:2" x14ac:dyDescent="0.35">
      <c r="A28" s="1">
        <v>45478</v>
      </c>
      <c r="B28" s="16">
        <f>VLOOKUP(A28,'Stat weeks'!$A$1:$B$119,2,FALSE)</f>
        <v>27</v>
      </c>
    </row>
    <row r="29" spans="1:2" x14ac:dyDescent="0.35">
      <c r="A29" s="1">
        <v>45479</v>
      </c>
      <c r="B29" s="16">
        <f>VLOOKUP(A29,'Stat weeks'!$A$1:$B$119,2,FALSE)</f>
        <v>27</v>
      </c>
    </row>
    <row r="30" spans="1:2" x14ac:dyDescent="0.35">
      <c r="A30" s="1">
        <v>45480</v>
      </c>
      <c r="B30" s="16">
        <f>VLOOKUP(A30,'Stat weeks'!$A$1:$B$119,2,FALSE)</f>
        <v>28</v>
      </c>
    </row>
    <row r="31" spans="1:2" x14ac:dyDescent="0.35">
      <c r="A31" s="1">
        <v>45481</v>
      </c>
      <c r="B31" s="16">
        <f>VLOOKUP(A31,'Stat weeks'!$A$1:$B$119,2,FALSE)</f>
        <v>28</v>
      </c>
    </row>
    <row r="32" spans="1:2" x14ac:dyDescent="0.35">
      <c r="A32" s="1">
        <v>45482</v>
      </c>
      <c r="B32" s="16">
        <f>VLOOKUP(A32,'Stat weeks'!$A$1:$B$119,2,FALSE)</f>
        <v>28</v>
      </c>
    </row>
    <row r="33" spans="1:2" x14ac:dyDescent="0.35">
      <c r="A33" s="1">
        <v>45483</v>
      </c>
      <c r="B33" s="16">
        <f>VLOOKUP(A33,'Stat weeks'!$A$1:$B$119,2,FALSE)</f>
        <v>28</v>
      </c>
    </row>
    <row r="34" spans="1:2" x14ac:dyDescent="0.35">
      <c r="A34" s="1">
        <v>45484</v>
      </c>
      <c r="B34" s="16">
        <f>VLOOKUP(A34,'Stat weeks'!$A$1:$B$119,2,FALSE)</f>
        <v>28</v>
      </c>
    </row>
    <row r="35" spans="1:2" x14ac:dyDescent="0.35">
      <c r="A35" s="1">
        <v>45485</v>
      </c>
      <c r="B35" s="16">
        <f>VLOOKUP(A35,'Stat weeks'!$A$1:$B$119,2,FALSE)</f>
        <v>28</v>
      </c>
    </row>
    <row r="36" spans="1:2" x14ac:dyDescent="0.35">
      <c r="A36" s="1">
        <v>45486</v>
      </c>
      <c r="B36" s="16">
        <f>VLOOKUP(A36,'Stat weeks'!$A$1:$B$119,2,FALSE)</f>
        <v>28</v>
      </c>
    </row>
    <row r="37" spans="1:2" x14ac:dyDescent="0.35">
      <c r="A37" s="1">
        <v>45487</v>
      </c>
      <c r="B37" s="16">
        <f>VLOOKUP(A37,'Stat weeks'!$A$1:$B$119,2,FALSE)</f>
        <v>29</v>
      </c>
    </row>
    <row r="38" spans="1:2" x14ac:dyDescent="0.35">
      <c r="A38" s="1">
        <v>45488</v>
      </c>
      <c r="B38" s="16">
        <f>VLOOKUP(A38,'Stat weeks'!$A$1:$B$119,2,FALSE)</f>
        <v>29</v>
      </c>
    </row>
    <row r="39" spans="1:2" x14ac:dyDescent="0.35">
      <c r="A39" s="1">
        <v>45489</v>
      </c>
      <c r="B39" s="16">
        <f>VLOOKUP(A39,'Stat weeks'!$A$1:$B$119,2,FALSE)</f>
        <v>29</v>
      </c>
    </row>
    <row r="40" spans="1:2" x14ac:dyDescent="0.35">
      <c r="A40" s="1">
        <v>45490</v>
      </c>
      <c r="B40" s="16">
        <f>VLOOKUP(A40,'Stat weeks'!$A$1:$B$119,2,FALSE)</f>
        <v>29</v>
      </c>
    </row>
    <row r="41" spans="1:2" x14ac:dyDescent="0.35">
      <c r="A41" s="1">
        <v>45491</v>
      </c>
      <c r="B41" s="16">
        <f>VLOOKUP(A41,'Stat weeks'!$A$1:$B$119,2,FALSE)</f>
        <v>29</v>
      </c>
    </row>
    <row r="42" spans="1:2" x14ac:dyDescent="0.35">
      <c r="A42" s="1">
        <v>45492</v>
      </c>
      <c r="B42" s="16">
        <f>VLOOKUP(A42,'Stat weeks'!$A$1:$B$119,2,FALSE)</f>
        <v>29</v>
      </c>
    </row>
    <row r="43" spans="1:2" x14ac:dyDescent="0.35">
      <c r="A43" s="1">
        <v>45493</v>
      </c>
      <c r="B43" s="16">
        <f>VLOOKUP(A43,'Stat weeks'!$A$1:$B$119,2,FALSE)</f>
        <v>29</v>
      </c>
    </row>
    <row r="44" spans="1:2" x14ac:dyDescent="0.35">
      <c r="A44" s="1">
        <v>45494</v>
      </c>
      <c r="B44" s="16">
        <f>VLOOKUP(A44,'Stat weeks'!$A$1:$B$119,2,FALSE)</f>
        <v>30</v>
      </c>
    </row>
    <row r="45" spans="1:2" x14ac:dyDescent="0.35">
      <c r="A45" s="1">
        <v>45495</v>
      </c>
      <c r="B45" s="16">
        <f>VLOOKUP(A45,'Stat weeks'!$A$1:$B$119,2,FALSE)</f>
        <v>30</v>
      </c>
    </row>
    <row r="46" spans="1:2" x14ac:dyDescent="0.35">
      <c r="A46" s="1">
        <v>45496</v>
      </c>
      <c r="B46" s="16">
        <f>VLOOKUP(A46,'Stat weeks'!$A$1:$B$119,2,FALSE)</f>
        <v>30</v>
      </c>
    </row>
    <row r="47" spans="1:2" x14ac:dyDescent="0.35">
      <c r="A47" s="1">
        <v>45497</v>
      </c>
      <c r="B47" s="16">
        <f>VLOOKUP(A47,'Stat weeks'!$A$1:$B$119,2,FALSE)</f>
        <v>30</v>
      </c>
    </row>
    <row r="48" spans="1:2" x14ac:dyDescent="0.35">
      <c r="A48" s="1">
        <v>45498</v>
      </c>
      <c r="B48" s="16">
        <f>VLOOKUP(A48,'Stat weeks'!$A$1:$B$119,2,FALSE)</f>
        <v>30</v>
      </c>
    </row>
    <row r="49" spans="1:2" x14ac:dyDescent="0.35">
      <c r="A49" s="1">
        <v>45499</v>
      </c>
      <c r="B49" s="16">
        <f>VLOOKUP(A49,'Stat weeks'!$A$1:$B$119,2,FALSE)</f>
        <v>30</v>
      </c>
    </row>
    <row r="50" spans="1:2" x14ac:dyDescent="0.35">
      <c r="A50" s="1">
        <v>45500</v>
      </c>
      <c r="B50" s="16">
        <f>VLOOKUP(A50,'Stat weeks'!$A$1:$B$119,2,FALSE)</f>
        <v>30</v>
      </c>
    </row>
    <row r="51" spans="1:2" x14ac:dyDescent="0.35">
      <c r="A51" s="1">
        <v>45501</v>
      </c>
      <c r="B51" s="16">
        <f>VLOOKUP(A51,'Stat weeks'!$A$1:$B$119,2,FALSE)</f>
        <v>31</v>
      </c>
    </row>
    <row r="52" spans="1:2" x14ac:dyDescent="0.35">
      <c r="A52" s="1">
        <v>45502</v>
      </c>
      <c r="B52" s="16">
        <f>VLOOKUP(A52,'Stat weeks'!$A$1:$B$119,2,FALSE)</f>
        <v>31</v>
      </c>
    </row>
    <row r="53" spans="1:2" x14ac:dyDescent="0.35">
      <c r="A53" s="1">
        <v>45503</v>
      </c>
      <c r="B53" s="16">
        <f>VLOOKUP(A53,'Stat weeks'!$A$1:$B$119,2,FALSE)</f>
        <v>31</v>
      </c>
    </row>
    <row r="54" spans="1:2" x14ac:dyDescent="0.35">
      <c r="A54" s="1">
        <v>45504</v>
      </c>
      <c r="B54" s="16">
        <f>VLOOKUP(A54,'Stat weeks'!$A$1:$B$119,2,FALSE)</f>
        <v>31</v>
      </c>
    </row>
    <row r="55" spans="1:2" x14ac:dyDescent="0.35">
      <c r="A55" s="1">
        <v>45505</v>
      </c>
      <c r="B55" s="16">
        <f>VLOOKUP(A55,'Stat weeks'!$A$1:$B$119,2,FALSE)</f>
        <v>31</v>
      </c>
    </row>
    <row r="56" spans="1:2" x14ac:dyDescent="0.35">
      <c r="A56" s="1">
        <v>45506</v>
      </c>
      <c r="B56" s="16">
        <f>VLOOKUP(A56,'Stat weeks'!$A$1:$B$119,2,FALSE)</f>
        <v>31</v>
      </c>
    </row>
    <row r="57" spans="1:2" x14ac:dyDescent="0.35">
      <c r="A57" s="1">
        <v>45507</v>
      </c>
      <c r="B57" s="16">
        <f>VLOOKUP(A57,'Stat weeks'!$A$1:$B$119,2,FALSE)</f>
        <v>31</v>
      </c>
    </row>
    <row r="58" spans="1:2" x14ac:dyDescent="0.35">
      <c r="A58" s="1">
        <v>45508</v>
      </c>
      <c r="B58" s="16">
        <f>VLOOKUP(A58,'Stat weeks'!$A$1:$B$119,2,FALSE)</f>
        <v>32</v>
      </c>
    </row>
    <row r="59" spans="1:2" x14ac:dyDescent="0.35">
      <c r="A59" s="1">
        <v>45509</v>
      </c>
      <c r="B59" s="16">
        <f>VLOOKUP(A59,'Stat weeks'!$A$1:$B$119,2,FALSE)</f>
        <v>32</v>
      </c>
    </row>
    <row r="60" spans="1:2" x14ac:dyDescent="0.35">
      <c r="A60" s="1">
        <v>45510</v>
      </c>
      <c r="B60" s="16">
        <f>VLOOKUP(A60,'Stat weeks'!$A$1:$B$119,2,FALSE)</f>
        <v>32</v>
      </c>
    </row>
    <row r="61" spans="1:2" x14ac:dyDescent="0.35">
      <c r="A61" s="1">
        <v>45511</v>
      </c>
      <c r="B61" s="16">
        <f>VLOOKUP(A61,'Stat weeks'!$A$1:$B$119,2,FALSE)</f>
        <v>32</v>
      </c>
    </row>
    <row r="62" spans="1:2" x14ac:dyDescent="0.35">
      <c r="A62" s="1">
        <v>45512</v>
      </c>
      <c r="B62" s="16">
        <f>VLOOKUP(A62,'Stat weeks'!$A$1:$B$119,2,FALSE)</f>
        <v>32</v>
      </c>
    </row>
    <row r="63" spans="1:2" x14ac:dyDescent="0.35">
      <c r="A63" s="1">
        <v>45513</v>
      </c>
      <c r="B63" s="16">
        <f>VLOOKUP(A63,'Stat weeks'!$A$1:$B$119,2,FALSE)</f>
        <v>32</v>
      </c>
    </row>
    <row r="64" spans="1:2" x14ac:dyDescent="0.35">
      <c r="A64" s="1">
        <v>45514</v>
      </c>
      <c r="B64" s="16">
        <f>VLOOKUP(A64,'Stat weeks'!$A$1:$B$119,2,FALSE)</f>
        <v>32</v>
      </c>
    </row>
    <row r="65" spans="1:2" x14ac:dyDescent="0.35">
      <c r="A65" s="1">
        <v>45515</v>
      </c>
      <c r="B65" s="16">
        <f>VLOOKUP(A65,'Stat weeks'!$A$1:$B$119,2,FALSE)</f>
        <v>33</v>
      </c>
    </row>
    <row r="66" spans="1:2" x14ac:dyDescent="0.35">
      <c r="A66" s="1">
        <v>45516</v>
      </c>
      <c r="B66" s="16">
        <f>VLOOKUP(A66,'Stat weeks'!$A$1:$B$119,2,FALSE)</f>
        <v>33</v>
      </c>
    </row>
    <row r="67" spans="1:2" x14ac:dyDescent="0.35">
      <c r="A67" s="1">
        <v>45517</v>
      </c>
      <c r="B67" s="16">
        <f>VLOOKUP(A67,'Stat weeks'!$A$1:$B$119,2,FALSE)</f>
        <v>33</v>
      </c>
    </row>
    <row r="68" spans="1:2" x14ac:dyDescent="0.35">
      <c r="A68" s="1">
        <v>45518</v>
      </c>
      <c r="B68" s="16">
        <f>VLOOKUP(A68,'Stat weeks'!$A$1:$B$119,2,FALSE)</f>
        <v>33</v>
      </c>
    </row>
    <row r="69" spans="1:2" x14ac:dyDescent="0.35">
      <c r="A69" s="1">
        <v>45519</v>
      </c>
      <c r="B69" s="16">
        <f>VLOOKUP(A69,'Stat weeks'!$A$1:$B$119,2,FALSE)</f>
        <v>33</v>
      </c>
    </row>
    <row r="70" spans="1:2" x14ac:dyDescent="0.35">
      <c r="A70" s="1">
        <v>45520</v>
      </c>
      <c r="B70" s="16">
        <f>VLOOKUP(A70,'Stat weeks'!$A$1:$B$119,2,FALSE)</f>
        <v>33</v>
      </c>
    </row>
    <row r="71" spans="1:2" x14ac:dyDescent="0.35">
      <c r="A71" s="1">
        <v>45521</v>
      </c>
      <c r="B71" s="16">
        <f>VLOOKUP(A71,'Stat weeks'!$A$1:$B$119,2,FALSE)</f>
        <v>33</v>
      </c>
    </row>
    <row r="72" spans="1:2" x14ac:dyDescent="0.35">
      <c r="A72" s="1">
        <v>45522</v>
      </c>
      <c r="B72" s="16">
        <f>VLOOKUP(A72,'Stat weeks'!$A$1:$B$119,2,FALSE)</f>
        <v>34</v>
      </c>
    </row>
    <row r="73" spans="1:2" x14ac:dyDescent="0.35">
      <c r="A73" s="1">
        <v>45523</v>
      </c>
      <c r="B73" s="16">
        <f>VLOOKUP(A73,'Stat weeks'!$A$1:$B$119,2,FALSE)</f>
        <v>34</v>
      </c>
    </row>
    <row r="74" spans="1:2" x14ac:dyDescent="0.35">
      <c r="A74" s="1">
        <v>45524</v>
      </c>
      <c r="B74" s="16">
        <f>VLOOKUP(A74,'Stat weeks'!$A$1:$B$119,2,FALSE)</f>
        <v>34</v>
      </c>
    </row>
    <row r="75" spans="1:2" x14ac:dyDescent="0.35">
      <c r="A75" s="1">
        <v>45525</v>
      </c>
      <c r="B75" s="16">
        <f>VLOOKUP(A75,'Stat weeks'!$A$1:$B$119,2,FALSE)</f>
        <v>34</v>
      </c>
    </row>
    <row r="76" spans="1:2" x14ac:dyDescent="0.35">
      <c r="A76" s="1">
        <v>45526</v>
      </c>
      <c r="B76" s="16">
        <f>VLOOKUP(A76,'Stat weeks'!$A$1:$B$119,2,FALSE)</f>
        <v>34</v>
      </c>
    </row>
    <row r="77" spans="1:2" x14ac:dyDescent="0.35">
      <c r="A77" s="1">
        <v>45527</v>
      </c>
      <c r="B77" s="16">
        <f>VLOOKUP(A77,'Stat weeks'!$A$1:$B$119,2,FALSE)</f>
        <v>34</v>
      </c>
    </row>
    <row r="78" spans="1:2" x14ac:dyDescent="0.35">
      <c r="A78" s="1">
        <v>45528</v>
      </c>
      <c r="B78" s="16">
        <f>VLOOKUP(A78,'Stat weeks'!$A$1:$B$119,2,FALSE)</f>
        <v>34</v>
      </c>
    </row>
    <row r="79" spans="1:2" x14ac:dyDescent="0.35">
      <c r="A79" s="1">
        <v>45529</v>
      </c>
      <c r="B79" s="16">
        <f>VLOOKUP(A79,'Stat weeks'!$A$1:$B$119,2,FALSE)</f>
        <v>35</v>
      </c>
    </row>
    <row r="80" spans="1:2" x14ac:dyDescent="0.35">
      <c r="A80" s="1">
        <v>45530</v>
      </c>
      <c r="B80" s="16">
        <f>VLOOKUP(A80,'Stat weeks'!$A$1:$B$119,2,FALSE)</f>
        <v>35</v>
      </c>
    </row>
    <row r="81" spans="1:2" x14ac:dyDescent="0.35">
      <c r="A81" s="1">
        <v>45531</v>
      </c>
      <c r="B81" s="16">
        <f>VLOOKUP(A81,'Stat weeks'!$A$1:$B$119,2,FALSE)</f>
        <v>35</v>
      </c>
    </row>
    <row r="82" spans="1:2" x14ac:dyDescent="0.35">
      <c r="A82" s="1">
        <v>45532</v>
      </c>
      <c r="B82" s="16">
        <f>VLOOKUP(A82,'Stat weeks'!$A$1:$B$119,2,FALSE)</f>
        <v>35</v>
      </c>
    </row>
    <row r="83" spans="1:2" x14ac:dyDescent="0.35">
      <c r="A83" s="1">
        <v>45533</v>
      </c>
      <c r="B83" s="16">
        <f>VLOOKUP(A83,'Stat weeks'!$A$1:$B$119,2,FALSE)</f>
        <v>35</v>
      </c>
    </row>
    <row r="84" spans="1:2" x14ac:dyDescent="0.35">
      <c r="A84" s="1">
        <v>45534</v>
      </c>
      <c r="B84" s="16">
        <f>VLOOKUP(A84,'Stat weeks'!$A$1:$B$119,2,FALSE)</f>
        <v>35</v>
      </c>
    </row>
    <row r="85" spans="1:2" x14ac:dyDescent="0.35">
      <c r="A85" s="1">
        <v>45535</v>
      </c>
      <c r="B85" s="16">
        <f>VLOOKUP(A85,'Stat weeks'!$A$1:$B$119,2,FALSE)</f>
        <v>35</v>
      </c>
    </row>
    <row r="86" spans="1:2" x14ac:dyDescent="0.35">
      <c r="A86" s="1">
        <v>45536</v>
      </c>
      <c r="B86" s="16">
        <f>VLOOKUP(A86,'Stat weeks'!$A$1:$B$119,2,FALSE)</f>
        <v>36</v>
      </c>
    </row>
    <row r="87" spans="1:2" x14ac:dyDescent="0.35">
      <c r="A87" s="1">
        <v>45537</v>
      </c>
      <c r="B87" s="16">
        <f>VLOOKUP(A87,'Stat weeks'!$A$1:$B$119,2,FALSE)</f>
        <v>36</v>
      </c>
    </row>
    <row r="88" spans="1:2" x14ac:dyDescent="0.35">
      <c r="A88" s="1">
        <v>45538</v>
      </c>
      <c r="B88" s="16">
        <f>VLOOKUP(A88,'Stat weeks'!$A$1:$B$119,2,FALSE)</f>
        <v>36</v>
      </c>
    </row>
    <row r="89" spans="1:2" x14ac:dyDescent="0.35">
      <c r="A89" s="1">
        <v>45539</v>
      </c>
      <c r="B89" s="16">
        <f>VLOOKUP(A89,'Stat weeks'!$A$1:$B$119,2,FALSE)</f>
        <v>36</v>
      </c>
    </row>
    <row r="90" spans="1:2" x14ac:dyDescent="0.35">
      <c r="A90" s="1">
        <v>45540</v>
      </c>
      <c r="B90" s="16">
        <f>VLOOKUP(A90,'Stat weeks'!$A$1:$B$119,2,FALSE)</f>
        <v>36</v>
      </c>
    </row>
    <row r="91" spans="1:2" x14ac:dyDescent="0.35">
      <c r="A91" s="1">
        <v>45541</v>
      </c>
      <c r="B91" s="16">
        <f>VLOOKUP(A91,'Stat weeks'!$A$1:$B$119,2,FALSE)</f>
        <v>36</v>
      </c>
    </row>
    <row r="92" spans="1:2" x14ac:dyDescent="0.35">
      <c r="A92" s="1">
        <v>45542</v>
      </c>
      <c r="B92" s="16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G23" activePane="bottomRight" state="frozen"/>
      <selection pane="topRight" activeCell="B1" sqref="B1"/>
      <selection pane="bottomLeft" activeCell="A2" sqref="A2"/>
      <selection pane="bottomRight" activeCell="P37" sqref="P37"/>
    </sheetView>
  </sheetViews>
  <sheetFormatPr defaultRowHeight="14.5" x14ac:dyDescent="0.35"/>
  <cols>
    <col min="1" max="1" width="10.1796875" style="5" bestFit="1" customWidth="1"/>
    <col min="2" max="2" width="10.54296875" style="5" customWidth="1"/>
    <col min="3" max="3" width="10.54296875" style="7" customWidth="1"/>
    <col min="6" max="6" width="8.7265625" style="5"/>
    <col min="11" max="17" width="8.7265625" style="5"/>
    <col min="18" max="18" width="9.81640625" style="5" bestFit="1" customWidth="1"/>
    <col min="19" max="19" width="11.7265625" style="5" customWidth="1"/>
    <col min="20" max="20" width="11.08984375" style="5" customWidth="1"/>
    <col min="21" max="21" width="12.7265625" style="5" customWidth="1"/>
  </cols>
  <sheetData>
    <row r="1" spans="1:23" x14ac:dyDescent="0.35">
      <c r="A1" s="5" t="s">
        <v>1</v>
      </c>
      <c r="B1" s="5" t="s">
        <v>0</v>
      </c>
      <c r="C1" s="7" t="s">
        <v>42</v>
      </c>
      <c r="D1" t="s">
        <v>2</v>
      </c>
      <c r="E1" t="s">
        <v>43</v>
      </c>
      <c r="F1" s="5" t="s">
        <v>11</v>
      </c>
      <c r="G1" t="s">
        <v>3</v>
      </c>
      <c r="H1" t="s">
        <v>4</v>
      </c>
      <c r="I1" t="s">
        <v>5</v>
      </c>
      <c r="J1" t="s">
        <v>6</v>
      </c>
      <c r="K1" s="5" t="s">
        <v>7</v>
      </c>
      <c r="L1" s="5" t="s">
        <v>15</v>
      </c>
      <c r="M1" s="5" t="s">
        <v>12</v>
      </c>
      <c r="N1" s="5" t="s">
        <v>14</v>
      </c>
      <c r="O1" s="5" t="s">
        <v>13</v>
      </c>
      <c r="P1" s="5" t="s">
        <v>8</v>
      </c>
      <c r="Q1" s="5" t="s">
        <v>9</v>
      </c>
      <c r="R1" s="5" t="s">
        <v>10</v>
      </c>
      <c r="S1" s="5" t="s">
        <v>83</v>
      </c>
      <c r="T1" s="5" t="s">
        <v>84</v>
      </c>
      <c r="U1" s="5" t="s">
        <v>85</v>
      </c>
      <c r="V1" t="s">
        <v>82</v>
      </c>
      <c r="W1" t="s">
        <v>86</v>
      </c>
    </row>
    <row r="2" spans="1:23" x14ac:dyDescent="0.35">
      <c r="A2" s="6">
        <v>45453</v>
      </c>
      <c r="B2" s="5">
        <v>4.5291554038581099E-4</v>
      </c>
      <c r="C2" s="7">
        <f>index!B2</f>
        <v>0</v>
      </c>
      <c r="D2">
        <f>'tyee daily'!BD11</f>
        <v>0</v>
      </c>
      <c r="E2">
        <f>C2</f>
        <v>0</v>
      </c>
      <c r="F2" s="5">
        <f>D2</f>
        <v>0</v>
      </c>
      <c r="G2">
        <v>0</v>
      </c>
      <c r="H2">
        <v>0</v>
      </c>
      <c r="L2" s="5">
        <v>0</v>
      </c>
      <c r="N2" s="5">
        <f t="shared" ref="N2:N5" si="0">D2+M2</f>
        <v>0</v>
      </c>
      <c r="O2" s="5">
        <f>N2</f>
        <v>0</v>
      </c>
      <c r="S2" s="5">
        <f>'tyee daily'!BF11</f>
        <v>215.50816795925925</v>
      </c>
      <c r="T2" s="5">
        <v>368.98022452777775</v>
      </c>
      <c r="U2" s="5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6">
        <v>45454</v>
      </c>
      <c r="B3" s="5">
        <v>7.9797712381085952E-4</v>
      </c>
      <c r="C3" s="7">
        <f>index!B3</f>
        <v>0.79</v>
      </c>
      <c r="D3">
        <f>'tyee daily'!BD12</f>
        <v>1025</v>
      </c>
      <c r="E3">
        <f>E2+C3</f>
        <v>0.79</v>
      </c>
      <c r="F3" s="5">
        <f t="shared" ref="F3:F10" si="1">D3+F2</f>
        <v>1025</v>
      </c>
      <c r="G3">
        <v>0</v>
      </c>
      <c r="H3">
        <v>0</v>
      </c>
      <c r="L3" s="5">
        <v>0</v>
      </c>
      <c r="N3" s="5">
        <f t="shared" si="0"/>
        <v>1025</v>
      </c>
      <c r="O3" s="5">
        <f>N3+O2</f>
        <v>1025</v>
      </c>
      <c r="S3" s="5">
        <f>'tyee daily'!BF12</f>
        <v>613.11879706851835</v>
      </c>
      <c r="T3" s="5">
        <v>982.09902159629632</v>
      </c>
      <c r="U3" s="5">
        <f t="shared" ref="U3:U66" si="2">T3/T$103</f>
        <v>4.734872313227211E-4</v>
      </c>
      <c r="V3">
        <f>'tyee daily'!BC12</f>
        <v>0</v>
      </c>
      <c r="W3">
        <v>567</v>
      </c>
    </row>
    <row r="4" spans="1:23" x14ac:dyDescent="0.35">
      <c r="A4" s="6">
        <v>45455</v>
      </c>
      <c r="B4" s="5">
        <v>1.2734958488364908E-3</v>
      </c>
      <c r="C4" s="7">
        <f>index!B4</f>
        <v>0</v>
      </c>
      <c r="D4">
        <f>'tyee daily'!BD13</f>
        <v>0</v>
      </c>
      <c r="E4">
        <f t="shared" ref="E4:E10" si="3">E3+C4</f>
        <v>0.79</v>
      </c>
      <c r="F4" s="5">
        <f t="shared" si="1"/>
        <v>1025</v>
      </c>
      <c r="G4">
        <v>0</v>
      </c>
      <c r="H4">
        <v>0</v>
      </c>
      <c r="L4" s="5">
        <v>0</v>
      </c>
      <c r="N4" s="5">
        <f t="shared" si="0"/>
        <v>0</v>
      </c>
      <c r="O4" s="5">
        <f t="shared" ref="O4:O10" si="4">N4+O3</f>
        <v>1025</v>
      </c>
      <c r="S4" s="5">
        <f>'tyee daily'!BF13</f>
        <v>803.71276658888883</v>
      </c>
      <c r="T4" s="5">
        <v>1785.8117881851852</v>
      </c>
      <c r="U4" s="5">
        <f t="shared" si="2"/>
        <v>8.6097130804276304E-4</v>
      </c>
      <c r="V4">
        <f>'tyee daily'!BC13</f>
        <v>1029</v>
      </c>
      <c r="W4">
        <v>1596</v>
      </c>
    </row>
    <row r="5" spans="1:23" x14ac:dyDescent="0.35">
      <c r="A5" s="6">
        <v>45456</v>
      </c>
      <c r="B5" s="5">
        <v>1.8224621827081281E-3</v>
      </c>
      <c r="C5" s="7">
        <f>index!B5</f>
        <v>0.52</v>
      </c>
      <c r="D5">
        <f>'tyee daily'!BD14</f>
        <v>678</v>
      </c>
      <c r="E5">
        <f t="shared" si="3"/>
        <v>1.31</v>
      </c>
      <c r="F5" s="5">
        <f t="shared" si="1"/>
        <v>1703</v>
      </c>
      <c r="G5">
        <v>0</v>
      </c>
      <c r="H5">
        <v>0</v>
      </c>
      <c r="L5" s="5">
        <v>0</v>
      </c>
      <c r="N5" s="5">
        <f t="shared" si="0"/>
        <v>678</v>
      </c>
      <c r="O5" s="5">
        <f t="shared" si="4"/>
        <v>1703</v>
      </c>
      <c r="S5" s="5">
        <f>'tyee daily'!BF14</f>
        <v>1102.203842459259</v>
      </c>
      <c r="T5" s="5">
        <v>2888.0156306444442</v>
      </c>
      <c r="U5" s="5">
        <f t="shared" si="2"/>
        <v>1.3923631883350784E-3</v>
      </c>
      <c r="V5">
        <f>'tyee daily'!BC14</f>
        <v>340</v>
      </c>
      <c r="W5">
        <v>1936</v>
      </c>
    </row>
    <row r="6" spans="1:23" x14ac:dyDescent="0.35">
      <c r="A6" s="6">
        <v>45457</v>
      </c>
      <c r="B6" s="5">
        <v>2.4289478292286201E-3</v>
      </c>
      <c r="C6" s="7">
        <f>index!B6</f>
        <v>0.26</v>
      </c>
      <c r="D6">
        <f>'tyee daily'!BD15</f>
        <v>342</v>
      </c>
      <c r="E6">
        <f t="shared" si="3"/>
        <v>1.57</v>
      </c>
      <c r="F6" s="5">
        <f t="shared" si="1"/>
        <v>2045</v>
      </c>
      <c r="G6">
        <v>0</v>
      </c>
      <c r="H6">
        <v>0</v>
      </c>
      <c r="L6" s="5">
        <v>0</v>
      </c>
      <c r="M6" s="5">
        <f>0.2*K2+0.2*K3+0.2*K4+0.2*K5+0.2*K6</f>
        <v>0</v>
      </c>
      <c r="N6" s="5">
        <f>D6+M6</f>
        <v>342</v>
      </c>
      <c r="O6" s="5">
        <f t="shared" si="4"/>
        <v>2045</v>
      </c>
      <c r="S6" s="5">
        <f>'tyee daily'!BF15</f>
        <v>1515.544744814815</v>
      </c>
      <c r="T6" s="5">
        <v>4403.5603754592594</v>
      </c>
      <c r="U6" s="5">
        <f t="shared" si="2"/>
        <v>2.1230339958486625E-3</v>
      </c>
      <c r="V6">
        <f>'tyee daily'!BC15</f>
        <v>1701</v>
      </c>
      <c r="W6">
        <v>3637</v>
      </c>
    </row>
    <row r="7" spans="1:23" x14ac:dyDescent="0.35">
      <c r="A7" s="6">
        <v>45458</v>
      </c>
      <c r="B7" s="5">
        <v>3.1360547961334071E-3</v>
      </c>
      <c r="C7" s="7">
        <f>index!B7</f>
        <v>1.31</v>
      </c>
      <c r="D7">
        <f>'tyee daily'!BD16</f>
        <v>1709</v>
      </c>
      <c r="E7">
        <f t="shared" si="3"/>
        <v>2.88</v>
      </c>
      <c r="F7" s="5">
        <f t="shared" si="1"/>
        <v>3754</v>
      </c>
      <c r="G7">
        <v>0</v>
      </c>
      <c r="H7">
        <v>0</v>
      </c>
      <c r="L7" s="5">
        <v>0</v>
      </c>
      <c r="M7" s="5">
        <f t="shared" ref="M7:M10" si="5">0.2*K3+0.2*K4+0.2*K5+0.2*K6+0.2*K7</f>
        <v>0</v>
      </c>
      <c r="N7" s="5">
        <f>D7+M7</f>
        <v>1709</v>
      </c>
      <c r="O7" s="5">
        <f t="shared" si="4"/>
        <v>3754</v>
      </c>
      <c r="S7" s="5">
        <f>'tyee daily'!BF16</f>
        <v>1293.7568542648148</v>
      </c>
      <c r="T7" s="5">
        <v>5697.3172297240753</v>
      </c>
      <c r="U7" s="5">
        <f t="shared" si="2"/>
        <v>2.7467769560391353E-3</v>
      </c>
      <c r="V7">
        <f>'tyee daily'!BC16</f>
        <v>0</v>
      </c>
      <c r="W7">
        <v>3637</v>
      </c>
    </row>
    <row r="8" spans="1:23" x14ac:dyDescent="0.35">
      <c r="A8" s="6">
        <v>45459</v>
      </c>
      <c r="B8" s="5">
        <v>3.9567007847515559E-3</v>
      </c>
      <c r="C8" s="7">
        <f>index!B8</f>
        <v>1.82</v>
      </c>
      <c r="D8">
        <f>'tyee daily'!BD17</f>
        <v>2366</v>
      </c>
      <c r="E8">
        <f t="shared" si="3"/>
        <v>4.7</v>
      </c>
      <c r="F8" s="5">
        <f t="shared" si="1"/>
        <v>6120</v>
      </c>
      <c r="G8">
        <v>0</v>
      </c>
      <c r="H8">
        <v>0</v>
      </c>
      <c r="L8" s="5">
        <v>0</v>
      </c>
      <c r="M8" s="5">
        <f t="shared" si="5"/>
        <v>0</v>
      </c>
      <c r="N8" s="5">
        <f>D8+M8</f>
        <v>2366</v>
      </c>
      <c r="O8" s="5">
        <f t="shared" si="4"/>
        <v>6120</v>
      </c>
      <c r="P8" s="5">
        <f t="shared" ref="P8:P13" si="6">O8/B14</f>
        <v>487459.11204447172</v>
      </c>
      <c r="Q8" s="5">
        <f t="shared" ref="Q8:Q13" si="7">O8/B8</f>
        <v>1546743.1915967532</v>
      </c>
      <c r="R8" s="5">
        <f t="shared" ref="R8:R13" si="8">O8/B2</f>
        <v>13512453.105024276</v>
      </c>
      <c r="S8" s="5">
        <f>'tyee daily'!BF17</f>
        <v>2509.6770092981478</v>
      </c>
      <c r="T8" s="5">
        <v>8206.9942390222222</v>
      </c>
      <c r="U8" s="5">
        <f t="shared" si="2"/>
        <v>3.9567364331552137E-3</v>
      </c>
      <c r="V8">
        <f>'tyee daily'!BC17</f>
        <v>510</v>
      </c>
      <c r="W8">
        <v>4147</v>
      </c>
    </row>
    <row r="9" spans="1:23" x14ac:dyDescent="0.35">
      <c r="A9" s="6">
        <v>45460</v>
      </c>
      <c r="B9" s="5">
        <v>4.9028657677631119E-3</v>
      </c>
      <c r="C9" s="7">
        <f>index!B9</f>
        <v>1.82</v>
      </c>
      <c r="D9">
        <f>'tyee daily'!BD18</f>
        <v>2371</v>
      </c>
      <c r="E9">
        <f t="shared" si="3"/>
        <v>6.5200000000000005</v>
      </c>
      <c r="F9" s="5">
        <f t="shared" si="1"/>
        <v>8491</v>
      </c>
      <c r="G9">
        <v>0</v>
      </c>
      <c r="H9">
        <v>0</v>
      </c>
      <c r="L9" s="5">
        <v>0</v>
      </c>
      <c r="M9" s="5">
        <f t="shared" si="5"/>
        <v>0</v>
      </c>
      <c r="N9" s="5">
        <f>D9+M9</f>
        <v>2371</v>
      </c>
      <c r="O9" s="5">
        <f t="shared" si="4"/>
        <v>8491</v>
      </c>
      <c r="P9" s="5">
        <f t="shared" si="6"/>
        <v>569398.04734415491</v>
      </c>
      <c r="Q9" s="5">
        <f t="shared" si="7"/>
        <v>1731844.2727576329</v>
      </c>
      <c r="R9" s="5">
        <f t="shared" si="8"/>
        <v>10640655.911851151</v>
      </c>
      <c r="S9" s="5">
        <f>'tyee daily'!BF18</f>
        <v>2415.0552503537042</v>
      </c>
      <c r="T9" s="5">
        <v>10622.049489375926</v>
      </c>
      <c r="U9" s="5">
        <f t="shared" si="2"/>
        <v>5.1210770941638598E-3</v>
      </c>
      <c r="V9">
        <f>'tyee daily'!BC18</f>
        <v>0</v>
      </c>
      <c r="W9">
        <v>4147</v>
      </c>
    </row>
    <row r="10" spans="1:23" x14ac:dyDescent="0.35">
      <c r="A10" s="6">
        <v>45461</v>
      </c>
      <c r="B10" s="5">
        <v>5.9622156013915181E-3</v>
      </c>
      <c r="C10" s="7">
        <f>index!B10</f>
        <v>2.1</v>
      </c>
      <c r="D10">
        <f>'tyee daily'!BD19</f>
        <v>2735</v>
      </c>
      <c r="E10">
        <f t="shared" si="3"/>
        <v>8.620000000000001</v>
      </c>
      <c r="F10" s="5">
        <f t="shared" si="1"/>
        <v>11226</v>
      </c>
      <c r="G10">
        <v>0</v>
      </c>
      <c r="H10">
        <v>0</v>
      </c>
      <c r="L10" s="5">
        <v>0</v>
      </c>
      <c r="M10" s="5">
        <f t="shared" si="5"/>
        <v>0</v>
      </c>
      <c r="N10" s="5">
        <f>D10+M10</f>
        <v>2735</v>
      </c>
      <c r="O10" s="5">
        <f t="shared" si="4"/>
        <v>11226</v>
      </c>
      <c r="P10" s="5">
        <f t="shared" si="6"/>
        <v>642266.63960014028</v>
      </c>
      <c r="Q10" s="5">
        <f t="shared" si="7"/>
        <v>1882857.1038893613</v>
      </c>
      <c r="R10" s="5">
        <f t="shared" si="8"/>
        <v>8815105.2948122732</v>
      </c>
      <c r="S10" s="5">
        <f>'tyee daily'!BF19</f>
        <v>2608.5348527296296</v>
      </c>
      <c r="T10" s="5">
        <v>13230.584342105556</v>
      </c>
      <c r="U10" s="5">
        <f t="shared" si="2"/>
        <v>6.3786976783084598E-3</v>
      </c>
      <c r="V10">
        <f>'tyee daily'!BC19</f>
        <v>4103</v>
      </c>
      <c r="W10">
        <v>8250</v>
      </c>
    </row>
    <row r="11" spans="1:23" x14ac:dyDescent="0.35">
      <c r="A11" s="6">
        <v>45462</v>
      </c>
      <c r="B11" s="5">
        <v>7.2535129862258858E-3</v>
      </c>
      <c r="C11" s="7">
        <f>index!B11</f>
        <v>1.57</v>
      </c>
      <c r="D11">
        <f>'tyee daily'!BD20</f>
        <v>2051</v>
      </c>
      <c r="E11">
        <f t="shared" ref="E11:E13" si="9">E10+C11</f>
        <v>10.190000000000001</v>
      </c>
      <c r="F11" s="5">
        <f t="shared" ref="F11:F13" si="10">D11+F10</f>
        <v>13277</v>
      </c>
      <c r="G11">
        <v>0</v>
      </c>
      <c r="H11">
        <v>0</v>
      </c>
      <c r="L11" s="5">
        <v>0</v>
      </c>
      <c r="M11" s="5">
        <f t="shared" ref="M11:M13" si="11">0.2*K7+0.2*K8+0.2*K9+0.2*K10+0.2*K11</f>
        <v>0</v>
      </c>
      <c r="N11" s="5">
        <f t="shared" ref="N11:N13" si="12">D11+M11</f>
        <v>2051</v>
      </c>
      <c r="O11" s="5">
        <f t="shared" ref="O11:O13" si="13">N11+O10</f>
        <v>13277</v>
      </c>
      <c r="P11" s="5">
        <f t="shared" si="6"/>
        <v>648673.45422732423</v>
      </c>
      <c r="Q11" s="5">
        <f t="shared" si="7"/>
        <v>1830423.4134842609</v>
      </c>
      <c r="R11" s="5">
        <f t="shared" si="8"/>
        <v>7285199.180523322</v>
      </c>
      <c r="S11" s="5">
        <f>'tyee daily'!BF20</f>
        <v>2891.3188150407404</v>
      </c>
      <c r="T11" s="5">
        <v>16121.903157146295</v>
      </c>
      <c r="U11" s="5">
        <f t="shared" si="2"/>
        <v>7.7726533900041748E-3</v>
      </c>
      <c r="V11">
        <f>'tyee daily'!BC20</f>
        <v>2473</v>
      </c>
      <c r="W11">
        <v>10723</v>
      </c>
    </row>
    <row r="12" spans="1:23" x14ac:dyDescent="0.35">
      <c r="A12" s="6">
        <v>45463</v>
      </c>
      <c r="B12" s="5">
        <v>8.7119358660575456E-3</v>
      </c>
      <c r="C12" s="7">
        <f>index!B12</f>
        <v>1.84</v>
      </c>
      <c r="D12">
        <f>'tyee daily'!BD21</f>
        <v>2393</v>
      </c>
      <c r="E12">
        <f t="shared" si="9"/>
        <v>12.030000000000001</v>
      </c>
      <c r="F12" s="5">
        <f t="shared" si="10"/>
        <v>15670</v>
      </c>
      <c r="G12">
        <v>0</v>
      </c>
      <c r="H12">
        <v>0</v>
      </c>
      <c r="L12" s="5">
        <v>0</v>
      </c>
      <c r="M12" s="5">
        <f t="shared" si="11"/>
        <v>0</v>
      </c>
      <c r="N12" s="5">
        <f t="shared" si="12"/>
        <v>2393</v>
      </c>
      <c r="O12" s="5">
        <f t="shared" si="13"/>
        <v>15670</v>
      </c>
      <c r="P12" s="5">
        <f t="shared" si="6"/>
        <v>663715.44453088951</v>
      </c>
      <c r="Q12" s="5">
        <f t="shared" si="7"/>
        <v>1798681.7443240914</v>
      </c>
      <c r="R12" s="5">
        <f t="shared" si="8"/>
        <v>6451353.0556053333</v>
      </c>
      <c r="S12" s="5">
        <f>'tyee daily'!BF21</f>
        <v>3301.5547953351847</v>
      </c>
      <c r="T12" s="5">
        <v>19423.457952481484</v>
      </c>
      <c r="U12" s="5">
        <f t="shared" si="2"/>
        <v>9.3643910913233618E-3</v>
      </c>
      <c r="V12">
        <f>'tyee daily'!BC21</f>
        <v>6348</v>
      </c>
      <c r="W12">
        <v>17071</v>
      </c>
    </row>
    <row r="13" spans="1:23" x14ac:dyDescent="0.35">
      <c r="A13" s="6">
        <v>45464</v>
      </c>
      <c r="B13" s="5">
        <v>1.0497204859014446E-2</v>
      </c>
      <c r="C13" s="7">
        <f>index!B13</f>
        <v>2.33</v>
      </c>
      <c r="D13">
        <f>'tyee daily'!BD22</f>
        <v>3032</v>
      </c>
      <c r="E13">
        <f t="shared" si="9"/>
        <v>14.360000000000001</v>
      </c>
      <c r="F13" s="5">
        <f t="shared" si="10"/>
        <v>18702</v>
      </c>
      <c r="G13">
        <v>0</v>
      </c>
      <c r="H13">
        <v>0</v>
      </c>
      <c r="L13" s="5">
        <v>0</v>
      </c>
      <c r="M13" s="5">
        <f t="shared" si="11"/>
        <v>0</v>
      </c>
      <c r="N13" s="5">
        <f t="shared" si="12"/>
        <v>3032</v>
      </c>
      <c r="O13" s="5">
        <f t="shared" si="13"/>
        <v>18702</v>
      </c>
      <c r="P13" s="5">
        <f t="shared" si="6"/>
        <v>691810.52627563861</v>
      </c>
      <c r="Q13" s="5">
        <f t="shared" si="7"/>
        <v>1781617.1305773563</v>
      </c>
      <c r="R13" s="5">
        <f t="shared" si="8"/>
        <v>5963543.756652019</v>
      </c>
      <c r="S13" s="5">
        <f>'tyee daily'!BF22</f>
        <v>3340.8605707296292</v>
      </c>
      <c r="T13" s="5">
        <v>22764.31852321111</v>
      </c>
      <c r="U13" s="5">
        <f t="shared" si="2"/>
        <v>1.0975078799064768E-2</v>
      </c>
      <c r="V13">
        <f>'tyee daily'!BC22</f>
        <v>7123</v>
      </c>
      <c r="W13">
        <v>24194</v>
      </c>
    </row>
    <row r="14" spans="1:23" x14ac:dyDescent="0.35">
      <c r="A14" s="6">
        <v>45465</v>
      </c>
      <c r="B14" s="5">
        <v>1.2554899167505278E-2</v>
      </c>
      <c r="C14" s="7">
        <f>index!B14</f>
        <v>1.17</v>
      </c>
      <c r="D14">
        <f>'tyee daily'!BD23</f>
        <v>1522</v>
      </c>
      <c r="E14">
        <f t="shared" ref="E14" si="14">E13+C14</f>
        <v>15.530000000000001</v>
      </c>
      <c r="F14" s="5">
        <f t="shared" ref="F14" si="15">D14+F13</f>
        <v>20224</v>
      </c>
      <c r="G14">
        <v>0</v>
      </c>
      <c r="H14">
        <v>0</v>
      </c>
      <c r="L14" s="5">
        <v>0</v>
      </c>
      <c r="M14" s="5">
        <f t="shared" ref="M14" si="16">0.2*K10+0.2*K11+0.2*K12+0.2*K13+0.2*K14</f>
        <v>0</v>
      </c>
      <c r="N14" s="5">
        <f t="shared" ref="N14" si="17">D14+M14</f>
        <v>1522</v>
      </c>
      <c r="O14" s="5">
        <f t="shared" ref="O14" si="18">N14+O13</f>
        <v>20224</v>
      </c>
      <c r="P14" s="5">
        <f t="shared" ref="P14" si="19">O14/B20</f>
        <v>653565.95720230171</v>
      </c>
      <c r="Q14" s="5">
        <f t="shared" ref="Q14" si="20">O14/B14</f>
        <v>1610845.2748345418</v>
      </c>
      <c r="R14" s="5">
        <f t="shared" ref="R14" si="21">O14/B8</f>
        <v>5111329.1351066567</v>
      </c>
      <c r="S14" s="5">
        <f>'tyee daily'!BF23</f>
        <v>3588.103310168518</v>
      </c>
      <c r="T14" s="5">
        <v>26352.421833379631</v>
      </c>
      <c r="U14" s="5">
        <f t="shared" si="2"/>
        <v>1.2704966584993085E-2</v>
      </c>
      <c r="V14">
        <f>'tyee daily'!BC23</f>
        <v>4511</v>
      </c>
      <c r="W14">
        <v>28705</v>
      </c>
    </row>
    <row r="15" spans="1:23" x14ac:dyDescent="0.35">
      <c r="A15" s="6">
        <v>45466</v>
      </c>
      <c r="B15" s="5">
        <v>1.4912239407220657E-2</v>
      </c>
      <c r="C15" s="7">
        <f>index!B15</f>
        <v>1.18</v>
      </c>
      <c r="D15">
        <f>'tyee daily'!BD24</f>
        <v>1538</v>
      </c>
      <c r="E15">
        <f t="shared" ref="E15" si="22">E14+C15</f>
        <v>16.71</v>
      </c>
      <c r="F15" s="5">
        <f t="shared" ref="F15" si="23">D15+F14</f>
        <v>21762</v>
      </c>
      <c r="G15">
        <v>0</v>
      </c>
      <c r="H15">
        <v>0</v>
      </c>
      <c r="L15" s="5">
        <v>0</v>
      </c>
      <c r="M15" s="5">
        <f t="shared" ref="M15" si="24">0.2*K11+0.2*K12+0.2*K13+0.2*K14+0.2*K15</f>
        <v>0</v>
      </c>
      <c r="N15" s="5">
        <f t="shared" ref="N15" si="25">D15+M15</f>
        <v>1538</v>
      </c>
      <c r="O15" s="5">
        <f t="shared" ref="O15" si="26">N15+O14</f>
        <v>21762</v>
      </c>
      <c r="P15" s="5">
        <f t="shared" ref="P15" si="27">O15/B21</f>
        <v>615674.32497563912</v>
      </c>
      <c r="Q15" s="5">
        <f t="shared" ref="Q15" si="28">O15/B15</f>
        <v>1459338.1587920738</v>
      </c>
      <c r="R15" s="5">
        <f t="shared" ref="R15" si="29">O15/B9</f>
        <v>4438628.5553823588</v>
      </c>
      <c r="S15" s="5">
        <f>'tyee daily'!BF24</f>
        <v>5374.9675759611109</v>
      </c>
      <c r="T15" s="5">
        <v>31727.38940934074</v>
      </c>
      <c r="U15" s="5">
        <f t="shared" si="2"/>
        <v>1.5296333096950948E-2</v>
      </c>
      <c r="V15">
        <f>'tyee daily'!BC24</f>
        <v>7967</v>
      </c>
      <c r="W15">
        <v>36672</v>
      </c>
    </row>
    <row r="16" spans="1:23" x14ac:dyDescent="0.35">
      <c r="A16" s="6">
        <v>45467</v>
      </c>
      <c r="B16" s="5">
        <v>1.7478721932356688E-2</v>
      </c>
      <c r="C16" s="7">
        <f>index!B16</f>
        <v>1.57</v>
      </c>
      <c r="D16">
        <f>'tyee daily'!BD25</f>
        <v>2051</v>
      </c>
      <c r="E16">
        <f t="shared" ref="E16" si="30">E15+C16</f>
        <v>18.28</v>
      </c>
      <c r="F16" s="5">
        <f t="shared" ref="F16" si="31">D16+F15</f>
        <v>23813</v>
      </c>
      <c r="G16">
        <v>0</v>
      </c>
      <c r="H16">
        <v>0</v>
      </c>
      <c r="L16" s="5">
        <v>0</v>
      </c>
      <c r="M16" s="5">
        <f t="shared" ref="M16" si="32">0.2*K12+0.2*K13+0.2*K14+0.2*K15+0.2*K16</f>
        <v>0</v>
      </c>
      <c r="N16" s="5">
        <f t="shared" ref="N16" si="33">D16+M16</f>
        <v>2051</v>
      </c>
      <c r="O16" s="5">
        <f t="shared" ref="O16" si="34">N16+O15</f>
        <v>23813</v>
      </c>
      <c r="P16" s="5">
        <f t="shared" ref="P16" si="35">O16/B22</f>
        <v>594083.01260371075</v>
      </c>
      <c r="Q16" s="5">
        <f t="shared" ref="Q16" si="36">O16/B16</f>
        <v>1362399.3843575753</v>
      </c>
      <c r="R16" s="5">
        <f t="shared" ref="R16" si="37">O16/B10</f>
        <v>3993985.0538853873</v>
      </c>
      <c r="S16" s="5">
        <f>'tyee daily'!BF25</f>
        <v>6020.1063087111106</v>
      </c>
      <c r="T16" s="5">
        <v>37747.495718051854</v>
      </c>
      <c r="U16" s="5">
        <f t="shared" si="2"/>
        <v>1.8198732351709376E-2</v>
      </c>
      <c r="V16">
        <f>'tyee daily'!BC25</f>
        <v>10423</v>
      </c>
      <c r="W16">
        <v>47095</v>
      </c>
    </row>
    <row r="17" spans="1:23" x14ac:dyDescent="0.35">
      <c r="A17" s="6">
        <v>45468</v>
      </c>
      <c r="B17" s="5">
        <v>2.046792560027768E-2</v>
      </c>
      <c r="C17" s="7">
        <f>index!B17</f>
        <v>0</v>
      </c>
      <c r="D17">
        <f>'tyee daily'!BD26</f>
        <v>0</v>
      </c>
      <c r="E17">
        <f t="shared" ref="E17" si="38">E16+C17</f>
        <v>18.28</v>
      </c>
      <c r="F17" s="5">
        <f t="shared" ref="F17" si="39">D17+F16</f>
        <v>23813</v>
      </c>
      <c r="G17">
        <v>0</v>
      </c>
      <c r="H17">
        <v>0</v>
      </c>
      <c r="L17" s="5">
        <v>0</v>
      </c>
      <c r="M17" s="5">
        <f t="shared" ref="M17" si="40">0.2*K13+0.2*K14+0.2*K15+0.2*K16+0.2*K17</f>
        <v>0</v>
      </c>
      <c r="N17" s="5">
        <f t="shared" ref="N17" si="41">D17+M17</f>
        <v>0</v>
      </c>
      <c r="O17" s="5">
        <f t="shared" ref="O17" si="42">N17+O16</f>
        <v>23813</v>
      </c>
      <c r="P17" s="5">
        <f t="shared" ref="P17" si="43">O17/B23</f>
        <v>522050.78424291586</v>
      </c>
      <c r="Q17" s="5">
        <f t="shared" ref="Q17" si="44">O17/B17</f>
        <v>1163430.0644358869</v>
      </c>
      <c r="R17" s="5">
        <f t="shared" ref="R17" si="45">O17/B11</f>
        <v>3282960.9659788134</v>
      </c>
      <c r="S17" s="5">
        <f>'tyee daily'!BF26</f>
        <v>6486.7525357814802</v>
      </c>
      <c r="T17" s="5">
        <v>44234.248253833328</v>
      </c>
      <c r="U17" s="5">
        <f t="shared" si="2"/>
        <v>2.1326109969345721E-2</v>
      </c>
      <c r="V17">
        <f>'tyee daily'!BC26</f>
        <v>4086</v>
      </c>
      <c r="W17">
        <v>51181</v>
      </c>
    </row>
    <row r="18" spans="1:23" x14ac:dyDescent="0.35">
      <c r="A18" s="6">
        <v>45469</v>
      </c>
      <c r="B18" s="5">
        <v>2.3609515386636016E-2</v>
      </c>
      <c r="C18" s="7">
        <f>index!B18</f>
        <v>1.29</v>
      </c>
      <c r="D18">
        <f>'tyee daily'!BD27</f>
        <v>1677</v>
      </c>
      <c r="E18">
        <f t="shared" ref="E18:E19" si="46">E17+C18</f>
        <v>19.57</v>
      </c>
      <c r="F18" s="5">
        <f t="shared" ref="F18:F19" si="47">D18+F17</f>
        <v>25490</v>
      </c>
      <c r="G18">
        <v>0</v>
      </c>
      <c r="H18">
        <v>0</v>
      </c>
      <c r="L18" s="5">
        <v>0</v>
      </c>
      <c r="M18" s="5">
        <f t="shared" ref="M18:M19" si="48">0.2*K14+0.2*K15+0.2*K16+0.2*K17+0.2*K18</f>
        <v>0</v>
      </c>
      <c r="N18" s="5">
        <f t="shared" ref="N18:N19" si="49">D18+M18</f>
        <v>1677</v>
      </c>
      <c r="O18" s="5">
        <f t="shared" ref="O18:O19" si="50">N18+O17</f>
        <v>25490</v>
      </c>
      <c r="P18" s="5">
        <f t="shared" ref="P18:P19" si="51">O18/B24</f>
        <v>491162.53590190009</v>
      </c>
      <c r="Q18" s="5">
        <f t="shared" ref="Q18:Q19" si="52">O18/B18</f>
        <v>1079649.4372107449</v>
      </c>
      <c r="R18" s="5">
        <f t="shared" ref="R18:R19" si="53">O18/B12</f>
        <v>2925870.9421072807</v>
      </c>
      <c r="S18" s="5">
        <f>'tyee daily'!BF27</f>
        <v>7191.8416885314819</v>
      </c>
      <c r="T18" s="5">
        <v>51426.089942364808</v>
      </c>
      <c r="U18" s="5">
        <f t="shared" si="2"/>
        <v>2.4793423482884543E-2</v>
      </c>
      <c r="V18">
        <f>'tyee daily'!BC27</f>
        <v>5777</v>
      </c>
      <c r="W18">
        <v>56958</v>
      </c>
    </row>
    <row r="19" spans="1:23" x14ac:dyDescent="0.35">
      <c r="A19" s="6">
        <v>45470</v>
      </c>
      <c r="B19" s="5">
        <v>2.7033413470422606E-2</v>
      </c>
      <c r="C19" s="7">
        <f>index!B19</f>
        <v>0.26</v>
      </c>
      <c r="D19">
        <f>'tyee daily'!BD28</f>
        <v>342</v>
      </c>
      <c r="E19">
        <f t="shared" si="46"/>
        <v>19.830000000000002</v>
      </c>
      <c r="F19" s="5">
        <f t="shared" si="47"/>
        <v>25832</v>
      </c>
      <c r="G19">
        <v>0</v>
      </c>
      <c r="H19">
        <v>0</v>
      </c>
      <c r="L19" s="5">
        <v>0</v>
      </c>
      <c r="M19" s="5">
        <f t="shared" si="48"/>
        <v>0</v>
      </c>
      <c r="N19" s="5">
        <f t="shared" si="49"/>
        <v>342</v>
      </c>
      <c r="O19" s="5">
        <f t="shared" si="50"/>
        <v>25832</v>
      </c>
      <c r="P19" s="5">
        <f t="shared" si="51"/>
        <v>436510.53591321124</v>
      </c>
      <c r="Q19" s="5">
        <f t="shared" si="52"/>
        <v>955558.20312010986</v>
      </c>
      <c r="R19" s="5">
        <f t="shared" si="53"/>
        <v>2460845.5628849464</v>
      </c>
      <c r="S19" s="5">
        <f>'tyee daily'!BF28</f>
        <v>9022.9792210555552</v>
      </c>
      <c r="T19" s="5">
        <v>60449.069163420369</v>
      </c>
      <c r="U19" s="5">
        <f t="shared" si="2"/>
        <v>2.914356064391738E-2</v>
      </c>
      <c r="V19">
        <f>'tyee daily'!BC28</f>
        <v>3038</v>
      </c>
      <c r="W19">
        <v>59996</v>
      </c>
    </row>
    <row r="20" spans="1:23" x14ac:dyDescent="0.35">
      <c r="A20" s="6">
        <v>45471</v>
      </c>
      <c r="B20" s="5">
        <v>3.094408418481925E-2</v>
      </c>
      <c r="C20" s="7">
        <f>index!B20</f>
        <v>4.37</v>
      </c>
      <c r="D20">
        <f>'tyee daily'!BD29</f>
        <v>5687</v>
      </c>
      <c r="E20">
        <f t="shared" ref="E20:E21" si="54">E19+C20</f>
        <v>24.200000000000003</v>
      </c>
      <c r="F20" s="5">
        <f t="shared" ref="F20:F21" si="55">D20+F19</f>
        <v>31519</v>
      </c>
      <c r="G20">
        <v>0</v>
      </c>
      <c r="H20">
        <v>0</v>
      </c>
      <c r="L20" s="5">
        <v>0</v>
      </c>
      <c r="M20" s="5">
        <f t="shared" ref="M20:M21" si="56">0.2*K16+0.2*K17+0.2*K18+0.2*K19+0.2*K20</f>
        <v>0</v>
      </c>
      <c r="N20" s="5">
        <f t="shared" ref="N20:N21" si="57">D20+M20</f>
        <v>5687</v>
      </c>
      <c r="O20" s="5">
        <f t="shared" ref="O20:O21" si="58">N20+O19</f>
        <v>31519</v>
      </c>
      <c r="P20" s="5">
        <f t="shared" ref="P20:P21" si="59">O20/B26</f>
        <v>466693.39077140053</v>
      </c>
      <c r="Q20" s="5">
        <f t="shared" ref="Q20:Q21" si="60">O20/B20</f>
        <v>1018579.1833988997</v>
      </c>
      <c r="R20" s="5">
        <f t="shared" ref="R20:R21" si="61">O20/B14</f>
        <v>2510494.077210736</v>
      </c>
      <c r="S20" s="5">
        <f>'tyee daily'!BF29</f>
        <v>7980.40779287037</v>
      </c>
      <c r="T20" s="5">
        <v>68429.476956290731</v>
      </c>
      <c r="U20" s="5">
        <f t="shared" si="2"/>
        <v>3.2991055761599823E-2</v>
      </c>
      <c r="V20">
        <f>'tyee daily'!BC29</f>
        <v>1021</v>
      </c>
      <c r="W20">
        <v>61017</v>
      </c>
    </row>
    <row r="21" spans="1:23" x14ac:dyDescent="0.35">
      <c r="A21" s="6">
        <v>45472</v>
      </c>
      <c r="B21" s="5">
        <v>3.5346609590810978E-2</v>
      </c>
      <c r="C21" s="7">
        <f>index!B21</f>
        <v>1.1399999999999999</v>
      </c>
      <c r="D21">
        <f>'tyee daily'!BD30</f>
        <v>1479</v>
      </c>
      <c r="E21">
        <f t="shared" si="54"/>
        <v>25.340000000000003</v>
      </c>
      <c r="F21" s="5">
        <f t="shared" si="55"/>
        <v>32998</v>
      </c>
      <c r="G21">
        <v>0</v>
      </c>
      <c r="H21">
        <v>0</v>
      </c>
      <c r="L21" s="5">
        <v>0</v>
      </c>
      <c r="M21" s="5">
        <f t="shared" si="56"/>
        <v>0</v>
      </c>
      <c r="N21" s="5">
        <f t="shared" si="57"/>
        <v>1479</v>
      </c>
      <c r="O21" s="5">
        <f t="shared" si="58"/>
        <v>32998</v>
      </c>
      <c r="P21" s="5">
        <f t="shared" si="59"/>
        <v>428483.46171055181</v>
      </c>
      <c r="Q21" s="5">
        <f t="shared" si="60"/>
        <v>933554.8835376408</v>
      </c>
      <c r="R21" s="5">
        <f t="shared" si="61"/>
        <v>2212813.1864635996</v>
      </c>
      <c r="S21" s="5">
        <f>'tyee daily'!BF30</f>
        <v>9076.2971730555564</v>
      </c>
      <c r="T21" s="5">
        <v>77505.77412934629</v>
      </c>
      <c r="U21" s="5">
        <f t="shared" si="2"/>
        <v>3.7366898446125847E-2</v>
      </c>
      <c r="V21">
        <f>'tyee daily'!BC30</f>
        <v>4410</v>
      </c>
      <c r="W21">
        <v>65427</v>
      </c>
    </row>
    <row r="22" spans="1:23" x14ac:dyDescent="0.35">
      <c r="A22" s="6">
        <v>45473</v>
      </c>
      <c r="B22" s="5">
        <v>4.0083623828316241E-2</v>
      </c>
      <c r="C22" s="7">
        <f>index!B22</f>
        <v>6.23</v>
      </c>
      <c r="D22">
        <f>'tyee daily'!BD31</f>
        <v>8114</v>
      </c>
      <c r="E22">
        <f t="shared" ref="E22:E23" si="62">E21+C22</f>
        <v>31.570000000000004</v>
      </c>
      <c r="F22" s="5">
        <f t="shared" ref="F22:F23" si="63">D22+F21</f>
        <v>41112</v>
      </c>
      <c r="G22">
        <v>0</v>
      </c>
      <c r="H22">
        <v>0</v>
      </c>
      <c r="L22" s="5">
        <v>0</v>
      </c>
      <c r="M22" s="5">
        <f t="shared" ref="M22:M23" si="64">0.2*K18+0.2*K19+0.2*K20+0.2*K21+0.2*K22</f>
        <v>0</v>
      </c>
      <c r="N22" s="5">
        <f t="shared" ref="N22:N23" si="65">D22+M22</f>
        <v>8114</v>
      </c>
      <c r="O22" s="5">
        <f t="shared" ref="O22:O23" si="66">N22+O21</f>
        <v>41112</v>
      </c>
      <c r="P22" s="5">
        <f t="shared" ref="P22:P23" si="67">O22/B28</f>
        <v>470310.98391041561</v>
      </c>
      <c r="Q22" s="5">
        <f t="shared" ref="Q22:Q23" si="68">O22/B22</f>
        <v>1025655.7684526838</v>
      </c>
      <c r="R22" s="5">
        <f t="shared" ref="R22:R23" si="69">O22/B16</f>
        <v>2352117.0574773708</v>
      </c>
      <c r="S22" s="5">
        <f>'tyee daily'!BF31</f>
        <v>9775.2698580925917</v>
      </c>
      <c r="T22" s="5">
        <v>87281.043987438883</v>
      </c>
      <c r="U22" s="5">
        <f t="shared" si="2"/>
        <v>4.2079728169769841E-2</v>
      </c>
      <c r="V22">
        <f>'tyee daily'!BC31</f>
        <v>8836</v>
      </c>
      <c r="W22">
        <v>74263</v>
      </c>
    </row>
    <row r="23" spans="1:23" x14ac:dyDescent="0.35">
      <c r="A23" s="6">
        <v>45474</v>
      </c>
      <c r="B23" s="5">
        <v>4.5614336226951352E-2</v>
      </c>
      <c r="C23" s="7">
        <f>index!B23</f>
        <v>6.1</v>
      </c>
      <c r="D23">
        <f>'tyee daily'!BD32</f>
        <v>7948</v>
      </c>
      <c r="E23">
        <f t="shared" si="62"/>
        <v>37.67</v>
      </c>
      <c r="F23" s="5">
        <f t="shared" si="63"/>
        <v>49060</v>
      </c>
      <c r="G23">
        <v>0</v>
      </c>
      <c r="H23">
        <v>0</v>
      </c>
      <c r="L23" s="5">
        <v>0</v>
      </c>
      <c r="M23" s="5">
        <f t="shared" si="64"/>
        <v>0</v>
      </c>
      <c r="N23" s="5">
        <f t="shared" si="65"/>
        <v>7948</v>
      </c>
      <c r="O23" s="5">
        <f t="shared" si="66"/>
        <v>49060</v>
      </c>
      <c r="P23" s="5">
        <f t="shared" si="67"/>
        <v>494622.1457650041</v>
      </c>
      <c r="Q23" s="5">
        <f t="shared" si="68"/>
        <v>1075539.053246439</v>
      </c>
      <c r="R23" s="5">
        <f t="shared" si="69"/>
        <v>2396920.965910411</v>
      </c>
      <c r="S23" s="5">
        <f>'tyee daily'!BF32</f>
        <v>11288.197952425926</v>
      </c>
      <c r="T23" s="5">
        <v>98569.241939864834</v>
      </c>
      <c r="U23" s="5">
        <f t="shared" si="2"/>
        <v>4.7521967167655763E-2</v>
      </c>
      <c r="V23">
        <f>'tyee daily'!BC32</f>
        <v>5351</v>
      </c>
      <c r="W23">
        <v>79614</v>
      </c>
    </row>
    <row r="24" spans="1:23" x14ac:dyDescent="0.35">
      <c r="A24" s="6">
        <v>45475</v>
      </c>
      <c r="B24" s="5">
        <v>5.1897280710129563E-2</v>
      </c>
      <c r="C24" s="7">
        <f>index!B24</f>
        <v>15.48</v>
      </c>
      <c r="D24">
        <f>'tyee daily'!BD33</f>
        <v>20165</v>
      </c>
      <c r="E24">
        <f t="shared" ref="E24" si="70">E23+C24</f>
        <v>53.150000000000006</v>
      </c>
      <c r="F24" s="5">
        <f t="shared" ref="F24" si="71">D24+F23</f>
        <v>69225</v>
      </c>
      <c r="G24">
        <v>0</v>
      </c>
      <c r="H24">
        <v>0</v>
      </c>
      <c r="L24" s="5">
        <v>0</v>
      </c>
      <c r="M24" s="5">
        <f t="shared" ref="M24" si="72">0.2*K20+0.2*K21+0.2*K22+0.2*K23+0.2*K24</f>
        <v>0</v>
      </c>
      <c r="N24" s="5">
        <f t="shared" ref="N24" si="73">D24+M24</f>
        <v>20165</v>
      </c>
      <c r="O24" s="5">
        <f t="shared" ref="O24" si="74">N24+O23</f>
        <v>69225</v>
      </c>
      <c r="P24" s="5">
        <f t="shared" ref="P24" si="75">O24/B30</f>
        <v>614613.60672481125</v>
      </c>
      <c r="Q24" s="5">
        <f t="shared" ref="Q24" si="76">O24/B24</f>
        <v>1333884.9175287969</v>
      </c>
      <c r="R24" s="5">
        <f t="shared" ref="R24" si="77">O24/B18</f>
        <v>2932080.5135705699</v>
      </c>
      <c r="S24" s="5">
        <f>'tyee daily'!BF33</f>
        <v>11620.380327092593</v>
      </c>
      <c r="T24" s="5">
        <v>110189.62226695742</v>
      </c>
      <c r="U24" s="5">
        <f t="shared" si="2"/>
        <v>5.3124357137507287E-2</v>
      </c>
      <c r="V24">
        <f>'tyee daily'!BC33</f>
        <v>12067</v>
      </c>
      <c r="W24">
        <v>91681</v>
      </c>
    </row>
    <row r="25" spans="1:23" x14ac:dyDescent="0.35">
      <c r="A25" s="6">
        <v>45476</v>
      </c>
      <c r="B25" s="5">
        <v>5.9178411228855241E-2</v>
      </c>
      <c r="C25" s="7">
        <f>index!B25</f>
        <v>13.25</v>
      </c>
      <c r="D25">
        <f>'tyee daily'!BD34</f>
        <v>17258</v>
      </c>
      <c r="E25">
        <f t="shared" ref="E25" si="78">E24+C25</f>
        <v>66.400000000000006</v>
      </c>
      <c r="F25" s="5">
        <f t="shared" ref="F25" si="79">D25+F24</f>
        <v>86483</v>
      </c>
      <c r="G25">
        <v>0</v>
      </c>
      <c r="H25">
        <v>0</v>
      </c>
      <c r="L25" s="5">
        <v>0</v>
      </c>
      <c r="M25" s="5">
        <f t="shared" ref="M25" si="80">0.2*K21+0.2*K22+0.2*K23+0.2*K24+0.2*K25</f>
        <v>0</v>
      </c>
      <c r="N25" s="5">
        <f t="shared" ref="N25" si="81">D25+M25</f>
        <v>17258</v>
      </c>
      <c r="O25" s="5">
        <f t="shared" ref="O25" si="82">N25+O24</f>
        <v>86483</v>
      </c>
      <c r="P25" s="5">
        <f t="shared" ref="P25" si="83">O25/B31</f>
        <v>678480.26762438356</v>
      </c>
      <c r="Q25" s="5">
        <f t="shared" ref="Q25" si="84">O25/B25</f>
        <v>1461394.4207719979</v>
      </c>
      <c r="R25" s="5">
        <f t="shared" ref="R25" si="85">O25/B19</f>
        <v>3199115.0542132417</v>
      </c>
      <c r="S25" s="5">
        <f>'tyee daily'!BF34</f>
        <v>14644.654255135185</v>
      </c>
      <c r="T25" s="5">
        <v>124834.27652209259</v>
      </c>
      <c r="U25" s="5">
        <f t="shared" si="2"/>
        <v>6.018480282013499E-2</v>
      </c>
      <c r="V25">
        <f>'tyee daily'!BC34</f>
        <v>21674</v>
      </c>
      <c r="W25">
        <v>113355</v>
      </c>
    </row>
    <row r="26" spans="1:23" x14ac:dyDescent="0.35">
      <c r="A26" s="6">
        <v>45477</v>
      </c>
      <c r="B26" s="5">
        <v>6.7536846724788713E-2</v>
      </c>
      <c r="C26" s="7">
        <f>index!B26</f>
        <v>9.75</v>
      </c>
      <c r="D26">
        <f>'tyee daily'!BD35</f>
        <v>12697</v>
      </c>
      <c r="E26">
        <f t="shared" ref="E26" si="86">E25+C26</f>
        <v>76.150000000000006</v>
      </c>
      <c r="F26" s="5">
        <f t="shared" ref="F26" si="87">D26+F25</f>
        <v>99180</v>
      </c>
      <c r="G26">
        <v>0</v>
      </c>
      <c r="H26">
        <v>0</v>
      </c>
      <c r="L26" s="5">
        <v>0</v>
      </c>
      <c r="M26" s="5">
        <f t="shared" ref="M26" si="88">0.2*K22+0.2*K23+0.2*K24+0.2*K25+0.2*K26</f>
        <v>0</v>
      </c>
      <c r="N26" s="5">
        <f t="shared" ref="N26" si="89">D26+M26</f>
        <v>12697</v>
      </c>
      <c r="O26" s="5">
        <f t="shared" ref="O26" si="90">N26+O25</f>
        <v>99180</v>
      </c>
      <c r="P26" s="5">
        <f t="shared" ref="P26" si="91">O26/B32</f>
        <v>689952.04449017637</v>
      </c>
      <c r="Q26" s="5">
        <f t="shared" ref="Q26" si="92">O26/B26</f>
        <v>1468531.6950635333</v>
      </c>
      <c r="R26" s="5">
        <f t="shared" ref="R26" si="93">O26/B20</f>
        <v>3205136.0579175376</v>
      </c>
      <c r="S26" s="5">
        <f>'tyee daily'!BF35</f>
        <v>17258.660774577776</v>
      </c>
      <c r="T26" s="5">
        <v>142092.93729667042</v>
      </c>
      <c r="U26" s="5">
        <f t="shared" si="2"/>
        <v>6.8505507073775923E-2</v>
      </c>
      <c r="V26">
        <f>'tyee daily'!BC35</f>
        <v>33280</v>
      </c>
      <c r="W26">
        <v>146635</v>
      </c>
    </row>
    <row r="27" spans="1:23" x14ac:dyDescent="0.35">
      <c r="A27" s="6">
        <v>45478</v>
      </c>
      <c r="B27" s="5">
        <v>7.7011140332624406E-2</v>
      </c>
      <c r="C27" s="7">
        <f>index!B27</f>
        <v>11.78</v>
      </c>
      <c r="D27">
        <f>'tyee daily'!BD36</f>
        <v>15340</v>
      </c>
      <c r="E27">
        <f t="shared" ref="E27:E28" si="94">E26+C27</f>
        <v>87.93</v>
      </c>
      <c r="F27" s="5">
        <f t="shared" ref="F27:F28" si="95">D27+F26</f>
        <v>114520</v>
      </c>
      <c r="G27">
        <v>0</v>
      </c>
      <c r="H27">
        <v>0</v>
      </c>
      <c r="L27" s="5">
        <v>0</v>
      </c>
      <c r="M27" s="5">
        <f t="shared" ref="M27:M28" si="96">0.2*K23+0.2*K24+0.2*K25+0.2*K26+0.2*K27</f>
        <v>0</v>
      </c>
      <c r="N27" s="5">
        <f t="shared" ref="N27:N28" si="97">D27+M27</f>
        <v>15340</v>
      </c>
      <c r="O27" s="5">
        <f t="shared" ref="O27:O28" si="98">N27+O26</f>
        <v>114520</v>
      </c>
      <c r="P27" s="5">
        <f t="shared" ref="P27:P28" si="99">O27/B33</f>
        <v>710051.05619971501</v>
      </c>
      <c r="Q27" s="5">
        <f t="shared" ref="Q27:Q28" si="100">O27/B27</f>
        <v>1487057.5803106974</v>
      </c>
      <c r="R27" s="5">
        <f t="shared" ref="R27:R28" si="101">O27/B21</f>
        <v>3239914.6997615197</v>
      </c>
      <c r="S27" s="5">
        <f>'tyee daily'!BF36</f>
        <v>20016.444352925922</v>
      </c>
      <c r="T27" s="5">
        <v>162109.3816495963</v>
      </c>
      <c r="U27" s="5">
        <f t="shared" si="2"/>
        <v>7.8155787350185815E-2</v>
      </c>
      <c r="V27">
        <f>'tyee daily'!BC36</f>
        <v>35146</v>
      </c>
      <c r="W27">
        <v>181781</v>
      </c>
    </row>
    <row r="28" spans="1:23" x14ac:dyDescent="0.35">
      <c r="A28" s="6">
        <v>45479</v>
      </c>
      <c r="B28" s="5">
        <v>8.741450105666887E-2</v>
      </c>
      <c r="C28" s="7">
        <f>index!B28</f>
        <v>21.68</v>
      </c>
      <c r="D28">
        <f>'tyee daily'!BD37</f>
        <v>28239</v>
      </c>
      <c r="E28">
        <f t="shared" si="94"/>
        <v>109.61000000000001</v>
      </c>
      <c r="F28" s="5">
        <f t="shared" si="95"/>
        <v>142759</v>
      </c>
      <c r="G28">
        <v>0</v>
      </c>
      <c r="H28">
        <v>0</v>
      </c>
      <c r="L28" s="5">
        <v>0</v>
      </c>
      <c r="M28" s="5">
        <f t="shared" si="96"/>
        <v>0</v>
      </c>
      <c r="N28" s="5">
        <f t="shared" si="97"/>
        <v>28239</v>
      </c>
      <c r="O28" s="5">
        <f t="shared" si="98"/>
        <v>142759</v>
      </c>
      <c r="P28" s="5">
        <f t="shared" si="99"/>
        <v>795175.59289839014</v>
      </c>
      <c r="Q28" s="5">
        <f t="shared" si="100"/>
        <v>1633127.207434983</v>
      </c>
      <c r="R28" s="5">
        <f t="shared" si="101"/>
        <v>3561529.2821691157</v>
      </c>
      <c r="S28" s="5">
        <f>'tyee daily'!BF37</f>
        <v>20449.281727722224</v>
      </c>
      <c r="T28" s="5">
        <v>182558.66337731853</v>
      </c>
      <c r="U28" s="5">
        <f t="shared" si="2"/>
        <v>8.8014746146478778E-2</v>
      </c>
      <c r="V28">
        <f>'tyee daily'!BC37</f>
        <v>33907</v>
      </c>
      <c r="W28">
        <v>215688</v>
      </c>
    </row>
    <row r="29" spans="1:23" x14ac:dyDescent="0.35">
      <c r="A29" s="6">
        <v>45480</v>
      </c>
      <c r="B29" s="5">
        <v>9.9186824569129778E-2</v>
      </c>
      <c r="C29" s="7">
        <f>index!B29</f>
        <v>37.770000000000003</v>
      </c>
      <c r="D29">
        <f>'tyee daily'!BD38</f>
        <v>49196</v>
      </c>
      <c r="E29">
        <f t="shared" ref="E29" si="102">E28+C29</f>
        <v>147.38000000000002</v>
      </c>
      <c r="F29" s="5">
        <f t="shared" ref="F29" si="103">D29+F28</f>
        <v>191955</v>
      </c>
      <c r="G29">
        <v>0</v>
      </c>
      <c r="H29">
        <v>0</v>
      </c>
      <c r="L29" s="5">
        <v>0</v>
      </c>
      <c r="M29" s="5">
        <f t="shared" ref="M29" si="104">0.2*K25+0.2*K26+0.2*K27+0.2*K28+0.2*K29</f>
        <v>0</v>
      </c>
      <c r="N29" s="5">
        <f t="shared" ref="N29" si="105">D29+M29</f>
        <v>49196</v>
      </c>
      <c r="O29" s="5">
        <f t="shared" ref="O29" si="106">N29+O28</f>
        <v>191955</v>
      </c>
      <c r="P29" s="5">
        <f t="shared" ref="P29" si="107">O29/B35</f>
        <v>965735.10546725616</v>
      </c>
      <c r="Q29" s="5">
        <f t="shared" ref="Q29" si="108">O29/B29</f>
        <v>1935287.2806832728</v>
      </c>
      <c r="R29" s="5">
        <f t="shared" ref="R29" si="109">O29/B23</f>
        <v>4208216.4485511659</v>
      </c>
      <c r="S29" s="5">
        <f>'tyee daily'!BF38</f>
        <v>22513.475996777779</v>
      </c>
      <c r="T29" s="5">
        <v>205072.1393740963</v>
      </c>
      <c r="U29" s="5">
        <f t="shared" si="2"/>
        <v>9.8868889346660785E-2</v>
      </c>
      <c r="V29">
        <f>'tyee daily'!BC38</f>
        <v>33446</v>
      </c>
      <c r="W29">
        <v>249134</v>
      </c>
    </row>
    <row r="30" spans="1:23" x14ac:dyDescent="0.35">
      <c r="A30" s="6">
        <v>45481</v>
      </c>
      <c r="B30" s="5">
        <v>0.11263174007632244</v>
      </c>
      <c r="C30" s="7">
        <f>index!B30</f>
        <v>19.97</v>
      </c>
      <c r="D30">
        <f>'tyee daily'!BD39</f>
        <v>26009</v>
      </c>
      <c r="E30">
        <f t="shared" ref="E30" si="110">E29+C30</f>
        <v>167.35000000000002</v>
      </c>
      <c r="F30" s="5">
        <f t="shared" ref="F30" si="111">D30+F29</f>
        <v>217964</v>
      </c>
      <c r="G30">
        <v>0</v>
      </c>
      <c r="H30">
        <v>0</v>
      </c>
      <c r="L30" s="5">
        <v>0</v>
      </c>
      <c r="M30" s="5">
        <f t="shared" ref="M30" si="112">0.2*K26+0.2*K27+0.2*K28+0.2*K29+0.2*K30</f>
        <v>0</v>
      </c>
      <c r="N30" s="5">
        <f t="shared" ref="N30" si="113">D30+M30</f>
        <v>26009</v>
      </c>
      <c r="O30" s="5">
        <f t="shared" ref="O30" si="114">N30+O29</f>
        <v>217964</v>
      </c>
      <c r="P30" s="5">
        <f t="shared" ref="P30" si="115">O30/B36</f>
        <v>992637.19753289525</v>
      </c>
      <c r="Q30" s="5">
        <f t="shared" ref="Q30" si="116">O30/B30</f>
        <v>1935191.6240688588</v>
      </c>
      <c r="R30" s="5">
        <f t="shared" ref="R30" si="117">O30/B24</f>
        <v>4199911.7683531484</v>
      </c>
      <c r="S30" s="5">
        <f>'tyee daily'!BF39</f>
        <v>26434.78471422222</v>
      </c>
      <c r="T30" s="5">
        <v>231506.9240883186</v>
      </c>
      <c r="U30" s="5">
        <f t="shared" si="2"/>
        <v>0.11161356452677147</v>
      </c>
      <c r="V30">
        <f>'tyee daily'!BC39</f>
        <v>41301</v>
      </c>
      <c r="W30">
        <v>290435</v>
      </c>
    </row>
    <row r="31" spans="1:23" x14ac:dyDescent="0.35">
      <c r="A31" s="6">
        <v>45482</v>
      </c>
      <c r="B31" s="5">
        <v>0.12746575564063159</v>
      </c>
      <c r="C31" s="7">
        <f>index!B31</f>
        <v>51.07</v>
      </c>
      <c r="D31">
        <f>'tyee daily'!BD40</f>
        <v>66530</v>
      </c>
      <c r="E31">
        <f t="shared" ref="E31" si="118">E30+C31</f>
        <v>218.42000000000002</v>
      </c>
      <c r="F31" s="5">
        <f t="shared" ref="F31" si="119">D31+F30</f>
        <v>284494</v>
      </c>
      <c r="G31">
        <v>0</v>
      </c>
      <c r="H31">
        <v>0</v>
      </c>
      <c r="L31" s="5">
        <v>0</v>
      </c>
      <c r="M31" s="5">
        <f t="shared" ref="M31" si="120">0.2*K27+0.2*K28+0.2*K29+0.2*K30+0.2*K31</f>
        <v>0</v>
      </c>
      <c r="N31" s="5">
        <f t="shared" ref="N31" si="121">D31+M31</f>
        <v>66530</v>
      </c>
      <c r="O31" s="5">
        <f t="shared" ref="O31" si="122">N31+O30</f>
        <v>284494</v>
      </c>
      <c r="P31" s="5">
        <f t="shared" ref="P31" si="123">O31/B37</f>
        <v>1176875.7843108678</v>
      </c>
      <c r="Q31" s="5">
        <f t="shared" ref="Q31" si="124">O31/B31</f>
        <v>2231924.9477646635</v>
      </c>
      <c r="R31" s="5">
        <f t="shared" ref="R31" si="125">O31/B25</f>
        <v>4807395.0295793246</v>
      </c>
      <c r="S31" s="5">
        <f>'tyee daily'!BF40</f>
        <v>29644.186985259261</v>
      </c>
      <c r="T31" s="5">
        <v>261151.11107357781</v>
      </c>
      <c r="U31" s="5">
        <f t="shared" si="2"/>
        <v>0.12590554905359563</v>
      </c>
      <c r="V31">
        <f>'tyee daily'!BC40</f>
        <v>47104</v>
      </c>
      <c r="W31">
        <v>337539</v>
      </c>
    </row>
    <row r="32" spans="1:23" x14ac:dyDescent="0.35">
      <c r="A32" s="6">
        <v>45483</v>
      </c>
      <c r="B32" s="5">
        <v>0.143749121104912</v>
      </c>
      <c r="C32" s="7">
        <f>index!B32</f>
        <v>23.95</v>
      </c>
      <c r="D32">
        <f>'tyee daily'!BD41</f>
        <v>31204</v>
      </c>
      <c r="E32">
        <f t="shared" ref="E32" si="126">E31+C32</f>
        <v>242.37</v>
      </c>
      <c r="F32" s="5">
        <f t="shared" ref="F32" si="127">D32+F31</f>
        <v>315698</v>
      </c>
      <c r="G32">
        <v>0</v>
      </c>
      <c r="H32">
        <v>0</v>
      </c>
      <c r="L32" s="5">
        <v>0</v>
      </c>
      <c r="M32" s="5">
        <f t="shared" ref="M32" si="128">0.2*K28+0.2*K29+0.2*K30+0.2*K31+0.2*K32</f>
        <v>0</v>
      </c>
      <c r="N32" s="5">
        <f t="shared" ref="N32" si="129">D32+M32</f>
        <v>31204</v>
      </c>
      <c r="O32" s="5">
        <f t="shared" ref="O32" si="130">N32+O31</f>
        <v>315698</v>
      </c>
      <c r="P32" s="5">
        <f t="shared" ref="P32" si="131">O32/B38</f>
        <v>1190406.1496984025</v>
      </c>
      <c r="Q32" s="5">
        <f t="shared" ref="Q32" si="132">O32/B32</f>
        <v>2196173.427520263</v>
      </c>
      <c r="R32" s="5">
        <f t="shared" ref="R32" si="133">O32/B26</f>
        <v>4674455.7276483895</v>
      </c>
      <c r="S32" s="5">
        <f>'tyee daily'!BF41</f>
        <v>39816.26572764814</v>
      </c>
      <c r="T32" s="5">
        <v>300967.37680122588</v>
      </c>
      <c r="U32" s="5">
        <f t="shared" si="2"/>
        <v>0.14510167185427936</v>
      </c>
      <c r="V32">
        <f>'tyee daily'!BC41</f>
        <v>39893</v>
      </c>
      <c r="W32">
        <v>377432</v>
      </c>
    </row>
    <row r="33" spans="1:23" x14ac:dyDescent="0.35">
      <c r="A33" s="6">
        <v>45484</v>
      </c>
      <c r="B33" s="5">
        <v>0.16128417668009093</v>
      </c>
      <c r="C33" s="7">
        <f>index!B33</f>
        <v>19.3</v>
      </c>
      <c r="D33">
        <f>'tyee daily'!BD42</f>
        <v>25144</v>
      </c>
      <c r="E33">
        <f t="shared" ref="E33" si="134">E32+C33</f>
        <v>261.67</v>
      </c>
      <c r="F33" s="5">
        <f t="shared" ref="F33" si="135">D33+F32</f>
        <v>340842</v>
      </c>
      <c r="G33">
        <v>0</v>
      </c>
      <c r="H33">
        <v>0</v>
      </c>
      <c r="L33" s="5">
        <v>0</v>
      </c>
      <c r="M33" s="5">
        <f t="shared" ref="M33" si="136">0.2*K29+0.2*K30+0.2*K31+0.2*K32+0.2*K33</f>
        <v>0</v>
      </c>
      <c r="N33" s="5">
        <f t="shared" ref="N33" si="137">D33+M33</f>
        <v>25144</v>
      </c>
      <c r="O33" s="5">
        <f t="shared" ref="O33" si="138">N33+O32</f>
        <v>340842</v>
      </c>
      <c r="P33" s="5">
        <f t="shared" ref="P33" si="139">O33/B39</f>
        <v>1172273.3718547486</v>
      </c>
      <c r="Q33" s="5">
        <f t="shared" ref="Q33" si="140">O33/B33</f>
        <v>2113300.9264514777</v>
      </c>
      <c r="R33" s="5">
        <f t="shared" ref="R33" si="141">O33/B27</f>
        <v>4425879.1458981726</v>
      </c>
      <c r="S33" s="5">
        <f>'tyee daily'!BF42</f>
        <v>39501.274292968512</v>
      </c>
      <c r="T33" s="5">
        <v>340468.6510941945</v>
      </c>
      <c r="U33" s="5">
        <f t="shared" si="2"/>
        <v>0.16414593173786707</v>
      </c>
      <c r="V33">
        <f>'tyee daily'!BC42</f>
        <v>48870</v>
      </c>
      <c r="W33">
        <v>426302</v>
      </c>
    </row>
    <row r="34" spans="1:23" x14ac:dyDescent="0.35">
      <c r="A34" s="6">
        <v>45485</v>
      </c>
      <c r="B34" s="5">
        <v>0.17953141579666437</v>
      </c>
      <c r="S34" s="5">
        <f>'tyee daily'!BF43</f>
        <v>39342.992009999987</v>
      </c>
      <c r="T34" s="5">
        <v>379811.64310419443</v>
      </c>
      <c r="U34" s="5">
        <f t="shared" si="2"/>
        <v>0.18311388094576705</v>
      </c>
      <c r="V34">
        <f>'tyee daily'!BC43</f>
        <v>28122</v>
      </c>
      <c r="W34">
        <v>454424</v>
      </c>
    </row>
    <row r="35" spans="1:23" x14ac:dyDescent="0.35">
      <c r="A35" s="6">
        <v>45486</v>
      </c>
      <c r="B35" s="5">
        <v>0.19876568524152957</v>
      </c>
      <c r="S35" s="5">
        <f>'tyee daily'!BF44</f>
        <v>39218.186492018511</v>
      </c>
      <c r="T35" s="5">
        <v>419029.82959621295</v>
      </c>
      <c r="U35" s="5">
        <f t="shared" si="2"/>
        <v>0.20202165921584572</v>
      </c>
      <c r="V35">
        <f>'tyee daily'!BC44</f>
        <v>47244</v>
      </c>
      <c r="W35">
        <v>501668</v>
      </c>
    </row>
    <row r="36" spans="1:23" x14ac:dyDescent="0.35">
      <c r="A36" s="6">
        <v>45487</v>
      </c>
      <c r="B36" s="5">
        <v>0.2195807295371649</v>
      </c>
      <c r="S36" s="5">
        <f>'tyee daily'!BF45</f>
        <v>43296.039708481483</v>
      </c>
      <c r="T36" s="5">
        <v>462325.86930469453</v>
      </c>
      <c r="U36" s="5">
        <f t="shared" si="2"/>
        <v>0.22289544232529918</v>
      </c>
      <c r="V36">
        <f>'tyee daily'!BC45</f>
        <v>32197</v>
      </c>
      <c r="W36">
        <v>533865</v>
      </c>
    </row>
    <row r="37" spans="1:23" x14ac:dyDescent="0.35">
      <c r="A37" s="6">
        <v>45488</v>
      </c>
      <c r="B37" s="5">
        <v>0.24173664187218238</v>
      </c>
      <c r="S37" s="5">
        <f>'tyee daily'!BF46</f>
        <v>49599.300303018514</v>
      </c>
      <c r="T37" s="5">
        <v>511925.16960771295</v>
      </c>
      <c r="U37" s="5">
        <f t="shared" si="2"/>
        <v>0.24680813835654933</v>
      </c>
      <c r="V37">
        <f>'tyee daily'!BC46</f>
        <v>23731</v>
      </c>
      <c r="W37">
        <v>557596</v>
      </c>
    </row>
    <row r="38" spans="1:23" x14ac:dyDescent="0.35">
      <c r="A38" s="6">
        <v>45489</v>
      </c>
      <c r="B38" s="5">
        <v>0.26520192295712203</v>
      </c>
      <c r="S38" s="5">
        <f>'tyee daily'!BF47</f>
        <v>53741.88374575926</v>
      </c>
      <c r="T38" s="5">
        <v>565667.05335347238</v>
      </c>
      <c r="U38" s="5">
        <f t="shared" si="2"/>
        <v>0.2727180468090466</v>
      </c>
      <c r="V38">
        <f>'tyee daily'!BC47</f>
        <v>33080</v>
      </c>
      <c r="W38">
        <v>590676</v>
      </c>
    </row>
    <row r="39" spans="1:23" x14ac:dyDescent="0.35">
      <c r="A39" s="6">
        <v>45490</v>
      </c>
      <c r="B39" s="5">
        <v>0.29075300026710177</v>
      </c>
      <c r="S39" s="5">
        <f>'tyee daily'!BF48</f>
        <v>55603.824247037046</v>
      </c>
      <c r="T39" s="5">
        <v>621270.87760050921</v>
      </c>
      <c r="U39" s="5">
        <f t="shared" si="2"/>
        <v>0.29952562956265916</v>
      </c>
      <c r="V39">
        <f>'tyee daily'!BC48</f>
        <v>78558</v>
      </c>
      <c r="W39">
        <v>669234</v>
      </c>
    </row>
    <row r="40" spans="1:23" x14ac:dyDescent="0.35">
      <c r="A40" s="6">
        <v>45491</v>
      </c>
      <c r="B40" s="5">
        <v>0.31735892231859575</v>
      </c>
      <c r="S40" s="5">
        <f>'tyee daily'!BF49</f>
        <v>59261.816089074076</v>
      </c>
      <c r="T40" s="5">
        <v>680532.69368958334</v>
      </c>
      <c r="U40" s="5">
        <f t="shared" si="2"/>
        <v>0.3280967945940263</v>
      </c>
      <c r="V40">
        <f>'tyee daily'!BC49</f>
        <v>74116</v>
      </c>
      <c r="W40">
        <v>743350</v>
      </c>
    </row>
    <row r="41" spans="1:23" x14ac:dyDescent="0.35">
      <c r="A41" s="6">
        <v>45492</v>
      </c>
      <c r="B41" s="5">
        <v>0.3446919297042525</v>
      </c>
      <c r="S41" s="5">
        <f>'tyee daily'!BF50</f>
        <v>61433.05678505556</v>
      </c>
      <c r="T41" s="5">
        <v>741965.75047463877</v>
      </c>
      <c r="U41" s="5">
        <f t="shared" si="2"/>
        <v>0.35771475299659999</v>
      </c>
      <c r="V41">
        <f>'tyee daily'!BC50</f>
        <v>38462</v>
      </c>
      <c r="W41">
        <v>781812</v>
      </c>
    </row>
    <row r="42" spans="1:23" x14ac:dyDescent="0.35">
      <c r="A42" s="6">
        <v>45493</v>
      </c>
      <c r="B42" s="5">
        <v>0.37308813547574166</v>
      </c>
      <c r="S42" s="5">
        <f>'tyee daily'!BF51</f>
        <v>61922.247889444465</v>
      </c>
      <c r="T42" s="5">
        <v>803887.99836408347</v>
      </c>
      <c r="U42" s="5">
        <f t="shared" si="2"/>
        <v>0.38756855904438209</v>
      </c>
      <c r="V42">
        <f>'tyee daily'!BC51</f>
        <v>39078</v>
      </c>
      <c r="W42">
        <v>820890</v>
      </c>
    </row>
    <row r="43" spans="1:23" x14ac:dyDescent="0.35">
      <c r="A43" s="6">
        <v>45494</v>
      </c>
      <c r="B43" s="5">
        <v>0.40226493254610335</v>
      </c>
      <c r="S43" s="5">
        <f>'tyee daily'!BF52</f>
        <v>65571.07381425926</v>
      </c>
      <c r="T43" s="5">
        <v>869459.07217834285</v>
      </c>
      <c r="U43" s="5">
        <f t="shared" si="2"/>
        <v>0.4191815283198303</v>
      </c>
      <c r="V43">
        <f>'tyee daily'!BC52</f>
        <v>33658</v>
      </c>
      <c r="W43">
        <v>854548</v>
      </c>
    </row>
    <row r="44" spans="1:23" x14ac:dyDescent="0.35">
      <c r="A44" s="6">
        <v>45495</v>
      </c>
      <c r="B44" s="5">
        <v>0.43189123887120784</v>
      </c>
      <c r="S44" s="5">
        <f>'tyee daily'!BF53</f>
        <v>65521.414135925923</v>
      </c>
      <c r="T44" s="5">
        <v>934980.48631426843</v>
      </c>
      <c r="U44" s="5">
        <f t="shared" si="2"/>
        <v>0.45077055578993547</v>
      </c>
      <c r="V44">
        <f>'tyee daily'!BC53</f>
        <v>25137</v>
      </c>
      <c r="W44">
        <v>879685</v>
      </c>
    </row>
    <row r="45" spans="1:23" x14ac:dyDescent="0.35">
      <c r="A45" s="6">
        <v>45496</v>
      </c>
      <c r="B45" s="5">
        <v>0.4615144383476788</v>
      </c>
      <c r="S45" s="5">
        <f>'tyee daily'!BF54</f>
        <v>63846.686513333341</v>
      </c>
      <c r="T45" s="5">
        <v>998827.17282760155</v>
      </c>
      <c r="U45" s="5">
        <f t="shared" si="2"/>
        <v>0.48155216758422398</v>
      </c>
      <c r="V45">
        <f>'tyee daily'!BC54</f>
        <v>24543</v>
      </c>
      <c r="W45">
        <v>904228</v>
      </c>
    </row>
    <row r="46" spans="1:23" x14ac:dyDescent="0.35">
      <c r="A46" s="6">
        <v>45497</v>
      </c>
      <c r="B46" s="5">
        <v>0.491439395553048</v>
      </c>
      <c r="S46" s="5">
        <f>'tyee daily'!BF55</f>
        <v>67398.683123962968</v>
      </c>
      <c r="T46" s="5">
        <v>1066225.8559515646</v>
      </c>
      <c r="U46" s="5">
        <f t="shared" si="2"/>
        <v>0.51404625948881877</v>
      </c>
      <c r="V46">
        <f>'tyee daily'!BC55</f>
        <v>41973</v>
      </c>
      <c r="W46">
        <v>946201</v>
      </c>
    </row>
    <row r="47" spans="1:23" x14ac:dyDescent="0.35">
      <c r="A47" s="6">
        <v>45498</v>
      </c>
      <c r="B47" s="5">
        <v>0.52158360171912821</v>
      </c>
      <c r="S47" s="5">
        <f>'tyee daily'!BF56</f>
        <v>65115.075579629636</v>
      </c>
      <c r="T47" s="5">
        <v>1131340.9315311946</v>
      </c>
      <c r="U47" s="5">
        <f t="shared" si="2"/>
        <v>0.54543938398603697</v>
      </c>
      <c r="V47">
        <f>'tyee daily'!BC56</f>
        <v>36623</v>
      </c>
      <c r="W47">
        <v>982824</v>
      </c>
    </row>
    <row r="48" spans="1:23" x14ac:dyDescent="0.35">
      <c r="A48" s="6">
        <v>45499</v>
      </c>
      <c r="B48" s="5">
        <v>0.55154932985508565</v>
      </c>
      <c r="S48" s="5">
        <f>'tyee daily'!BF57</f>
        <v>64873.08084240742</v>
      </c>
      <c r="T48" s="5">
        <v>1196214.012373602</v>
      </c>
      <c r="U48" s="5">
        <f t="shared" si="2"/>
        <v>0.57671583855934472</v>
      </c>
      <c r="V48">
        <f>'tyee daily'!BC57</f>
        <v>22246</v>
      </c>
      <c r="W48">
        <v>1005070</v>
      </c>
    </row>
    <row r="49" spans="1:23" x14ac:dyDescent="0.35">
      <c r="A49" s="6">
        <v>45500</v>
      </c>
      <c r="B49" s="5">
        <v>0.58076759696005043</v>
      </c>
      <c r="S49" s="5">
        <f>'tyee daily'!BF58</f>
        <v>62078.18351000001</v>
      </c>
      <c r="T49" s="5">
        <v>1258292.1958836019</v>
      </c>
      <c r="U49" s="5">
        <f t="shared" si="2"/>
        <v>0.60664482391554453</v>
      </c>
      <c r="V49">
        <f>'tyee daily'!BC58</f>
        <v>14138</v>
      </c>
      <c r="W49">
        <v>1019208</v>
      </c>
    </row>
    <row r="50" spans="1:23" x14ac:dyDescent="0.35">
      <c r="A50" s="6">
        <v>45501</v>
      </c>
      <c r="B50" s="5">
        <v>0.60973478563881944</v>
      </c>
      <c r="S50" s="5">
        <f>'tyee daily'!BF59</f>
        <v>62312.023554074076</v>
      </c>
      <c r="T50" s="5">
        <v>1320604.2194376758</v>
      </c>
      <c r="U50" s="5">
        <f t="shared" si="2"/>
        <v>0.63668654767449817</v>
      </c>
      <c r="V50">
        <f>'tyee daily'!BC59</f>
        <v>18520</v>
      </c>
      <c r="W50">
        <v>1037728</v>
      </c>
    </row>
    <row r="51" spans="1:23" x14ac:dyDescent="0.35">
      <c r="A51" s="6">
        <v>45502</v>
      </c>
      <c r="B51" s="5">
        <v>0.63781355620817171</v>
      </c>
      <c r="S51" s="5">
        <f>'tyee daily'!BF60</f>
        <v>64050.869721444447</v>
      </c>
      <c r="T51" s="5">
        <v>1384655.0891591203</v>
      </c>
      <c r="U51" s="5">
        <f t="shared" si="2"/>
        <v>0.66756659978871924</v>
      </c>
      <c r="V51">
        <f>'tyee daily'!BC60</f>
        <v>19940</v>
      </c>
      <c r="W51">
        <v>1057668</v>
      </c>
    </row>
    <row r="52" spans="1:23" x14ac:dyDescent="0.35">
      <c r="A52" s="6">
        <v>45503</v>
      </c>
      <c r="B52" s="5">
        <v>0.66466682952992395</v>
      </c>
      <c r="S52" s="5">
        <f>'tyee daily'!BF61</f>
        <v>61174.31487451851</v>
      </c>
      <c r="T52" s="5">
        <v>1445829.404033639</v>
      </c>
      <c r="U52" s="5">
        <f t="shared" si="2"/>
        <v>0.69705981416023977</v>
      </c>
      <c r="V52">
        <f>'tyee daily'!BC61</f>
        <v>26110</v>
      </c>
      <c r="W52">
        <v>1083778</v>
      </c>
    </row>
    <row r="53" spans="1:23" x14ac:dyDescent="0.35">
      <c r="A53" s="6">
        <v>45504</v>
      </c>
      <c r="B53" s="5">
        <v>0.69083835450117292</v>
      </c>
      <c r="S53" s="5">
        <f>'tyee daily'!BF62</f>
        <v>53718.809537129629</v>
      </c>
      <c r="T53" s="5">
        <v>1499548.2135707687</v>
      </c>
      <c r="U53" s="5">
        <f t="shared" si="2"/>
        <v>0.72295859813046104</v>
      </c>
      <c r="V53">
        <f>'tyee daily'!BC62</f>
        <v>18963</v>
      </c>
      <c r="W53">
        <v>1102741</v>
      </c>
    </row>
    <row r="54" spans="1:23" x14ac:dyDescent="0.35">
      <c r="A54" s="6">
        <v>45505</v>
      </c>
      <c r="B54" s="5">
        <v>0.71604962007364958</v>
      </c>
      <c r="S54" s="5">
        <f>'tyee daily'!BF63</f>
        <v>48631.29192953703</v>
      </c>
      <c r="T54" s="5">
        <v>1548179.5055003057</v>
      </c>
      <c r="U54" s="5">
        <f t="shared" si="2"/>
        <v>0.74640460027995581</v>
      </c>
      <c r="V54">
        <f>'tyee daily'!BC63</f>
        <v>22102</v>
      </c>
      <c r="W54">
        <v>1124843</v>
      </c>
    </row>
    <row r="55" spans="1:23" x14ac:dyDescent="0.35">
      <c r="A55" s="6">
        <v>45506</v>
      </c>
      <c r="B55" s="5">
        <v>0.73946326613136226</v>
      </c>
      <c r="S55" s="5">
        <f>'tyee daily'!BF64</f>
        <v>49494.933252499999</v>
      </c>
      <c r="T55" s="5">
        <v>1597674.4387528058</v>
      </c>
      <c r="U55" s="5">
        <f t="shared" si="2"/>
        <v>0.77026697911843356</v>
      </c>
      <c r="V55">
        <f>'tyee daily'!BC64</f>
        <v>41044</v>
      </c>
      <c r="W55">
        <v>1165887</v>
      </c>
    </row>
    <row r="56" spans="1:23" x14ac:dyDescent="0.35">
      <c r="A56" s="6">
        <v>45507</v>
      </c>
      <c r="B56" s="5">
        <v>0.76139254907227749</v>
      </c>
      <c r="S56" s="5">
        <f>'tyee daily'!BF65</f>
        <v>45891.990139814821</v>
      </c>
      <c r="T56" s="5">
        <v>1643566.4288926208</v>
      </c>
      <c r="U56" s="5">
        <f t="shared" si="2"/>
        <v>0.7923923156408873</v>
      </c>
      <c r="V56">
        <f>'tyee daily'!BC65</f>
        <v>27419</v>
      </c>
      <c r="W56">
        <v>1193306</v>
      </c>
    </row>
    <row r="57" spans="1:23" x14ac:dyDescent="0.35">
      <c r="A57" s="6">
        <v>45508</v>
      </c>
      <c r="B57" s="5">
        <v>0.78217492026305846</v>
      </c>
      <c r="S57" s="5">
        <f>'tyee daily'!BF66</f>
        <v>40918.599721962964</v>
      </c>
      <c r="T57" s="5">
        <v>1684485.0286145834</v>
      </c>
      <c r="U57" s="5">
        <f t="shared" si="2"/>
        <v>0.81211989307036447</v>
      </c>
      <c r="V57">
        <f>'tyee daily'!BC66</f>
        <v>45630</v>
      </c>
      <c r="W57">
        <v>1238936</v>
      </c>
    </row>
    <row r="58" spans="1:23" x14ac:dyDescent="0.35">
      <c r="A58" s="6">
        <v>45509</v>
      </c>
      <c r="B58" s="5">
        <v>0.80156266380917285</v>
      </c>
      <c r="S58" s="5">
        <f>'tyee daily'!BF67</f>
        <v>38953.905187814809</v>
      </c>
      <c r="T58" s="5">
        <v>1723438.9338023986</v>
      </c>
      <c r="U58" s="5">
        <f t="shared" si="2"/>
        <v>0.83090025667016465</v>
      </c>
      <c r="V58">
        <f>'tyee daily'!BC67</f>
        <v>39289</v>
      </c>
      <c r="W58">
        <v>1278225</v>
      </c>
    </row>
    <row r="59" spans="1:23" x14ac:dyDescent="0.35">
      <c r="A59" s="6">
        <v>45510</v>
      </c>
      <c r="B59" s="5">
        <v>0.81972301366823219</v>
      </c>
      <c r="S59" s="5">
        <f>'tyee daily'!BF68</f>
        <v>39035.124371425918</v>
      </c>
      <c r="T59" s="5">
        <v>1762474.0581738246</v>
      </c>
      <c r="U59" s="5">
        <f t="shared" si="2"/>
        <v>0.84971977746850835</v>
      </c>
      <c r="V59">
        <f>'tyee daily'!BC68</f>
        <v>36272</v>
      </c>
      <c r="W59">
        <v>1314497</v>
      </c>
    </row>
    <row r="60" spans="1:23" x14ac:dyDescent="0.35">
      <c r="A60" s="6">
        <v>45511</v>
      </c>
      <c r="B60" s="5">
        <v>0.83712237503007303</v>
      </c>
      <c r="S60" s="5">
        <f>'tyee daily'!BF69</f>
        <v>34933.216048203707</v>
      </c>
      <c r="T60" s="5">
        <v>1797407.2742220277</v>
      </c>
      <c r="U60" s="5">
        <f t="shared" si="2"/>
        <v>0.866561696036941</v>
      </c>
      <c r="V60">
        <f>'tyee daily'!BC69</f>
        <v>24562</v>
      </c>
      <c r="W60">
        <v>1339059</v>
      </c>
    </row>
    <row r="61" spans="1:23" x14ac:dyDescent="0.35">
      <c r="A61" s="6">
        <v>45512</v>
      </c>
      <c r="B61" s="5">
        <v>0.85323946725191524</v>
      </c>
      <c r="S61" s="5">
        <f>'tyee daily'!BF70</f>
        <v>28829.539697888889</v>
      </c>
      <c r="T61" s="5">
        <v>1826236.8139199167</v>
      </c>
      <c r="U61" s="5">
        <f t="shared" si="2"/>
        <v>0.88046092476203908</v>
      </c>
      <c r="V61">
        <f>'tyee daily'!BC70</f>
        <v>30845</v>
      </c>
      <c r="W61">
        <v>1369904</v>
      </c>
    </row>
    <row r="62" spans="1:23" x14ac:dyDescent="0.35">
      <c r="A62" s="6">
        <v>45513</v>
      </c>
      <c r="B62" s="5">
        <v>0.86765077787814815</v>
      </c>
      <c r="S62" s="5">
        <f>'tyee daily'!BF71</f>
        <v>26795.070716722224</v>
      </c>
      <c r="T62" s="5">
        <v>1853031.8846366389</v>
      </c>
      <c r="U62" s="5">
        <f t="shared" si="2"/>
        <v>0.89337930016794842</v>
      </c>
      <c r="V62">
        <f>'tyee daily'!BC71</f>
        <v>17476</v>
      </c>
      <c r="W62">
        <v>1387380</v>
      </c>
    </row>
    <row r="63" spans="1:23" x14ac:dyDescent="0.35">
      <c r="A63" s="6">
        <v>45514</v>
      </c>
      <c r="B63" s="5">
        <v>0.88040062559860244</v>
      </c>
      <c r="S63" s="5">
        <f>'tyee daily'!BF72</f>
        <v>23786.852077851854</v>
      </c>
      <c r="T63" s="5">
        <v>1876818.7367144909</v>
      </c>
      <c r="U63" s="5">
        <f t="shared" si="2"/>
        <v>0.90484736039869673</v>
      </c>
      <c r="V63">
        <f>'tyee daily'!BC72</f>
        <v>17636</v>
      </c>
      <c r="W63">
        <v>1405016</v>
      </c>
    </row>
    <row r="64" spans="1:23" x14ac:dyDescent="0.35">
      <c r="A64" s="6">
        <v>45515</v>
      </c>
      <c r="B64" s="5">
        <v>0.89155590700305698</v>
      </c>
      <c r="S64" s="5">
        <f>'tyee daily'!BF73</f>
        <v>22922.012926925923</v>
      </c>
      <c r="T64" s="5">
        <v>1899740.7496414171</v>
      </c>
      <c r="U64" s="5">
        <f t="shared" si="2"/>
        <v>0.91589846644650952</v>
      </c>
      <c r="V64">
        <f>'tyee daily'!BC73</f>
        <v>14912</v>
      </c>
      <c r="W64">
        <v>1419928</v>
      </c>
    </row>
    <row r="65" spans="1:23" x14ac:dyDescent="0.35">
      <c r="A65" s="6">
        <v>45516</v>
      </c>
      <c r="B65" s="5">
        <v>0.90133415036419995</v>
      </c>
      <c r="S65" s="5">
        <f>'tyee daily'!BF74</f>
        <v>21558.254987592591</v>
      </c>
      <c r="T65" s="5">
        <v>1921299.0046290089</v>
      </c>
      <c r="U65" s="5">
        <f t="shared" si="2"/>
        <v>0.92629208077842573</v>
      </c>
      <c r="V65">
        <f>'tyee daily'!BC74</f>
        <v>15774</v>
      </c>
      <c r="W65">
        <v>1435702</v>
      </c>
    </row>
    <row r="66" spans="1:23" x14ac:dyDescent="0.35">
      <c r="A66" s="6">
        <v>45517</v>
      </c>
      <c r="B66" s="5">
        <v>0.91022938315127144</v>
      </c>
      <c r="S66" s="5">
        <f>'tyee daily'!BF75</f>
        <v>18116.545122814816</v>
      </c>
      <c r="T66" s="5">
        <v>1939415.5497518245</v>
      </c>
      <c r="U66" s="5">
        <f t="shared" si="2"/>
        <v>0.93502638618216449</v>
      </c>
      <c r="V66">
        <f>'tyee daily'!BC75</f>
        <v>12658</v>
      </c>
      <c r="W66">
        <v>1448360</v>
      </c>
    </row>
    <row r="67" spans="1:23" x14ac:dyDescent="0.35">
      <c r="A67" s="6">
        <v>45518</v>
      </c>
      <c r="B67" s="5">
        <v>0.91848307396127093</v>
      </c>
      <c r="S67" s="5">
        <f>'tyee daily'!BF76</f>
        <v>14995.554495555556</v>
      </c>
      <c r="T67" s="5">
        <v>1954411.1042473798</v>
      </c>
      <c r="U67" s="5">
        <f t="shared" ref="U67:U103" si="142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6">
        <v>45519</v>
      </c>
      <c r="B68" s="5">
        <v>0.92628900378764867</v>
      </c>
      <c r="S68" s="5">
        <f>'tyee daily'!BF77</f>
        <v>14912.608212555557</v>
      </c>
      <c r="T68" s="5">
        <v>1969323.7124599353</v>
      </c>
      <c r="U68" s="5">
        <f t="shared" si="142"/>
        <v>0.94944563805311688</v>
      </c>
      <c r="V68">
        <f>'tyee daily'!BC77</f>
        <v>30628</v>
      </c>
      <c r="W68">
        <v>1490923</v>
      </c>
    </row>
    <row r="69" spans="1:23" x14ac:dyDescent="0.35">
      <c r="A69" s="6">
        <v>45520</v>
      </c>
      <c r="B69" s="5">
        <v>0.93370191094928967</v>
      </c>
      <c r="S69" s="5">
        <f>'tyee daily'!BF78</f>
        <v>12673.72001386111</v>
      </c>
      <c r="T69" s="5">
        <v>1981997.4324737967</v>
      </c>
      <c r="U69" s="5">
        <f t="shared" si="142"/>
        <v>0.95555586163339168</v>
      </c>
      <c r="V69">
        <f>'tyee daily'!BC78</f>
        <v>15685</v>
      </c>
      <c r="W69">
        <v>1506608</v>
      </c>
    </row>
    <row r="70" spans="1:23" x14ac:dyDescent="0.35">
      <c r="A70" s="6">
        <v>45521</v>
      </c>
      <c r="B70" s="5">
        <v>0.94092756948027978</v>
      </c>
      <c r="S70" s="5">
        <f>'tyee daily'!BF79</f>
        <v>10248.992478394446</v>
      </c>
      <c r="T70" s="5">
        <v>1992246.4249521911</v>
      </c>
      <c r="U70" s="5">
        <f t="shared" si="142"/>
        <v>0.96049708137369316</v>
      </c>
      <c r="V70">
        <f>'tyee daily'!BC79</f>
        <v>10113</v>
      </c>
      <c r="W70">
        <v>1516721</v>
      </c>
    </row>
    <row r="71" spans="1:23" x14ac:dyDescent="0.35">
      <c r="A71" s="6">
        <v>45522</v>
      </c>
      <c r="B71" s="5">
        <v>0.94755878760440571</v>
      </c>
      <c r="S71" s="5">
        <f>'tyee daily'!BF80</f>
        <v>9084.0044072222227</v>
      </c>
      <c r="T71" s="5">
        <v>2001330.4293594128</v>
      </c>
      <c r="U71" s="5">
        <f t="shared" si="142"/>
        <v>0.96487663985152128</v>
      </c>
      <c r="V71">
        <f>'tyee daily'!BC80</f>
        <v>12030</v>
      </c>
      <c r="W71">
        <v>1528751</v>
      </c>
    </row>
    <row r="72" spans="1:23" x14ac:dyDescent="0.35">
      <c r="A72" s="6">
        <v>45523</v>
      </c>
      <c r="B72" s="5">
        <v>0.95345073986453532</v>
      </c>
      <c r="S72" s="5">
        <f>'tyee daily'!BF81</f>
        <v>9950.0396671185172</v>
      </c>
      <c r="T72" s="5">
        <v>2011280.4690265313</v>
      </c>
      <c r="U72" s="5">
        <f t="shared" si="142"/>
        <v>0.96967372917748118</v>
      </c>
      <c r="V72">
        <f>'tyee daily'!BC81</f>
        <v>5929</v>
      </c>
      <c r="W72">
        <v>1534680</v>
      </c>
    </row>
    <row r="73" spans="1:23" x14ac:dyDescent="0.35">
      <c r="A73" s="6">
        <v>45524</v>
      </c>
      <c r="B73" s="5">
        <v>0.95871168250422512</v>
      </c>
      <c r="S73" s="5">
        <f>'tyee daily'!BF82</f>
        <v>8917.9539213925927</v>
      </c>
      <c r="T73" s="5">
        <v>2020198.4229479241</v>
      </c>
      <c r="U73" s="5">
        <f t="shared" si="142"/>
        <v>0.97397323179223849</v>
      </c>
      <c r="V73">
        <f>'tyee daily'!BC82</f>
        <v>8984</v>
      </c>
      <c r="W73">
        <v>1543664</v>
      </c>
    </row>
    <row r="74" spans="1:23" x14ac:dyDescent="0.35">
      <c r="A74" s="6">
        <v>45525</v>
      </c>
      <c r="B74" s="5">
        <v>0.96348725086577058</v>
      </c>
      <c r="S74" s="5">
        <f>'tyee daily'!BF83</f>
        <v>6651.9463082518523</v>
      </c>
      <c r="T74" s="5">
        <v>2026850.3692561763</v>
      </c>
      <c r="U74" s="5">
        <f t="shared" si="142"/>
        <v>0.97718025223635052</v>
      </c>
      <c r="V74">
        <f>'tyee daily'!BC83</f>
        <v>6348</v>
      </c>
      <c r="W74">
        <v>1550012</v>
      </c>
    </row>
    <row r="75" spans="1:23" x14ac:dyDescent="0.35">
      <c r="A75" s="6">
        <v>45526</v>
      </c>
      <c r="B75" s="5">
        <v>0.96766772920383293</v>
      </c>
      <c r="S75" s="5">
        <f>'tyee daily'!BF84</f>
        <v>6034.6851751259255</v>
      </c>
      <c r="T75" s="5">
        <v>2032885.0544313022</v>
      </c>
      <c r="U75" s="5">
        <f t="shared" si="142"/>
        <v>0.98008968021931531</v>
      </c>
      <c r="V75">
        <f>'tyee daily'!BC84</f>
        <v>4134</v>
      </c>
      <c r="W75">
        <v>1554146</v>
      </c>
    </row>
    <row r="76" spans="1:23" x14ac:dyDescent="0.35">
      <c r="A76" s="6">
        <v>45527</v>
      </c>
      <c r="B76" s="5">
        <v>0.97151944506882781</v>
      </c>
      <c r="S76" s="5">
        <f>'tyee daily'!BF85</f>
        <v>4918.3621416851856</v>
      </c>
      <c r="T76" s="5">
        <v>2037803.4165729871</v>
      </c>
      <c r="U76" s="5">
        <f t="shared" si="142"/>
        <v>0.98246090921140172</v>
      </c>
      <c r="V76">
        <f>'tyee daily'!BC85</f>
        <v>7012</v>
      </c>
      <c r="W76">
        <v>1561158</v>
      </c>
    </row>
    <row r="77" spans="1:23" x14ac:dyDescent="0.35">
      <c r="A77" s="6">
        <v>45528</v>
      </c>
      <c r="B77" s="5">
        <v>0.97493954465802257</v>
      </c>
      <c r="S77" s="5">
        <f>'tyee daily'!BF86</f>
        <v>4519.535158927778</v>
      </c>
      <c r="T77" s="5">
        <v>2042322.9517319149</v>
      </c>
      <c r="U77" s="5">
        <f t="shared" si="142"/>
        <v>0.98463985669246956</v>
      </c>
      <c r="V77">
        <f>'tyee daily'!BC86</f>
        <v>7753</v>
      </c>
      <c r="W77">
        <v>1568911</v>
      </c>
    </row>
    <row r="78" spans="1:23" x14ac:dyDescent="0.35">
      <c r="A78" s="6">
        <v>45529</v>
      </c>
      <c r="B78" s="5">
        <v>0.97817739443870177</v>
      </c>
      <c r="S78" s="5">
        <f>'tyee daily'!BF87</f>
        <v>3876.4843645537039</v>
      </c>
      <c r="T78" s="5">
        <v>2046199.4360964687</v>
      </c>
      <c r="U78" s="5">
        <f t="shared" si="142"/>
        <v>0.98650877806259274</v>
      </c>
      <c r="V78">
        <f>'tyee daily'!BC87</f>
        <v>2861</v>
      </c>
      <c r="W78">
        <v>1571772</v>
      </c>
    </row>
    <row r="79" spans="1:23" x14ac:dyDescent="0.35">
      <c r="A79" s="6">
        <v>45530</v>
      </c>
      <c r="B79" s="5">
        <v>0.98114324736007674</v>
      </c>
      <c r="S79" s="5">
        <f>'tyee daily'!BF88</f>
        <v>3720.605920136667</v>
      </c>
      <c r="T79" s="5">
        <v>2049920.0420166056</v>
      </c>
      <c r="U79" s="5">
        <f t="shared" si="142"/>
        <v>0.98830254768992132</v>
      </c>
      <c r="V79">
        <f>'tyee daily'!BC88</f>
        <v>514</v>
      </c>
      <c r="W79">
        <v>1572286</v>
      </c>
    </row>
    <row r="80" spans="1:23" x14ac:dyDescent="0.35">
      <c r="A80" s="6">
        <v>45531</v>
      </c>
      <c r="B80" s="5">
        <v>0.98381683493085659</v>
      </c>
      <c r="S80" s="5">
        <f>'tyee daily'!BF89</f>
        <v>4281.0570690692039</v>
      </c>
      <c r="T80" s="5">
        <v>2054201.0990856742</v>
      </c>
      <c r="U80" s="5">
        <f t="shared" si="142"/>
        <v>0.99036652068469444</v>
      </c>
      <c r="V80">
        <f>'tyee daily'!BC89</f>
        <v>2611</v>
      </c>
      <c r="W80">
        <v>1574897</v>
      </c>
    </row>
    <row r="81" spans="1:23" x14ac:dyDescent="0.35">
      <c r="A81" s="6">
        <v>45532</v>
      </c>
      <c r="B81" s="5">
        <v>0.98605550407492415</v>
      </c>
      <c r="S81" s="5">
        <f>'tyee daily'!BF90</f>
        <v>3754.7762973035742</v>
      </c>
      <c r="T81" s="5">
        <v>2057955.8753829782</v>
      </c>
      <c r="U81" s="5">
        <f t="shared" si="142"/>
        <v>0.99217676445253467</v>
      </c>
      <c r="V81">
        <f>'tyee daily'!BC90</f>
        <v>993</v>
      </c>
      <c r="W81">
        <v>1575890</v>
      </c>
    </row>
    <row r="82" spans="1:23" x14ac:dyDescent="0.35">
      <c r="A82" s="6">
        <v>45533</v>
      </c>
      <c r="B82" s="5">
        <v>0.98816058860893319</v>
      </c>
      <c r="S82" s="5">
        <f>'tyee daily'!BF91</f>
        <v>2609.8279495888887</v>
      </c>
      <c r="T82" s="5">
        <v>2060565.7033325671</v>
      </c>
      <c r="U82" s="5">
        <f t="shared" si="142"/>
        <v>0.99343500846144428</v>
      </c>
      <c r="V82">
        <f>'tyee daily'!BC91</f>
        <v>514</v>
      </c>
      <c r="W82">
        <v>1576404</v>
      </c>
    </row>
    <row r="83" spans="1:23" x14ac:dyDescent="0.35">
      <c r="A83" s="6">
        <v>45534</v>
      </c>
      <c r="B83" s="5">
        <v>0.98997414957564156</v>
      </c>
      <c r="S83" s="5">
        <f>'tyee daily'!BF92</f>
        <v>3285.0596560862959</v>
      </c>
      <c r="T83" s="5">
        <v>2063850.7629886535</v>
      </c>
      <c r="U83" s="5">
        <f t="shared" si="142"/>
        <v>0.99501879356568157</v>
      </c>
      <c r="V83">
        <f>'tyee daily'!BC92</f>
        <v>5936</v>
      </c>
      <c r="W83">
        <v>1582340</v>
      </c>
    </row>
    <row r="84" spans="1:23" x14ac:dyDescent="0.35">
      <c r="A84" s="6">
        <v>45535</v>
      </c>
      <c r="B84" s="5">
        <v>0.99148285577450457</v>
      </c>
      <c r="S84" s="5">
        <f>'tyee daily'!BF93</f>
        <v>2019.2664159399999</v>
      </c>
      <c r="T84" s="5">
        <v>2065870.0294045934</v>
      </c>
      <c r="U84" s="5">
        <f t="shared" si="142"/>
        <v>0.99599231746048433</v>
      </c>
      <c r="V84">
        <f>'tyee daily'!BC93</f>
        <v>3517</v>
      </c>
      <c r="W84">
        <v>1585857</v>
      </c>
    </row>
    <row r="85" spans="1:23" x14ac:dyDescent="0.35">
      <c r="A85" s="6">
        <v>45536</v>
      </c>
      <c r="B85" s="5">
        <v>0.99270105946842246</v>
      </c>
      <c r="S85" s="5">
        <f>'tyee daily'!BF94</f>
        <v>2036.8960506579815</v>
      </c>
      <c r="T85" s="5">
        <v>2067906.9254552512</v>
      </c>
      <c r="U85" s="5">
        <f t="shared" si="142"/>
        <v>0.99697434091261095</v>
      </c>
      <c r="V85">
        <f>'tyee daily'!BC94</f>
        <v>10565</v>
      </c>
      <c r="W85">
        <v>1596422</v>
      </c>
    </row>
    <row r="86" spans="1:23" x14ac:dyDescent="0.35">
      <c r="A86" s="6">
        <v>45537</v>
      </c>
      <c r="B86" s="5">
        <v>0.99383903276362562</v>
      </c>
      <c r="S86" s="5">
        <f>'tyee daily'!BF95</f>
        <v>1286.1570162393518</v>
      </c>
      <c r="T86" s="5">
        <v>2069193.0824714908</v>
      </c>
      <c r="U86" s="5">
        <f t="shared" si="142"/>
        <v>0.99759441985706987</v>
      </c>
      <c r="V86">
        <f>'tyee daily'!BC95</f>
        <v>7679</v>
      </c>
      <c r="W86">
        <v>1604101</v>
      </c>
    </row>
    <row r="87" spans="1:23" x14ac:dyDescent="0.35">
      <c r="A87" s="6">
        <v>45538</v>
      </c>
      <c r="B87" s="5">
        <v>0.99482150384378965</v>
      </c>
      <c r="S87" s="5">
        <f>'tyee daily'!BF96</f>
        <v>961.63776674440737</v>
      </c>
      <c r="T87" s="5">
        <v>2070154.7202382351</v>
      </c>
      <c r="U87" s="5">
        <f t="shared" si="142"/>
        <v>0.99805804235714224</v>
      </c>
      <c r="V87">
        <f>'tyee daily'!BC96</f>
        <v>487</v>
      </c>
      <c r="W87">
        <v>1604588</v>
      </c>
    </row>
    <row r="88" spans="1:23" x14ac:dyDescent="0.35">
      <c r="A88" s="6">
        <v>45539</v>
      </c>
      <c r="B88" s="5">
        <v>0.99563902752482991</v>
      </c>
      <c r="S88" s="5">
        <f>'tyee daily'!BF97</f>
        <v>1008.1062072656481</v>
      </c>
      <c r="T88" s="5">
        <v>2071162.8264455006</v>
      </c>
      <c r="U88" s="5">
        <f t="shared" si="142"/>
        <v>0.99854406811061613</v>
      </c>
      <c r="V88">
        <f>'tyee daily'!BC97</f>
        <v>4452</v>
      </c>
      <c r="W88">
        <v>1609040</v>
      </c>
    </row>
    <row r="89" spans="1:23" x14ac:dyDescent="0.35">
      <c r="A89" s="6">
        <v>45540</v>
      </c>
      <c r="B89" s="5">
        <v>0.99639207728872248</v>
      </c>
      <c r="S89" s="5">
        <f>'tyee daily'!BF98</f>
        <v>335.04387856922222</v>
      </c>
      <c r="T89" s="5">
        <v>2071497.8703240696</v>
      </c>
      <c r="U89" s="5">
        <f t="shared" si="142"/>
        <v>0.99870559866399911</v>
      </c>
      <c r="V89">
        <f>'tyee daily'!BC98</f>
        <v>0</v>
      </c>
      <c r="W89">
        <v>1609040</v>
      </c>
    </row>
    <row r="90" spans="1:23" x14ac:dyDescent="0.35">
      <c r="A90" s="6">
        <v>45541</v>
      </c>
      <c r="B90" s="5">
        <v>0.9970385396391509</v>
      </c>
      <c r="S90" s="5">
        <f>'tyee daily'!BF99</f>
        <v>583.9452424860184</v>
      </c>
      <c r="T90" s="5">
        <v>2072081.8155665558</v>
      </c>
      <c r="U90" s="5">
        <f t="shared" si="142"/>
        <v>0.99898712894763531</v>
      </c>
      <c r="V90">
        <f>'tyee daily'!BC99</f>
        <v>1979</v>
      </c>
      <c r="W90">
        <v>1611019</v>
      </c>
    </row>
    <row r="91" spans="1:23" x14ac:dyDescent="0.35">
      <c r="A91" s="6">
        <v>45542</v>
      </c>
      <c r="B91" s="5">
        <v>0.99758685282792148</v>
      </c>
      <c r="S91" s="5">
        <f>'tyee daily'!BF100</f>
        <v>517.38702396666667</v>
      </c>
      <c r="T91" s="5">
        <v>2072599.2025905224</v>
      </c>
      <c r="U91" s="5">
        <f t="shared" si="142"/>
        <v>0.99923657034215174</v>
      </c>
      <c r="V91">
        <f>'tyee daily'!BC100</f>
        <v>1021</v>
      </c>
      <c r="W91">
        <v>1612040</v>
      </c>
    </row>
    <row r="92" spans="1:23" x14ac:dyDescent="0.35">
      <c r="A92" s="6">
        <v>45543</v>
      </c>
      <c r="B92" s="5">
        <v>0.99807904178332219</v>
      </c>
      <c r="S92" s="5">
        <f>'tyee daily'!BF101</f>
        <v>340.20979945370374</v>
      </c>
      <c r="T92" s="5">
        <v>2072939.4123899762</v>
      </c>
      <c r="U92" s="5">
        <f t="shared" si="142"/>
        <v>0.99940059147695592</v>
      </c>
      <c r="V92">
        <f>'tyee daily'!BC101</f>
        <v>495</v>
      </c>
      <c r="W92">
        <v>1612535</v>
      </c>
    </row>
    <row r="93" spans="1:23" x14ac:dyDescent="0.35">
      <c r="A93" s="6">
        <v>45544</v>
      </c>
      <c r="B93" s="5">
        <v>0.99849569651685366</v>
      </c>
      <c r="S93" s="5">
        <f>'tyee daily'!BF102</f>
        <v>413.94945250551854</v>
      </c>
      <c r="T93" s="5">
        <v>2073353.3618424819</v>
      </c>
      <c r="U93" s="5">
        <f t="shared" si="142"/>
        <v>0.99960016379692007</v>
      </c>
      <c r="V93">
        <f>'tyee daily'!BC102</f>
        <v>0</v>
      </c>
      <c r="W93">
        <v>1612535</v>
      </c>
    </row>
    <row r="94" spans="1:23" x14ac:dyDescent="0.35">
      <c r="A94" s="6">
        <v>45545</v>
      </c>
      <c r="B94" s="5">
        <v>0.99881046146740116</v>
      </c>
      <c r="S94" s="5">
        <f>'tyee daily'!BF103</f>
        <v>237.25925925925927</v>
      </c>
      <c r="T94" s="5">
        <v>2073590.6211017412</v>
      </c>
      <c r="U94" s="5">
        <f t="shared" si="142"/>
        <v>0.99971455066352111</v>
      </c>
      <c r="V94">
        <f>'tyee daily'!BC103</f>
        <v>0</v>
      </c>
      <c r="W94">
        <v>1612535</v>
      </c>
    </row>
    <row r="95" spans="1:23" x14ac:dyDescent="0.35">
      <c r="A95" s="6">
        <v>45546</v>
      </c>
      <c r="B95" s="5">
        <v>0.99909436316289879</v>
      </c>
      <c r="S95" s="5">
        <f>'tyee daily'!BF104</f>
        <v>124.64814814814815</v>
      </c>
      <c r="T95" s="5">
        <v>2073715.2692498893</v>
      </c>
      <c r="U95" s="5">
        <f t="shared" si="142"/>
        <v>0.99977464573057473</v>
      </c>
      <c r="V95">
        <f>'tyee daily'!BC104</f>
        <v>0</v>
      </c>
      <c r="W95">
        <v>1612535</v>
      </c>
    </row>
    <row r="96" spans="1:23" x14ac:dyDescent="0.35">
      <c r="A96" s="6">
        <v>45547</v>
      </c>
      <c r="B96" s="5">
        <v>0.99934003034213537</v>
      </c>
      <c r="S96" s="5">
        <f>'tyee daily'!BF105</f>
        <v>190.2037037037037</v>
      </c>
      <c r="T96" s="5">
        <v>2073905.4729535931</v>
      </c>
      <c r="U96" s="5">
        <f t="shared" si="142"/>
        <v>0.99986634628527815</v>
      </c>
      <c r="V96">
        <f>'tyee daily'!BC105</f>
        <v>0</v>
      </c>
      <c r="W96">
        <v>1612535</v>
      </c>
    </row>
    <row r="97" spans="1:23" x14ac:dyDescent="0.35">
      <c r="A97" s="6">
        <v>45548</v>
      </c>
      <c r="B97" s="5">
        <v>0.99954945223170366</v>
      </c>
      <c r="S97" s="5">
        <f>'tyee daily'!BF106</f>
        <v>117.38888888888889</v>
      </c>
      <c r="T97" s="5">
        <v>2074022.8618424819</v>
      </c>
      <c r="U97" s="5">
        <f t="shared" si="142"/>
        <v>0.99992294153562022</v>
      </c>
      <c r="V97">
        <f>'tyee daily'!BC106</f>
        <v>0</v>
      </c>
      <c r="W97">
        <v>1612535</v>
      </c>
    </row>
    <row r="98" spans="1:23" x14ac:dyDescent="0.35">
      <c r="A98" s="6">
        <v>45549</v>
      </c>
      <c r="B98" s="5">
        <v>0.99970827572750631</v>
      </c>
      <c r="S98" s="5">
        <f>'tyee daily'!BF107</f>
        <v>43.074074074074076</v>
      </c>
      <c r="T98" s="5">
        <v>2074065.935916556</v>
      </c>
      <c r="U98" s="5">
        <f t="shared" si="142"/>
        <v>0.99994370830518897</v>
      </c>
      <c r="V98">
        <f>'tyee daily'!BC107</f>
        <v>0</v>
      </c>
      <c r="W98">
        <v>1612535</v>
      </c>
    </row>
    <row r="99" spans="1:23" x14ac:dyDescent="0.35">
      <c r="A99" s="6">
        <v>45550</v>
      </c>
      <c r="B99" s="5">
        <v>0.99984670967922673</v>
      </c>
      <c r="S99" s="5">
        <f>'tyee daily'!BF108</f>
        <v>37.166666666666664</v>
      </c>
      <c r="T99" s="5">
        <v>2074103.1025832226</v>
      </c>
      <c r="U99" s="5">
        <f t="shared" si="142"/>
        <v>0.99996162700962765</v>
      </c>
      <c r="V99">
        <f>'tyee daily'!BC108</f>
        <v>0</v>
      </c>
      <c r="W99">
        <v>1612535</v>
      </c>
    </row>
    <row r="100" spans="1:23" x14ac:dyDescent="0.35">
      <c r="A100" s="6">
        <v>45551</v>
      </c>
      <c r="B100" s="5">
        <v>0.99992916247237673</v>
      </c>
      <c r="S100" s="5">
        <f>'tyee daily'!BF109</f>
        <v>17.425925925925927</v>
      </c>
      <c r="T100" s="5">
        <v>2074120.5285091486</v>
      </c>
      <c r="U100" s="5">
        <f t="shared" si="142"/>
        <v>0.99997002835535598</v>
      </c>
      <c r="V100">
        <f>'tyee daily'!BC109</f>
        <v>514</v>
      </c>
      <c r="W100">
        <v>1613049</v>
      </c>
    </row>
    <row r="101" spans="1:23" x14ac:dyDescent="0.35">
      <c r="A101" s="6">
        <v>45552</v>
      </c>
      <c r="B101" s="5">
        <v>0.99997105408460529</v>
      </c>
      <c r="S101" s="5">
        <f>'tyee daily'!BF110</f>
        <v>25</v>
      </c>
      <c r="T101" s="5">
        <v>2074145.5285091486</v>
      </c>
      <c r="U101" s="5">
        <f t="shared" si="142"/>
        <v>0.99998208129556143</v>
      </c>
      <c r="V101">
        <f>'tyee daily'!BC110</f>
        <v>0</v>
      </c>
      <c r="W101">
        <v>1613049</v>
      </c>
    </row>
    <row r="102" spans="1:23" x14ac:dyDescent="0.35">
      <c r="A102" s="6">
        <v>45553</v>
      </c>
      <c r="B102" s="5">
        <v>1</v>
      </c>
      <c r="S102" s="5">
        <f>'tyee daily'!BF111</f>
        <v>14.648148148148149</v>
      </c>
      <c r="T102" s="5">
        <v>2074160.1766572967</v>
      </c>
      <c r="U102" s="5">
        <f t="shared" si="142"/>
        <v>0.99998914342571132</v>
      </c>
      <c r="V102">
        <f>'tyee daily'!BC111</f>
        <v>0</v>
      </c>
      <c r="W102">
        <v>1613049</v>
      </c>
    </row>
    <row r="103" spans="1:23" x14ac:dyDescent="0.35">
      <c r="A103" s="6">
        <v>45554</v>
      </c>
      <c r="B103" s="5">
        <v>1</v>
      </c>
      <c r="S103" s="5">
        <f>'tyee daily'!BF112</f>
        <v>22.943396226415093</v>
      </c>
      <c r="T103" s="5">
        <v>2074182.6951758151</v>
      </c>
      <c r="U103" s="5">
        <f t="shared" si="142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25" activePane="bottomRight" state="frozen"/>
      <selection pane="topRight" activeCell="B1" sqref="B1"/>
      <selection pane="bottomLeft" activeCell="A2" sqref="A2"/>
      <selection pane="bottomRight" activeCell="BB43" sqref="BB43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8">
        <v>44357</v>
      </c>
      <c r="B11" s="3">
        <v>0</v>
      </c>
      <c r="C11" s="3">
        <v>0</v>
      </c>
      <c r="D11" s="3">
        <v>2.6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236.47005669999999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397.05650420000001</v>
      </c>
      <c r="T11" s="3">
        <v>269.678988</v>
      </c>
      <c r="U11" s="3">
        <v>623.34679719999997</v>
      </c>
      <c r="V11" s="3">
        <v>0</v>
      </c>
      <c r="W11" s="3">
        <v>675.67233829999998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1725.4857500000001</v>
      </c>
      <c r="AE11" s="3">
        <v>2.6</v>
      </c>
      <c r="AF11" s="3">
        <v>349.76531770000003</v>
      </c>
      <c r="AG11" s="3">
        <v>349.76531770000003</v>
      </c>
      <c r="AH11" s="3">
        <v>411</v>
      </c>
      <c r="AI11" s="3">
        <v>0</v>
      </c>
      <c r="AJ11" s="3">
        <v>900</v>
      </c>
      <c r="AK11" s="3">
        <v>294</v>
      </c>
      <c r="AL11" s="3">
        <v>232</v>
      </c>
      <c r="AM11" s="3">
        <v>0</v>
      </c>
      <c r="AN11" s="3">
        <v>609</v>
      </c>
      <c r="AO11" s="3">
        <v>807</v>
      </c>
      <c r="AP11" s="3">
        <v>0</v>
      </c>
      <c r="AQ11" s="3">
        <v>379</v>
      </c>
      <c r="AR11" s="3">
        <v>2187</v>
      </c>
      <c r="AS11" s="3">
        <v>0</v>
      </c>
      <c r="AT11" s="3">
        <v>0</v>
      </c>
      <c r="AU11" s="3">
        <v>0</v>
      </c>
      <c r="AV11" s="3">
        <v>285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387</v>
      </c>
      <c r="BC11" s="3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66530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26" activePane="bottomRight" state="frozen"/>
      <selection pane="topRight" activeCell="B1" sqref="B1"/>
      <selection pane="bottomLeft" activeCell="A2" sqref="A2"/>
      <selection pane="bottomRight" activeCell="AZ44" sqref="AZ44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8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284494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315698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340842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9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17" workbookViewId="0">
      <selection activeCell="B34" sqref="B34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14" x14ac:dyDescent="0.3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</row>
    <row r="2" spans="1:14" x14ac:dyDescent="0.35">
      <c r="A2" s="1">
        <v>45453</v>
      </c>
      <c r="B2" s="7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7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7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7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7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7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7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7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7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7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7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7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7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7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7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7">
        <v>1.29</v>
      </c>
      <c r="C18">
        <v>0</v>
      </c>
      <c r="D18">
        <v>0</v>
      </c>
      <c r="E18">
        <v>0</v>
      </c>
      <c r="F18">
        <v>1.42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10.08</v>
      </c>
      <c r="N18">
        <f t="shared" si="1"/>
        <v>0</v>
      </c>
    </row>
    <row r="19" spans="1:14" x14ac:dyDescent="0.35">
      <c r="A19" s="1">
        <v>45470</v>
      </c>
      <c r="B19" s="7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10.48</v>
      </c>
      <c r="N19">
        <f t="shared" ref="N19:N82" si="7">G19+N18</f>
        <v>0</v>
      </c>
    </row>
    <row r="20" spans="1:14" x14ac:dyDescent="0.35">
      <c r="A20" s="1">
        <v>45471</v>
      </c>
      <c r="B20" s="7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12.46</v>
      </c>
      <c r="N20">
        <f t="shared" si="7"/>
        <v>0.24</v>
      </c>
    </row>
    <row r="21" spans="1:14" x14ac:dyDescent="0.35">
      <c r="A21" s="1">
        <v>45472</v>
      </c>
      <c r="B21" s="7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14.82</v>
      </c>
      <c r="N21">
        <f t="shared" si="7"/>
        <v>0.24</v>
      </c>
    </row>
    <row r="22" spans="1:14" x14ac:dyDescent="0.35">
      <c r="A22" s="1">
        <v>45473</v>
      </c>
      <c r="B22" s="7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18.13</v>
      </c>
      <c r="N22">
        <f t="shared" si="7"/>
        <v>0.47</v>
      </c>
    </row>
    <row r="23" spans="1:14" x14ac:dyDescent="0.35">
      <c r="A23" s="1">
        <v>45474</v>
      </c>
      <c r="B23" s="7">
        <v>6.1</v>
      </c>
      <c r="C23">
        <v>0</v>
      </c>
      <c r="D23">
        <v>0</v>
      </c>
      <c r="E23">
        <v>0.15</v>
      </c>
      <c r="F23">
        <v>1.97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20.099999999999998</v>
      </c>
      <c r="N23">
        <f t="shared" si="7"/>
        <v>0.47</v>
      </c>
    </row>
    <row r="24" spans="1:14" x14ac:dyDescent="0.35">
      <c r="A24" s="1">
        <v>45475</v>
      </c>
      <c r="B24" s="7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22.799999999999997</v>
      </c>
      <c r="N24">
        <f t="shared" si="7"/>
        <v>0.47</v>
      </c>
    </row>
    <row r="25" spans="1:14" x14ac:dyDescent="0.35">
      <c r="A25" s="1">
        <v>45476</v>
      </c>
      <c r="B25" s="7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23.599999999999998</v>
      </c>
      <c r="N25">
        <f t="shared" si="7"/>
        <v>0.71</v>
      </c>
    </row>
    <row r="26" spans="1:14" x14ac:dyDescent="0.35">
      <c r="A26" s="1">
        <v>45477</v>
      </c>
      <c r="B26" s="7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24.189999999999998</v>
      </c>
      <c r="N26">
        <f t="shared" si="7"/>
        <v>1.19</v>
      </c>
    </row>
    <row r="27" spans="1:14" x14ac:dyDescent="0.35">
      <c r="A27" s="1">
        <v>45478</v>
      </c>
      <c r="B27" s="7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27.889999999999997</v>
      </c>
      <c r="N27">
        <f t="shared" si="7"/>
        <v>1.53</v>
      </c>
    </row>
    <row r="28" spans="1:14" x14ac:dyDescent="0.35">
      <c r="A28" s="1">
        <v>45479</v>
      </c>
      <c r="B28" s="7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30.709999999999997</v>
      </c>
      <c r="N28">
        <f t="shared" si="7"/>
        <v>2.59</v>
      </c>
    </row>
    <row r="29" spans="1:14" x14ac:dyDescent="0.35">
      <c r="A29" s="1">
        <v>45480</v>
      </c>
      <c r="B29" s="7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33.809999999999995</v>
      </c>
      <c r="N29">
        <f t="shared" si="7"/>
        <v>3.27</v>
      </c>
    </row>
    <row r="30" spans="1:14" x14ac:dyDescent="0.35">
      <c r="A30" s="1">
        <v>45481</v>
      </c>
      <c r="B30" s="7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34.979999999999997</v>
      </c>
      <c r="N30">
        <f t="shared" si="7"/>
        <v>5.73</v>
      </c>
    </row>
    <row r="31" spans="1:14" x14ac:dyDescent="0.35">
      <c r="A31" s="1">
        <v>45482</v>
      </c>
      <c r="B31" s="7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39.33</v>
      </c>
      <c r="N31">
        <f t="shared" si="7"/>
        <v>7.9</v>
      </c>
    </row>
    <row r="32" spans="1:14" x14ac:dyDescent="0.35">
      <c r="A32" s="1">
        <v>45483</v>
      </c>
      <c r="B32" s="7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39.909999999999997</v>
      </c>
      <c r="N32">
        <f t="shared" si="7"/>
        <v>8.5400000000000009</v>
      </c>
    </row>
    <row r="33" spans="1:14" x14ac:dyDescent="0.35">
      <c r="A33" s="1">
        <v>45484</v>
      </c>
      <c r="B33" s="7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40.659999999999997</v>
      </c>
      <c r="N33">
        <f t="shared" si="7"/>
        <v>9.23</v>
      </c>
    </row>
    <row r="34" spans="1:14" x14ac:dyDescent="0.35">
      <c r="A34" s="1">
        <v>45485</v>
      </c>
      <c r="I34">
        <f t="shared" si="2"/>
        <v>261.67</v>
      </c>
      <c r="J34">
        <f t="shared" si="3"/>
        <v>0</v>
      </c>
      <c r="K34">
        <f t="shared" si="4"/>
        <v>1.1100000000000001</v>
      </c>
      <c r="L34">
        <f t="shared" si="5"/>
        <v>0.15</v>
      </c>
      <c r="M34">
        <f t="shared" si="6"/>
        <v>40.659999999999997</v>
      </c>
      <c r="N34">
        <f t="shared" si="7"/>
        <v>9.23</v>
      </c>
    </row>
    <row r="35" spans="1:14" x14ac:dyDescent="0.35">
      <c r="A35" s="1">
        <v>45486</v>
      </c>
      <c r="I35">
        <f t="shared" si="2"/>
        <v>261.67</v>
      </c>
      <c r="J35">
        <f t="shared" si="3"/>
        <v>0</v>
      </c>
      <c r="K35">
        <f t="shared" si="4"/>
        <v>1.1100000000000001</v>
      </c>
      <c r="L35">
        <f t="shared" si="5"/>
        <v>0.15</v>
      </c>
      <c r="M35">
        <f t="shared" si="6"/>
        <v>40.659999999999997</v>
      </c>
      <c r="N35">
        <f t="shared" si="7"/>
        <v>9.23</v>
      </c>
    </row>
    <row r="36" spans="1:14" x14ac:dyDescent="0.35">
      <c r="A36" s="1">
        <v>45487</v>
      </c>
      <c r="I36">
        <f t="shared" si="2"/>
        <v>261.67</v>
      </c>
      <c r="J36">
        <f t="shared" si="3"/>
        <v>0</v>
      </c>
      <c r="K36">
        <f t="shared" si="4"/>
        <v>1.1100000000000001</v>
      </c>
      <c r="L36">
        <f t="shared" si="5"/>
        <v>0.15</v>
      </c>
      <c r="M36">
        <f t="shared" si="6"/>
        <v>40.659999999999997</v>
      </c>
      <c r="N36">
        <f t="shared" si="7"/>
        <v>9.23</v>
      </c>
    </row>
    <row r="37" spans="1:14" x14ac:dyDescent="0.35">
      <c r="A37" s="1">
        <v>45488</v>
      </c>
      <c r="I37">
        <f t="shared" si="2"/>
        <v>261.67</v>
      </c>
      <c r="J37">
        <f t="shared" si="3"/>
        <v>0</v>
      </c>
      <c r="K37">
        <f t="shared" si="4"/>
        <v>1.1100000000000001</v>
      </c>
      <c r="L37">
        <f t="shared" si="5"/>
        <v>0.15</v>
      </c>
      <c r="M37">
        <f t="shared" si="6"/>
        <v>40.659999999999997</v>
      </c>
      <c r="N37">
        <f t="shared" si="7"/>
        <v>9.23</v>
      </c>
    </row>
    <row r="38" spans="1:14" x14ac:dyDescent="0.35">
      <c r="A38" s="1">
        <v>45489</v>
      </c>
      <c r="I38">
        <f t="shared" si="2"/>
        <v>261.67</v>
      </c>
      <c r="J38">
        <f t="shared" si="3"/>
        <v>0</v>
      </c>
      <c r="K38">
        <f t="shared" si="4"/>
        <v>1.1100000000000001</v>
      </c>
      <c r="L38">
        <f t="shared" si="5"/>
        <v>0.15</v>
      </c>
      <c r="M38">
        <f t="shared" si="6"/>
        <v>40.659999999999997</v>
      </c>
      <c r="N38">
        <f t="shared" si="7"/>
        <v>9.23</v>
      </c>
    </row>
    <row r="39" spans="1:14" x14ac:dyDescent="0.35">
      <c r="A39" s="1">
        <v>45490</v>
      </c>
      <c r="I39">
        <f t="shared" si="2"/>
        <v>261.67</v>
      </c>
      <c r="J39">
        <f t="shared" si="3"/>
        <v>0</v>
      </c>
      <c r="K39">
        <f t="shared" si="4"/>
        <v>1.1100000000000001</v>
      </c>
      <c r="L39">
        <f t="shared" si="5"/>
        <v>0.15</v>
      </c>
      <c r="M39">
        <f t="shared" si="6"/>
        <v>40.659999999999997</v>
      </c>
      <c r="N39">
        <f t="shared" si="7"/>
        <v>9.23</v>
      </c>
    </row>
    <row r="40" spans="1:14" x14ac:dyDescent="0.35">
      <c r="A40" s="1">
        <v>45491</v>
      </c>
      <c r="I40">
        <f t="shared" si="2"/>
        <v>261.67</v>
      </c>
      <c r="J40">
        <f t="shared" si="3"/>
        <v>0</v>
      </c>
      <c r="K40">
        <f t="shared" si="4"/>
        <v>1.1100000000000001</v>
      </c>
      <c r="L40">
        <f t="shared" si="5"/>
        <v>0.15</v>
      </c>
      <c r="M40">
        <f t="shared" si="6"/>
        <v>40.659999999999997</v>
      </c>
      <c r="N40">
        <f t="shared" si="7"/>
        <v>9.23</v>
      </c>
    </row>
    <row r="41" spans="1:14" x14ac:dyDescent="0.35">
      <c r="A41" s="1">
        <v>45492</v>
      </c>
      <c r="I41">
        <f t="shared" si="2"/>
        <v>261.67</v>
      </c>
      <c r="J41">
        <f t="shared" si="3"/>
        <v>0</v>
      </c>
      <c r="K41">
        <f t="shared" si="4"/>
        <v>1.1100000000000001</v>
      </c>
      <c r="L41">
        <f t="shared" si="5"/>
        <v>0.15</v>
      </c>
      <c r="M41">
        <f t="shared" si="6"/>
        <v>40.659999999999997</v>
      </c>
      <c r="N41">
        <f t="shared" si="7"/>
        <v>9.23</v>
      </c>
    </row>
    <row r="42" spans="1:14" x14ac:dyDescent="0.35">
      <c r="A42" s="1">
        <v>45493</v>
      </c>
      <c r="I42">
        <f t="shared" si="2"/>
        <v>261.67</v>
      </c>
      <c r="J42">
        <f t="shared" si="3"/>
        <v>0</v>
      </c>
      <c r="K42">
        <f t="shared" si="4"/>
        <v>1.1100000000000001</v>
      </c>
      <c r="L42">
        <f t="shared" si="5"/>
        <v>0.15</v>
      </c>
      <c r="M42">
        <f t="shared" si="6"/>
        <v>40.659999999999997</v>
      </c>
      <c r="N42">
        <f t="shared" si="7"/>
        <v>9.23</v>
      </c>
    </row>
    <row r="43" spans="1:14" x14ac:dyDescent="0.35">
      <c r="A43" s="1">
        <v>45494</v>
      </c>
      <c r="I43">
        <f t="shared" si="2"/>
        <v>261.67</v>
      </c>
      <c r="J43">
        <f t="shared" si="3"/>
        <v>0</v>
      </c>
      <c r="K43">
        <f t="shared" si="4"/>
        <v>1.1100000000000001</v>
      </c>
      <c r="L43">
        <f t="shared" si="5"/>
        <v>0.15</v>
      </c>
      <c r="M43">
        <f t="shared" si="6"/>
        <v>40.659999999999997</v>
      </c>
      <c r="N43">
        <f t="shared" si="7"/>
        <v>9.23</v>
      </c>
    </row>
    <row r="44" spans="1:14" x14ac:dyDescent="0.35">
      <c r="A44" s="1">
        <v>45495</v>
      </c>
      <c r="I44">
        <f t="shared" si="2"/>
        <v>261.67</v>
      </c>
      <c r="J44">
        <f t="shared" si="3"/>
        <v>0</v>
      </c>
      <c r="K44">
        <f t="shared" si="4"/>
        <v>1.1100000000000001</v>
      </c>
      <c r="L44">
        <f t="shared" si="5"/>
        <v>0.15</v>
      </c>
      <c r="M44">
        <f t="shared" si="6"/>
        <v>40.659999999999997</v>
      </c>
      <c r="N44">
        <f t="shared" si="7"/>
        <v>9.23</v>
      </c>
    </row>
    <row r="45" spans="1:14" x14ac:dyDescent="0.35">
      <c r="A45" s="1">
        <v>45496</v>
      </c>
      <c r="I45">
        <f t="shared" si="2"/>
        <v>261.67</v>
      </c>
      <c r="J45">
        <f t="shared" si="3"/>
        <v>0</v>
      </c>
      <c r="K45">
        <f t="shared" si="4"/>
        <v>1.1100000000000001</v>
      </c>
      <c r="L45">
        <f t="shared" si="5"/>
        <v>0.15</v>
      </c>
      <c r="M45">
        <f t="shared" si="6"/>
        <v>40.659999999999997</v>
      </c>
      <c r="N45">
        <f t="shared" si="7"/>
        <v>9.23</v>
      </c>
    </row>
    <row r="46" spans="1:14" x14ac:dyDescent="0.35">
      <c r="A46" s="1">
        <v>45497</v>
      </c>
      <c r="I46">
        <f t="shared" si="2"/>
        <v>261.67</v>
      </c>
      <c r="J46">
        <f t="shared" si="3"/>
        <v>0</v>
      </c>
      <c r="K46">
        <f t="shared" si="4"/>
        <v>1.1100000000000001</v>
      </c>
      <c r="L46">
        <f t="shared" si="5"/>
        <v>0.15</v>
      </c>
      <c r="M46">
        <f t="shared" si="6"/>
        <v>40.659999999999997</v>
      </c>
      <c r="N46">
        <f t="shared" si="7"/>
        <v>9.23</v>
      </c>
    </row>
    <row r="47" spans="1:14" x14ac:dyDescent="0.35">
      <c r="A47" s="1">
        <v>45498</v>
      </c>
      <c r="I47">
        <f t="shared" si="2"/>
        <v>261.67</v>
      </c>
      <c r="J47">
        <f t="shared" si="3"/>
        <v>0</v>
      </c>
      <c r="K47">
        <f t="shared" si="4"/>
        <v>1.1100000000000001</v>
      </c>
      <c r="L47">
        <f t="shared" si="5"/>
        <v>0.15</v>
      </c>
      <c r="M47">
        <f t="shared" si="6"/>
        <v>40.659999999999997</v>
      </c>
      <c r="N47">
        <f t="shared" si="7"/>
        <v>9.23</v>
      </c>
    </row>
    <row r="48" spans="1:14" x14ac:dyDescent="0.35">
      <c r="A48" s="1">
        <v>45499</v>
      </c>
      <c r="I48">
        <f t="shared" si="2"/>
        <v>261.67</v>
      </c>
      <c r="J48">
        <f t="shared" si="3"/>
        <v>0</v>
      </c>
      <c r="K48">
        <f t="shared" si="4"/>
        <v>1.1100000000000001</v>
      </c>
      <c r="L48">
        <f t="shared" si="5"/>
        <v>0.15</v>
      </c>
      <c r="M48">
        <f t="shared" si="6"/>
        <v>40.659999999999997</v>
      </c>
      <c r="N48">
        <f t="shared" si="7"/>
        <v>9.23</v>
      </c>
    </row>
    <row r="49" spans="1:14" x14ac:dyDescent="0.35">
      <c r="A49" s="1">
        <v>45500</v>
      </c>
      <c r="I49">
        <f t="shared" si="2"/>
        <v>261.67</v>
      </c>
      <c r="J49">
        <f t="shared" si="3"/>
        <v>0</v>
      </c>
      <c r="K49">
        <f t="shared" si="4"/>
        <v>1.1100000000000001</v>
      </c>
      <c r="L49">
        <f t="shared" si="5"/>
        <v>0.15</v>
      </c>
      <c r="M49">
        <f t="shared" si="6"/>
        <v>40.659999999999997</v>
      </c>
      <c r="N49">
        <f t="shared" si="7"/>
        <v>9.23</v>
      </c>
    </row>
    <row r="50" spans="1:14" x14ac:dyDescent="0.35">
      <c r="A50" s="1">
        <v>45501</v>
      </c>
      <c r="I50">
        <f t="shared" si="2"/>
        <v>261.67</v>
      </c>
      <c r="J50">
        <f t="shared" si="3"/>
        <v>0</v>
      </c>
      <c r="K50">
        <f t="shared" si="4"/>
        <v>1.1100000000000001</v>
      </c>
      <c r="L50">
        <f t="shared" si="5"/>
        <v>0.15</v>
      </c>
      <c r="M50">
        <f t="shared" si="6"/>
        <v>40.659999999999997</v>
      </c>
      <c r="N50">
        <f t="shared" si="7"/>
        <v>9.23</v>
      </c>
    </row>
    <row r="51" spans="1:14" x14ac:dyDescent="0.35">
      <c r="A51" s="1">
        <v>45502</v>
      </c>
      <c r="I51">
        <f t="shared" si="2"/>
        <v>261.67</v>
      </c>
      <c r="J51">
        <f t="shared" si="3"/>
        <v>0</v>
      </c>
      <c r="K51">
        <f t="shared" si="4"/>
        <v>1.1100000000000001</v>
      </c>
      <c r="L51">
        <f t="shared" si="5"/>
        <v>0.15</v>
      </c>
      <c r="M51">
        <f t="shared" si="6"/>
        <v>40.659999999999997</v>
      </c>
      <c r="N51">
        <f t="shared" si="7"/>
        <v>9.23</v>
      </c>
    </row>
    <row r="52" spans="1:14" x14ac:dyDescent="0.35">
      <c r="A52" s="1">
        <v>45503</v>
      </c>
      <c r="I52">
        <f t="shared" si="2"/>
        <v>261.67</v>
      </c>
      <c r="J52">
        <f t="shared" si="3"/>
        <v>0</v>
      </c>
      <c r="K52">
        <f t="shared" si="4"/>
        <v>1.1100000000000001</v>
      </c>
      <c r="L52">
        <f t="shared" si="5"/>
        <v>0.15</v>
      </c>
      <c r="M52">
        <f t="shared" si="6"/>
        <v>40.659999999999997</v>
      </c>
      <c r="N52">
        <f t="shared" si="7"/>
        <v>9.23</v>
      </c>
    </row>
    <row r="53" spans="1:14" x14ac:dyDescent="0.35">
      <c r="A53" s="1">
        <v>45504</v>
      </c>
      <c r="I53">
        <f t="shared" si="2"/>
        <v>261.67</v>
      </c>
      <c r="J53">
        <f t="shared" si="3"/>
        <v>0</v>
      </c>
      <c r="K53">
        <f t="shared" si="4"/>
        <v>1.1100000000000001</v>
      </c>
      <c r="L53">
        <f t="shared" si="5"/>
        <v>0.15</v>
      </c>
      <c r="M53">
        <f t="shared" si="6"/>
        <v>40.659999999999997</v>
      </c>
      <c r="N53">
        <f t="shared" si="7"/>
        <v>9.23</v>
      </c>
    </row>
    <row r="54" spans="1:14" x14ac:dyDescent="0.35">
      <c r="A54" s="1">
        <v>45505</v>
      </c>
      <c r="I54">
        <f t="shared" si="2"/>
        <v>261.67</v>
      </c>
      <c r="J54">
        <f t="shared" si="3"/>
        <v>0</v>
      </c>
      <c r="K54">
        <f t="shared" si="4"/>
        <v>1.1100000000000001</v>
      </c>
      <c r="L54">
        <f t="shared" si="5"/>
        <v>0.15</v>
      </c>
      <c r="M54">
        <f t="shared" si="6"/>
        <v>40.659999999999997</v>
      </c>
      <c r="N54">
        <f t="shared" si="7"/>
        <v>9.23</v>
      </c>
    </row>
    <row r="55" spans="1:14" x14ac:dyDescent="0.35">
      <c r="A55" s="1">
        <v>45506</v>
      </c>
      <c r="I55">
        <f t="shared" si="2"/>
        <v>261.67</v>
      </c>
      <c r="J55">
        <f t="shared" si="3"/>
        <v>0</v>
      </c>
      <c r="K55">
        <f t="shared" si="4"/>
        <v>1.1100000000000001</v>
      </c>
      <c r="L55">
        <f t="shared" si="5"/>
        <v>0.15</v>
      </c>
      <c r="M55">
        <f t="shared" si="6"/>
        <v>40.659999999999997</v>
      </c>
      <c r="N55">
        <f t="shared" si="7"/>
        <v>9.23</v>
      </c>
    </row>
    <row r="56" spans="1:14" x14ac:dyDescent="0.35">
      <c r="A56" s="1">
        <v>45507</v>
      </c>
      <c r="I56">
        <f t="shared" si="2"/>
        <v>261.67</v>
      </c>
      <c r="J56">
        <f t="shared" si="3"/>
        <v>0</v>
      </c>
      <c r="K56">
        <f t="shared" si="4"/>
        <v>1.1100000000000001</v>
      </c>
      <c r="L56">
        <f t="shared" si="5"/>
        <v>0.15</v>
      </c>
      <c r="M56">
        <f t="shared" si="6"/>
        <v>40.659999999999997</v>
      </c>
      <c r="N56">
        <f t="shared" si="7"/>
        <v>9.23</v>
      </c>
    </row>
    <row r="57" spans="1:14" x14ac:dyDescent="0.35">
      <c r="A57" s="1">
        <v>45508</v>
      </c>
      <c r="I57">
        <f t="shared" si="2"/>
        <v>261.67</v>
      </c>
      <c r="J57">
        <f t="shared" si="3"/>
        <v>0</v>
      </c>
      <c r="K57">
        <f t="shared" si="4"/>
        <v>1.1100000000000001</v>
      </c>
      <c r="L57">
        <f t="shared" si="5"/>
        <v>0.15</v>
      </c>
      <c r="M57">
        <f t="shared" si="6"/>
        <v>40.659999999999997</v>
      </c>
      <c r="N57">
        <f t="shared" si="7"/>
        <v>9.23</v>
      </c>
    </row>
    <row r="58" spans="1:14" x14ac:dyDescent="0.35">
      <c r="A58" s="1">
        <v>45509</v>
      </c>
      <c r="I58">
        <f t="shared" si="2"/>
        <v>261.67</v>
      </c>
      <c r="J58">
        <f t="shared" si="3"/>
        <v>0</v>
      </c>
      <c r="K58">
        <f t="shared" si="4"/>
        <v>1.1100000000000001</v>
      </c>
      <c r="L58">
        <f t="shared" si="5"/>
        <v>0.15</v>
      </c>
      <c r="M58">
        <f t="shared" si="6"/>
        <v>40.659999999999997</v>
      </c>
      <c r="N58">
        <f t="shared" si="7"/>
        <v>9.23</v>
      </c>
    </row>
    <row r="59" spans="1:14" x14ac:dyDescent="0.35">
      <c r="A59" s="1">
        <v>45510</v>
      </c>
      <c r="I59">
        <f t="shared" si="2"/>
        <v>261.67</v>
      </c>
      <c r="J59">
        <f t="shared" si="3"/>
        <v>0</v>
      </c>
      <c r="K59">
        <f t="shared" si="4"/>
        <v>1.1100000000000001</v>
      </c>
      <c r="L59">
        <f t="shared" si="5"/>
        <v>0.15</v>
      </c>
      <c r="M59">
        <f t="shared" si="6"/>
        <v>40.659999999999997</v>
      </c>
      <c r="N59">
        <f t="shared" si="7"/>
        <v>9.23</v>
      </c>
    </row>
    <row r="60" spans="1:14" x14ac:dyDescent="0.35">
      <c r="A60" s="1">
        <v>45511</v>
      </c>
      <c r="I60">
        <f t="shared" si="2"/>
        <v>261.67</v>
      </c>
      <c r="J60">
        <f t="shared" si="3"/>
        <v>0</v>
      </c>
      <c r="K60">
        <f t="shared" si="4"/>
        <v>1.1100000000000001</v>
      </c>
      <c r="L60">
        <f t="shared" si="5"/>
        <v>0.15</v>
      </c>
      <c r="M60">
        <f t="shared" si="6"/>
        <v>40.659999999999997</v>
      </c>
      <c r="N60">
        <f t="shared" si="7"/>
        <v>9.23</v>
      </c>
    </row>
    <row r="61" spans="1:14" x14ac:dyDescent="0.35">
      <c r="A61" s="1">
        <v>45512</v>
      </c>
      <c r="I61">
        <f t="shared" si="2"/>
        <v>261.67</v>
      </c>
      <c r="J61">
        <f t="shared" si="3"/>
        <v>0</v>
      </c>
      <c r="K61">
        <f t="shared" si="4"/>
        <v>1.1100000000000001</v>
      </c>
      <c r="L61">
        <f t="shared" si="5"/>
        <v>0.15</v>
      </c>
      <c r="M61">
        <f t="shared" si="6"/>
        <v>40.659999999999997</v>
      </c>
      <c r="N61">
        <f t="shared" si="7"/>
        <v>9.23</v>
      </c>
    </row>
    <row r="62" spans="1:14" x14ac:dyDescent="0.35">
      <c r="A62" s="1">
        <v>45513</v>
      </c>
      <c r="I62">
        <f t="shared" si="2"/>
        <v>261.67</v>
      </c>
      <c r="J62">
        <f t="shared" si="3"/>
        <v>0</v>
      </c>
      <c r="K62">
        <f t="shared" si="4"/>
        <v>1.1100000000000001</v>
      </c>
      <c r="L62">
        <f t="shared" si="5"/>
        <v>0.15</v>
      </c>
      <c r="M62">
        <f t="shared" si="6"/>
        <v>40.659999999999997</v>
      </c>
      <c r="N62">
        <f t="shared" si="7"/>
        <v>9.23</v>
      </c>
    </row>
    <row r="63" spans="1:14" x14ac:dyDescent="0.35">
      <c r="A63" s="1">
        <v>45514</v>
      </c>
      <c r="I63">
        <f t="shared" si="2"/>
        <v>261.67</v>
      </c>
      <c r="J63">
        <f t="shared" si="3"/>
        <v>0</v>
      </c>
      <c r="K63">
        <f t="shared" si="4"/>
        <v>1.1100000000000001</v>
      </c>
      <c r="L63">
        <f t="shared" si="5"/>
        <v>0.15</v>
      </c>
      <c r="M63">
        <f t="shared" si="6"/>
        <v>40.659999999999997</v>
      </c>
      <c r="N63">
        <f t="shared" si="7"/>
        <v>9.23</v>
      </c>
    </row>
    <row r="64" spans="1:14" x14ac:dyDescent="0.35">
      <c r="A64" s="1">
        <v>45515</v>
      </c>
      <c r="I64">
        <f t="shared" si="2"/>
        <v>261.67</v>
      </c>
      <c r="J64">
        <f t="shared" si="3"/>
        <v>0</v>
      </c>
      <c r="K64">
        <f t="shared" si="4"/>
        <v>1.1100000000000001</v>
      </c>
      <c r="L64">
        <f t="shared" si="5"/>
        <v>0.15</v>
      </c>
      <c r="M64">
        <f t="shared" si="6"/>
        <v>40.659999999999997</v>
      </c>
      <c r="N64">
        <f t="shared" si="7"/>
        <v>9.23</v>
      </c>
    </row>
    <row r="65" spans="1:14" x14ac:dyDescent="0.35">
      <c r="A65" s="1">
        <v>45516</v>
      </c>
      <c r="I65">
        <f t="shared" si="2"/>
        <v>261.67</v>
      </c>
      <c r="J65">
        <f t="shared" si="3"/>
        <v>0</v>
      </c>
      <c r="K65">
        <f t="shared" si="4"/>
        <v>1.1100000000000001</v>
      </c>
      <c r="L65">
        <f t="shared" si="5"/>
        <v>0.15</v>
      </c>
      <c r="M65">
        <f t="shared" si="6"/>
        <v>40.659999999999997</v>
      </c>
      <c r="N65">
        <f t="shared" si="7"/>
        <v>9.23</v>
      </c>
    </row>
    <row r="66" spans="1:14" x14ac:dyDescent="0.35">
      <c r="A66" s="1">
        <v>45517</v>
      </c>
      <c r="I66">
        <f t="shared" si="2"/>
        <v>261.67</v>
      </c>
      <c r="J66">
        <f t="shared" si="3"/>
        <v>0</v>
      </c>
      <c r="K66">
        <f t="shared" si="4"/>
        <v>1.1100000000000001</v>
      </c>
      <c r="L66">
        <f t="shared" si="5"/>
        <v>0.15</v>
      </c>
      <c r="M66">
        <f t="shared" si="6"/>
        <v>40.659999999999997</v>
      </c>
      <c r="N66">
        <f t="shared" si="7"/>
        <v>9.23</v>
      </c>
    </row>
    <row r="67" spans="1:14" x14ac:dyDescent="0.35">
      <c r="A67" s="1">
        <v>45518</v>
      </c>
      <c r="I67">
        <f t="shared" si="2"/>
        <v>261.67</v>
      </c>
      <c r="J67">
        <f t="shared" si="3"/>
        <v>0</v>
      </c>
      <c r="K67">
        <f t="shared" si="4"/>
        <v>1.1100000000000001</v>
      </c>
      <c r="L67">
        <f t="shared" si="5"/>
        <v>0.15</v>
      </c>
      <c r="M67">
        <f t="shared" si="6"/>
        <v>40.659999999999997</v>
      </c>
      <c r="N67">
        <f t="shared" si="7"/>
        <v>9.23</v>
      </c>
    </row>
    <row r="68" spans="1:14" x14ac:dyDescent="0.35">
      <c r="A68" s="1">
        <v>45519</v>
      </c>
      <c r="I68">
        <f t="shared" ref="I68:I119" si="8">B68+I67</f>
        <v>261.67</v>
      </c>
      <c r="J68">
        <f t="shared" si="3"/>
        <v>0</v>
      </c>
      <c r="K68">
        <f t="shared" si="4"/>
        <v>1.1100000000000001</v>
      </c>
      <c r="L68">
        <f t="shared" si="5"/>
        <v>0.15</v>
      </c>
      <c r="M68">
        <f t="shared" si="6"/>
        <v>40.659999999999997</v>
      </c>
      <c r="N68">
        <f t="shared" si="7"/>
        <v>9.23</v>
      </c>
    </row>
    <row r="69" spans="1:14" x14ac:dyDescent="0.35">
      <c r="A69" s="1">
        <v>45520</v>
      </c>
      <c r="I69">
        <f t="shared" si="8"/>
        <v>261.67</v>
      </c>
      <c r="J69">
        <f t="shared" si="3"/>
        <v>0</v>
      </c>
      <c r="K69">
        <f t="shared" si="4"/>
        <v>1.1100000000000001</v>
      </c>
      <c r="L69">
        <f t="shared" si="5"/>
        <v>0.15</v>
      </c>
      <c r="M69">
        <f t="shared" si="6"/>
        <v>40.659999999999997</v>
      </c>
      <c r="N69">
        <f t="shared" si="7"/>
        <v>9.23</v>
      </c>
    </row>
    <row r="70" spans="1:14" x14ac:dyDescent="0.35">
      <c r="A70" s="1">
        <v>45521</v>
      </c>
      <c r="I70">
        <f t="shared" si="8"/>
        <v>261.67</v>
      </c>
      <c r="J70">
        <f t="shared" si="3"/>
        <v>0</v>
      </c>
      <c r="K70">
        <f t="shared" si="4"/>
        <v>1.1100000000000001</v>
      </c>
      <c r="L70">
        <f t="shared" si="5"/>
        <v>0.15</v>
      </c>
      <c r="M70">
        <f t="shared" si="6"/>
        <v>40.659999999999997</v>
      </c>
      <c r="N70">
        <f t="shared" si="7"/>
        <v>9.23</v>
      </c>
    </row>
    <row r="71" spans="1:14" x14ac:dyDescent="0.35">
      <c r="A71" s="1">
        <v>45522</v>
      </c>
      <c r="I71">
        <f t="shared" si="8"/>
        <v>261.67</v>
      </c>
      <c r="J71">
        <f t="shared" si="3"/>
        <v>0</v>
      </c>
      <c r="K71">
        <f t="shared" si="4"/>
        <v>1.1100000000000001</v>
      </c>
      <c r="L71">
        <f t="shared" si="5"/>
        <v>0.15</v>
      </c>
      <c r="M71">
        <f t="shared" si="6"/>
        <v>40.659999999999997</v>
      </c>
      <c r="N71">
        <f t="shared" si="7"/>
        <v>9.23</v>
      </c>
    </row>
    <row r="72" spans="1:14" x14ac:dyDescent="0.35">
      <c r="A72" s="1">
        <v>45523</v>
      </c>
      <c r="I72">
        <f t="shared" si="8"/>
        <v>261.67</v>
      </c>
      <c r="J72">
        <f t="shared" si="3"/>
        <v>0</v>
      </c>
      <c r="K72">
        <f t="shared" si="4"/>
        <v>1.1100000000000001</v>
      </c>
      <c r="L72">
        <f t="shared" si="5"/>
        <v>0.15</v>
      </c>
      <c r="M72">
        <f t="shared" si="6"/>
        <v>40.659999999999997</v>
      </c>
      <c r="N72">
        <f t="shared" si="7"/>
        <v>9.23</v>
      </c>
    </row>
    <row r="73" spans="1:14" x14ac:dyDescent="0.35">
      <c r="A73" s="1">
        <v>45524</v>
      </c>
      <c r="I73">
        <f t="shared" si="8"/>
        <v>261.67</v>
      </c>
      <c r="J73">
        <f t="shared" si="3"/>
        <v>0</v>
      </c>
      <c r="K73">
        <f t="shared" si="4"/>
        <v>1.1100000000000001</v>
      </c>
      <c r="L73">
        <f t="shared" si="5"/>
        <v>0.15</v>
      </c>
      <c r="M73">
        <f t="shared" si="6"/>
        <v>40.659999999999997</v>
      </c>
      <c r="N73">
        <f t="shared" si="7"/>
        <v>9.23</v>
      </c>
    </row>
    <row r="74" spans="1:14" x14ac:dyDescent="0.35">
      <c r="A74" s="1">
        <v>45525</v>
      </c>
      <c r="I74">
        <f t="shared" si="8"/>
        <v>261.67</v>
      </c>
      <c r="J74">
        <f t="shared" si="3"/>
        <v>0</v>
      </c>
      <c r="K74">
        <f t="shared" si="4"/>
        <v>1.1100000000000001</v>
      </c>
      <c r="L74">
        <f t="shared" si="5"/>
        <v>0.15</v>
      </c>
      <c r="M74">
        <f t="shared" si="6"/>
        <v>40.659999999999997</v>
      </c>
      <c r="N74">
        <f t="shared" si="7"/>
        <v>9.23</v>
      </c>
    </row>
    <row r="75" spans="1:14" x14ac:dyDescent="0.35">
      <c r="A75" s="1">
        <v>45526</v>
      </c>
      <c r="I75">
        <f t="shared" si="8"/>
        <v>261.67</v>
      </c>
      <c r="J75">
        <f t="shared" si="3"/>
        <v>0</v>
      </c>
      <c r="K75">
        <f t="shared" si="4"/>
        <v>1.1100000000000001</v>
      </c>
      <c r="L75">
        <f t="shared" si="5"/>
        <v>0.15</v>
      </c>
      <c r="M75">
        <f t="shared" si="6"/>
        <v>40.659999999999997</v>
      </c>
      <c r="N75">
        <f t="shared" si="7"/>
        <v>9.23</v>
      </c>
    </row>
    <row r="76" spans="1:14" x14ac:dyDescent="0.35">
      <c r="A76" s="1">
        <v>45527</v>
      </c>
      <c r="I76">
        <f t="shared" si="8"/>
        <v>261.67</v>
      </c>
      <c r="J76">
        <f t="shared" si="3"/>
        <v>0</v>
      </c>
      <c r="K76">
        <f t="shared" si="4"/>
        <v>1.1100000000000001</v>
      </c>
      <c r="L76">
        <f t="shared" si="5"/>
        <v>0.15</v>
      </c>
      <c r="M76">
        <f t="shared" si="6"/>
        <v>40.659999999999997</v>
      </c>
      <c r="N76">
        <f t="shared" si="7"/>
        <v>9.23</v>
      </c>
    </row>
    <row r="77" spans="1:14" x14ac:dyDescent="0.35">
      <c r="A77" s="1">
        <v>45528</v>
      </c>
      <c r="I77">
        <f t="shared" si="8"/>
        <v>261.67</v>
      </c>
      <c r="J77">
        <f t="shared" si="3"/>
        <v>0</v>
      </c>
      <c r="K77">
        <f t="shared" si="4"/>
        <v>1.1100000000000001</v>
      </c>
      <c r="L77">
        <f t="shared" si="5"/>
        <v>0.15</v>
      </c>
      <c r="M77">
        <f t="shared" si="6"/>
        <v>40.659999999999997</v>
      </c>
      <c r="N77">
        <f t="shared" si="7"/>
        <v>9.23</v>
      </c>
    </row>
    <row r="78" spans="1:14" x14ac:dyDescent="0.35">
      <c r="A78" s="1">
        <v>45529</v>
      </c>
      <c r="I78">
        <f t="shared" si="8"/>
        <v>261.67</v>
      </c>
      <c r="J78">
        <f t="shared" si="3"/>
        <v>0</v>
      </c>
      <c r="K78">
        <f t="shared" si="4"/>
        <v>1.1100000000000001</v>
      </c>
      <c r="L78">
        <f t="shared" si="5"/>
        <v>0.15</v>
      </c>
      <c r="M78">
        <f t="shared" si="6"/>
        <v>40.659999999999997</v>
      </c>
      <c r="N78">
        <f t="shared" si="7"/>
        <v>9.23</v>
      </c>
    </row>
    <row r="79" spans="1:14" x14ac:dyDescent="0.35">
      <c r="A79" s="1">
        <v>45530</v>
      </c>
      <c r="I79">
        <f t="shared" si="8"/>
        <v>261.67</v>
      </c>
      <c r="J79">
        <f t="shared" si="3"/>
        <v>0</v>
      </c>
      <c r="K79">
        <f t="shared" si="4"/>
        <v>1.1100000000000001</v>
      </c>
      <c r="L79">
        <f t="shared" si="5"/>
        <v>0.15</v>
      </c>
      <c r="M79">
        <f t="shared" si="6"/>
        <v>40.659999999999997</v>
      </c>
      <c r="N79">
        <f t="shared" si="7"/>
        <v>9.23</v>
      </c>
    </row>
    <row r="80" spans="1:14" x14ac:dyDescent="0.35">
      <c r="A80" s="1">
        <v>45531</v>
      </c>
      <c r="I80">
        <f t="shared" si="8"/>
        <v>261.67</v>
      </c>
      <c r="J80">
        <f t="shared" si="3"/>
        <v>0</v>
      </c>
      <c r="K80">
        <f t="shared" si="4"/>
        <v>1.1100000000000001</v>
      </c>
      <c r="L80">
        <f t="shared" si="5"/>
        <v>0.15</v>
      </c>
      <c r="M80">
        <f t="shared" si="6"/>
        <v>40.659999999999997</v>
      </c>
      <c r="N80">
        <f t="shared" si="7"/>
        <v>9.23</v>
      </c>
    </row>
    <row r="81" spans="1:14" x14ac:dyDescent="0.35">
      <c r="A81" s="1">
        <v>45532</v>
      </c>
      <c r="I81">
        <f t="shared" si="8"/>
        <v>261.67</v>
      </c>
      <c r="J81">
        <f t="shared" si="3"/>
        <v>0</v>
      </c>
      <c r="K81">
        <f t="shared" si="4"/>
        <v>1.1100000000000001</v>
      </c>
      <c r="L81">
        <f t="shared" si="5"/>
        <v>0.15</v>
      </c>
      <c r="M81">
        <f t="shared" si="6"/>
        <v>40.659999999999997</v>
      </c>
      <c r="N81">
        <f t="shared" si="7"/>
        <v>9.23</v>
      </c>
    </row>
    <row r="82" spans="1:14" x14ac:dyDescent="0.35">
      <c r="A82" s="1">
        <v>45533</v>
      </c>
      <c r="I82">
        <f t="shared" si="8"/>
        <v>261.67</v>
      </c>
      <c r="J82">
        <f t="shared" si="3"/>
        <v>0</v>
      </c>
      <c r="K82">
        <f t="shared" si="4"/>
        <v>1.1100000000000001</v>
      </c>
      <c r="L82">
        <f t="shared" si="5"/>
        <v>0.15</v>
      </c>
      <c r="M82">
        <f t="shared" si="6"/>
        <v>40.659999999999997</v>
      </c>
      <c r="N82">
        <f t="shared" si="7"/>
        <v>9.23</v>
      </c>
    </row>
    <row r="83" spans="1:14" x14ac:dyDescent="0.35">
      <c r="A83" s="1">
        <v>45534</v>
      </c>
      <c r="I83">
        <f t="shared" si="8"/>
        <v>261.67</v>
      </c>
      <c r="J83">
        <f t="shared" ref="J83:J119" si="9">C83+J82</f>
        <v>0</v>
      </c>
      <c r="K83">
        <f t="shared" ref="K83:K119" si="10">D83+K82</f>
        <v>1.1100000000000001</v>
      </c>
      <c r="L83">
        <f t="shared" ref="L83:L119" si="11">E83+L82</f>
        <v>0.15</v>
      </c>
      <c r="M83">
        <f t="shared" ref="M83:M119" si="12">F83+M82</f>
        <v>40.659999999999997</v>
      </c>
      <c r="N83">
        <f t="shared" ref="N83:N119" si="13">G83+N82</f>
        <v>9.23</v>
      </c>
    </row>
    <row r="84" spans="1:14" x14ac:dyDescent="0.35">
      <c r="A84" s="1">
        <v>45535</v>
      </c>
      <c r="I84">
        <f t="shared" si="8"/>
        <v>261.67</v>
      </c>
      <c r="J84">
        <f t="shared" si="9"/>
        <v>0</v>
      </c>
      <c r="K84">
        <f t="shared" si="10"/>
        <v>1.1100000000000001</v>
      </c>
      <c r="L84">
        <f t="shared" si="11"/>
        <v>0.15</v>
      </c>
      <c r="M84">
        <f t="shared" si="12"/>
        <v>40.659999999999997</v>
      </c>
      <c r="N84">
        <f t="shared" si="13"/>
        <v>9.23</v>
      </c>
    </row>
    <row r="85" spans="1:14" x14ac:dyDescent="0.35">
      <c r="A85" s="1">
        <v>45536</v>
      </c>
      <c r="I85">
        <f t="shared" si="8"/>
        <v>261.67</v>
      </c>
      <c r="J85">
        <f t="shared" si="9"/>
        <v>0</v>
      </c>
      <c r="K85">
        <f t="shared" si="10"/>
        <v>1.1100000000000001</v>
      </c>
      <c r="L85">
        <f t="shared" si="11"/>
        <v>0.15</v>
      </c>
      <c r="M85">
        <f t="shared" si="12"/>
        <v>40.659999999999997</v>
      </c>
      <c r="N85">
        <f t="shared" si="13"/>
        <v>9.23</v>
      </c>
    </row>
    <row r="86" spans="1:14" x14ac:dyDescent="0.35">
      <c r="A86" s="1">
        <v>45537</v>
      </c>
      <c r="I86">
        <f t="shared" si="8"/>
        <v>261.67</v>
      </c>
      <c r="J86">
        <f t="shared" si="9"/>
        <v>0</v>
      </c>
      <c r="K86">
        <f t="shared" si="10"/>
        <v>1.1100000000000001</v>
      </c>
      <c r="L86">
        <f t="shared" si="11"/>
        <v>0.15</v>
      </c>
      <c r="M86">
        <f t="shared" si="12"/>
        <v>40.659999999999997</v>
      </c>
      <c r="N86">
        <f t="shared" si="13"/>
        <v>9.23</v>
      </c>
    </row>
    <row r="87" spans="1:14" x14ac:dyDescent="0.35">
      <c r="A87" s="1">
        <v>45538</v>
      </c>
      <c r="I87">
        <f t="shared" si="8"/>
        <v>261.67</v>
      </c>
      <c r="J87">
        <f t="shared" si="9"/>
        <v>0</v>
      </c>
      <c r="K87">
        <f t="shared" si="10"/>
        <v>1.1100000000000001</v>
      </c>
      <c r="L87">
        <f t="shared" si="11"/>
        <v>0.15</v>
      </c>
      <c r="M87">
        <f t="shared" si="12"/>
        <v>40.659999999999997</v>
      </c>
      <c r="N87">
        <f t="shared" si="13"/>
        <v>9.23</v>
      </c>
    </row>
    <row r="88" spans="1:14" x14ac:dyDescent="0.35">
      <c r="A88" s="1">
        <v>45539</v>
      </c>
      <c r="I88">
        <f t="shared" si="8"/>
        <v>261.67</v>
      </c>
      <c r="J88">
        <f t="shared" si="9"/>
        <v>0</v>
      </c>
      <c r="K88">
        <f t="shared" si="10"/>
        <v>1.1100000000000001</v>
      </c>
      <c r="L88">
        <f t="shared" si="11"/>
        <v>0.15</v>
      </c>
      <c r="M88">
        <f t="shared" si="12"/>
        <v>40.659999999999997</v>
      </c>
      <c r="N88">
        <f t="shared" si="13"/>
        <v>9.23</v>
      </c>
    </row>
    <row r="89" spans="1:14" x14ac:dyDescent="0.35">
      <c r="A89" s="1">
        <v>45540</v>
      </c>
      <c r="I89">
        <f t="shared" si="8"/>
        <v>261.67</v>
      </c>
      <c r="J89">
        <f t="shared" si="9"/>
        <v>0</v>
      </c>
      <c r="K89">
        <f t="shared" si="10"/>
        <v>1.1100000000000001</v>
      </c>
      <c r="L89">
        <f t="shared" si="11"/>
        <v>0.15</v>
      </c>
      <c r="M89">
        <f t="shared" si="12"/>
        <v>40.659999999999997</v>
      </c>
      <c r="N89">
        <f t="shared" si="13"/>
        <v>9.23</v>
      </c>
    </row>
    <row r="90" spans="1:14" x14ac:dyDescent="0.35">
      <c r="A90" s="1">
        <v>45541</v>
      </c>
      <c r="I90">
        <f t="shared" si="8"/>
        <v>261.67</v>
      </c>
      <c r="J90">
        <f t="shared" si="9"/>
        <v>0</v>
      </c>
      <c r="K90">
        <f t="shared" si="10"/>
        <v>1.1100000000000001</v>
      </c>
      <c r="L90">
        <f t="shared" si="11"/>
        <v>0.15</v>
      </c>
      <c r="M90">
        <f t="shared" si="12"/>
        <v>40.659999999999997</v>
      </c>
      <c r="N90">
        <f t="shared" si="13"/>
        <v>9.23</v>
      </c>
    </row>
    <row r="91" spans="1:14" x14ac:dyDescent="0.35">
      <c r="A91" s="1">
        <v>45542</v>
      </c>
      <c r="I91">
        <f t="shared" si="8"/>
        <v>261.67</v>
      </c>
      <c r="J91">
        <f t="shared" si="9"/>
        <v>0</v>
      </c>
      <c r="K91">
        <f t="shared" si="10"/>
        <v>1.1100000000000001</v>
      </c>
      <c r="L91">
        <f t="shared" si="11"/>
        <v>0.15</v>
      </c>
      <c r="M91">
        <f t="shared" si="12"/>
        <v>40.659999999999997</v>
      </c>
      <c r="N91">
        <f t="shared" si="13"/>
        <v>9.23</v>
      </c>
    </row>
    <row r="92" spans="1:14" x14ac:dyDescent="0.35">
      <c r="A92" s="1">
        <v>45543</v>
      </c>
      <c r="I92">
        <f t="shared" si="8"/>
        <v>261.67</v>
      </c>
      <c r="J92">
        <f t="shared" si="9"/>
        <v>0</v>
      </c>
      <c r="K92">
        <f t="shared" si="10"/>
        <v>1.1100000000000001</v>
      </c>
      <c r="L92">
        <f t="shared" si="11"/>
        <v>0.15</v>
      </c>
      <c r="M92">
        <f t="shared" si="12"/>
        <v>40.659999999999997</v>
      </c>
      <c r="N92">
        <f t="shared" si="13"/>
        <v>9.23</v>
      </c>
    </row>
    <row r="93" spans="1:14" x14ac:dyDescent="0.35">
      <c r="A93" s="1">
        <v>45544</v>
      </c>
      <c r="I93">
        <f t="shared" si="8"/>
        <v>261.67</v>
      </c>
      <c r="J93">
        <f t="shared" si="9"/>
        <v>0</v>
      </c>
      <c r="K93">
        <f t="shared" si="10"/>
        <v>1.1100000000000001</v>
      </c>
      <c r="L93">
        <f t="shared" si="11"/>
        <v>0.15</v>
      </c>
      <c r="M93">
        <f t="shared" si="12"/>
        <v>40.659999999999997</v>
      </c>
      <c r="N93">
        <f t="shared" si="13"/>
        <v>9.23</v>
      </c>
    </row>
    <row r="94" spans="1:14" x14ac:dyDescent="0.35">
      <c r="A94" s="1">
        <v>45545</v>
      </c>
      <c r="I94">
        <f t="shared" si="8"/>
        <v>261.67</v>
      </c>
      <c r="J94">
        <f t="shared" si="9"/>
        <v>0</v>
      </c>
      <c r="K94">
        <f t="shared" si="10"/>
        <v>1.1100000000000001</v>
      </c>
      <c r="L94">
        <f t="shared" si="11"/>
        <v>0.15</v>
      </c>
      <c r="M94">
        <f t="shared" si="12"/>
        <v>40.659999999999997</v>
      </c>
      <c r="N94">
        <f t="shared" si="13"/>
        <v>9.23</v>
      </c>
    </row>
    <row r="95" spans="1:14" x14ac:dyDescent="0.35">
      <c r="A95" s="1">
        <v>45546</v>
      </c>
      <c r="I95">
        <f t="shared" si="8"/>
        <v>261.67</v>
      </c>
      <c r="J95">
        <f t="shared" si="9"/>
        <v>0</v>
      </c>
      <c r="K95">
        <f t="shared" si="10"/>
        <v>1.1100000000000001</v>
      </c>
      <c r="L95">
        <f t="shared" si="11"/>
        <v>0.15</v>
      </c>
      <c r="M95">
        <f t="shared" si="12"/>
        <v>40.659999999999997</v>
      </c>
      <c r="N95">
        <f t="shared" si="13"/>
        <v>9.23</v>
      </c>
    </row>
    <row r="96" spans="1:14" x14ac:dyDescent="0.35">
      <c r="A96" s="1">
        <v>45547</v>
      </c>
      <c r="I96">
        <f t="shared" si="8"/>
        <v>261.67</v>
      </c>
      <c r="J96">
        <f t="shared" si="9"/>
        <v>0</v>
      </c>
      <c r="K96">
        <f t="shared" si="10"/>
        <v>1.1100000000000001</v>
      </c>
      <c r="L96">
        <f t="shared" si="11"/>
        <v>0.15</v>
      </c>
      <c r="M96">
        <f t="shared" si="12"/>
        <v>40.659999999999997</v>
      </c>
      <c r="N96">
        <f t="shared" si="13"/>
        <v>9.23</v>
      </c>
    </row>
    <row r="97" spans="1:14" x14ac:dyDescent="0.35">
      <c r="A97" s="1">
        <v>45548</v>
      </c>
      <c r="I97">
        <f t="shared" si="8"/>
        <v>261.67</v>
      </c>
      <c r="J97">
        <f t="shared" si="9"/>
        <v>0</v>
      </c>
      <c r="K97">
        <f t="shared" si="10"/>
        <v>1.1100000000000001</v>
      </c>
      <c r="L97">
        <f t="shared" si="11"/>
        <v>0.15</v>
      </c>
      <c r="M97">
        <f t="shared" si="12"/>
        <v>40.659999999999997</v>
      </c>
      <c r="N97">
        <f t="shared" si="13"/>
        <v>9.23</v>
      </c>
    </row>
    <row r="98" spans="1:14" x14ac:dyDescent="0.35">
      <c r="A98" s="1">
        <v>45549</v>
      </c>
      <c r="I98">
        <f t="shared" si="8"/>
        <v>261.67</v>
      </c>
      <c r="J98">
        <f t="shared" si="9"/>
        <v>0</v>
      </c>
      <c r="K98">
        <f t="shared" si="10"/>
        <v>1.1100000000000001</v>
      </c>
      <c r="L98">
        <f t="shared" si="11"/>
        <v>0.15</v>
      </c>
      <c r="M98">
        <f t="shared" si="12"/>
        <v>40.659999999999997</v>
      </c>
      <c r="N98">
        <f t="shared" si="13"/>
        <v>9.23</v>
      </c>
    </row>
    <row r="99" spans="1:14" x14ac:dyDescent="0.35">
      <c r="A99" s="1">
        <v>45550</v>
      </c>
      <c r="I99">
        <f t="shared" si="8"/>
        <v>261.67</v>
      </c>
      <c r="J99">
        <f t="shared" si="9"/>
        <v>0</v>
      </c>
      <c r="K99">
        <f t="shared" si="10"/>
        <v>1.1100000000000001</v>
      </c>
      <c r="L99">
        <f t="shared" si="11"/>
        <v>0.15</v>
      </c>
      <c r="M99">
        <f t="shared" si="12"/>
        <v>40.659999999999997</v>
      </c>
      <c r="N99">
        <f t="shared" si="13"/>
        <v>9.23</v>
      </c>
    </row>
    <row r="100" spans="1:14" x14ac:dyDescent="0.35">
      <c r="A100" s="1">
        <v>45551</v>
      </c>
      <c r="I100">
        <f t="shared" si="8"/>
        <v>261.67</v>
      </c>
      <c r="J100">
        <f t="shared" si="9"/>
        <v>0</v>
      </c>
      <c r="K100">
        <f t="shared" si="10"/>
        <v>1.1100000000000001</v>
      </c>
      <c r="L100">
        <f t="shared" si="11"/>
        <v>0.15</v>
      </c>
      <c r="M100">
        <f t="shared" si="12"/>
        <v>40.659999999999997</v>
      </c>
      <c r="N100">
        <f t="shared" si="13"/>
        <v>9.23</v>
      </c>
    </row>
    <row r="101" spans="1:14" x14ac:dyDescent="0.35">
      <c r="A101" s="1">
        <v>45552</v>
      </c>
      <c r="I101">
        <f t="shared" si="8"/>
        <v>261.67</v>
      </c>
      <c r="J101">
        <f t="shared" si="9"/>
        <v>0</v>
      </c>
      <c r="K101">
        <f t="shared" si="10"/>
        <v>1.1100000000000001</v>
      </c>
      <c r="L101">
        <f t="shared" si="11"/>
        <v>0.15</v>
      </c>
      <c r="M101">
        <f t="shared" si="12"/>
        <v>40.659999999999997</v>
      </c>
      <c r="N101">
        <f t="shared" si="13"/>
        <v>9.23</v>
      </c>
    </row>
    <row r="102" spans="1:14" x14ac:dyDescent="0.35">
      <c r="A102" s="1">
        <v>45553</v>
      </c>
      <c r="I102">
        <f t="shared" si="8"/>
        <v>261.67</v>
      </c>
      <c r="J102">
        <f t="shared" si="9"/>
        <v>0</v>
      </c>
      <c r="K102">
        <f t="shared" si="10"/>
        <v>1.1100000000000001</v>
      </c>
      <c r="L102">
        <f t="shared" si="11"/>
        <v>0.15</v>
      </c>
      <c r="M102">
        <f t="shared" si="12"/>
        <v>40.659999999999997</v>
      </c>
      <c r="N102">
        <f t="shared" si="13"/>
        <v>9.23</v>
      </c>
    </row>
    <row r="103" spans="1:14" x14ac:dyDescent="0.35">
      <c r="A103" s="1">
        <v>45554</v>
      </c>
      <c r="I103">
        <f t="shared" si="8"/>
        <v>261.67</v>
      </c>
      <c r="J103">
        <f t="shared" si="9"/>
        <v>0</v>
      </c>
      <c r="K103">
        <f t="shared" si="10"/>
        <v>1.1100000000000001</v>
      </c>
      <c r="L103">
        <f t="shared" si="11"/>
        <v>0.15</v>
      </c>
      <c r="M103">
        <f t="shared" si="12"/>
        <v>40.659999999999997</v>
      </c>
      <c r="N103">
        <f t="shared" si="13"/>
        <v>9.23</v>
      </c>
    </row>
    <row r="104" spans="1:14" x14ac:dyDescent="0.35">
      <c r="A104" s="1">
        <v>45555</v>
      </c>
      <c r="I104">
        <f t="shared" si="8"/>
        <v>261.67</v>
      </c>
      <c r="J104">
        <f t="shared" si="9"/>
        <v>0</v>
      </c>
      <c r="K104">
        <f t="shared" si="10"/>
        <v>1.1100000000000001</v>
      </c>
      <c r="L104">
        <f t="shared" si="11"/>
        <v>0.15</v>
      </c>
      <c r="M104">
        <f t="shared" si="12"/>
        <v>40.659999999999997</v>
      </c>
      <c r="N104">
        <f t="shared" si="13"/>
        <v>9.23</v>
      </c>
    </row>
    <row r="105" spans="1:14" x14ac:dyDescent="0.35">
      <c r="A105" s="1">
        <v>45556</v>
      </c>
      <c r="I105">
        <f t="shared" si="8"/>
        <v>261.67</v>
      </c>
      <c r="J105">
        <f t="shared" si="9"/>
        <v>0</v>
      </c>
      <c r="K105">
        <f t="shared" si="10"/>
        <v>1.1100000000000001</v>
      </c>
      <c r="L105">
        <f t="shared" si="11"/>
        <v>0.15</v>
      </c>
      <c r="M105">
        <f t="shared" si="12"/>
        <v>40.659999999999997</v>
      </c>
      <c r="N105">
        <f t="shared" si="13"/>
        <v>9.23</v>
      </c>
    </row>
    <row r="106" spans="1:14" x14ac:dyDescent="0.35">
      <c r="A106" s="1">
        <v>45557</v>
      </c>
      <c r="I106">
        <f t="shared" si="8"/>
        <v>261.67</v>
      </c>
      <c r="J106">
        <f t="shared" si="9"/>
        <v>0</v>
      </c>
      <c r="K106">
        <f t="shared" si="10"/>
        <v>1.1100000000000001</v>
      </c>
      <c r="L106">
        <f t="shared" si="11"/>
        <v>0.15</v>
      </c>
      <c r="M106">
        <f t="shared" si="12"/>
        <v>40.659999999999997</v>
      </c>
      <c r="N106">
        <f t="shared" si="13"/>
        <v>9.23</v>
      </c>
    </row>
    <row r="107" spans="1:14" x14ac:dyDescent="0.35">
      <c r="A107" s="1">
        <v>45558</v>
      </c>
      <c r="I107">
        <f t="shared" si="8"/>
        <v>261.67</v>
      </c>
      <c r="J107">
        <f t="shared" si="9"/>
        <v>0</v>
      </c>
      <c r="K107">
        <f t="shared" si="10"/>
        <v>1.1100000000000001</v>
      </c>
      <c r="L107">
        <f t="shared" si="11"/>
        <v>0.15</v>
      </c>
      <c r="M107">
        <f t="shared" si="12"/>
        <v>40.659999999999997</v>
      </c>
      <c r="N107">
        <f t="shared" si="13"/>
        <v>9.23</v>
      </c>
    </row>
    <row r="108" spans="1:14" x14ac:dyDescent="0.35">
      <c r="A108" s="1">
        <v>45559</v>
      </c>
      <c r="I108">
        <f t="shared" si="8"/>
        <v>261.67</v>
      </c>
      <c r="J108">
        <f t="shared" si="9"/>
        <v>0</v>
      </c>
      <c r="K108">
        <f t="shared" si="10"/>
        <v>1.1100000000000001</v>
      </c>
      <c r="L108">
        <f t="shared" si="11"/>
        <v>0.15</v>
      </c>
      <c r="M108">
        <f t="shared" si="12"/>
        <v>40.659999999999997</v>
      </c>
      <c r="N108">
        <f t="shared" si="13"/>
        <v>9.23</v>
      </c>
    </row>
    <row r="109" spans="1:14" x14ac:dyDescent="0.35">
      <c r="A109" s="1">
        <v>45560</v>
      </c>
      <c r="I109">
        <f t="shared" si="8"/>
        <v>261.67</v>
      </c>
      <c r="J109">
        <f t="shared" si="9"/>
        <v>0</v>
      </c>
      <c r="K109">
        <f t="shared" si="10"/>
        <v>1.1100000000000001</v>
      </c>
      <c r="L109">
        <f t="shared" si="11"/>
        <v>0.15</v>
      </c>
      <c r="M109">
        <f t="shared" si="12"/>
        <v>40.659999999999997</v>
      </c>
      <c r="N109">
        <f t="shared" si="13"/>
        <v>9.23</v>
      </c>
    </row>
    <row r="110" spans="1:14" x14ac:dyDescent="0.35">
      <c r="A110" s="1">
        <v>45561</v>
      </c>
      <c r="I110">
        <f t="shared" si="8"/>
        <v>261.67</v>
      </c>
      <c r="J110">
        <f t="shared" si="9"/>
        <v>0</v>
      </c>
      <c r="K110">
        <f t="shared" si="10"/>
        <v>1.1100000000000001</v>
      </c>
      <c r="L110">
        <f t="shared" si="11"/>
        <v>0.15</v>
      </c>
      <c r="M110">
        <f t="shared" si="12"/>
        <v>40.659999999999997</v>
      </c>
      <c r="N110">
        <f t="shared" si="13"/>
        <v>9.23</v>
      </c>
    </row>
    <row r="111" spans="1:14" x14ac:dyDescent="0.35">
      <c r="A111" s="1">
        <v>45562</v>
      </c>
      <c r="I111">
        <f t="shared" si="8"/>
        <v>261.67</v>
      </c>
      <c r="J111">
        <f t="shared" si="9"/>
        <v>0</v>
      </c>
      <c r="K111">
        <f t="shared" si="10"/>
        <v>1.1100000000000001</v>
      </c>
      <c r="L111">
        <f t="shared" si="11"/>
        <v>0.15</v>
      </c>
      <c r="M111">
        <f t="shared" si="12"/>
        <v>40.659999999999997</v>
      </c>
      <c r="N111">
        <f t="shared" si="13"/>
        <v>9.23</v>
      </c>
    </row>
    <row r="112" spans="1:14" x14ac:dyDescent="0.35">
      <c r="A112" s="1">
        <v>45563</v>
      </c>
      <c r="I112">
        <f t="shared" si="8"/>
        <v>261.67</v>
      </c>
      <c r="J112">
        <f t="shared" si="9"/>
        <v>0</v>
      </c>
      <c r="K112">
        <f t="shared" si="10"/>
        <v>1.1100000000000001</v>
      </c>
      <c r="L112">
        <f t="shared" si="11"/>
        <v>0.15</v>
      </c>
      <c r="M112">
        <f t="shared" si="12"/>
        <v>40.659999999999997</v>
      </c>
      <c r="N112">
        <f t="shared" si="13"/>
        <v>9.23</v>
      </c>
    </row>
    <row r="113" spans="1:14" x14ac:dyDescent="0.35">
      <c r="A113" s="1">
        <v>45564</v>
      </c>
      <c r="I113">
        <f t="shared" si="8"/>
        <v>261.67</v>
      </c>
      <c r="J113">
        <f t="shared" si="9"/>
        <v>0</v>
      </c>
      <c r="K113">
        <f t="shared" si="10"/>
        <v>1.1100000000000001</v>
      </c>
      <c r="L113">
        <f t="shared" si="11"/>
        <v>0.15</v>
      </c>
      <c r="M113">
        <f t="shared" si="12"/>
        <v>40.659999999999997</v>
      </c>
      <c r="N113">
        <f t="shared" si="13"/>
        <v>9.23</v>
      </c>
    </row>
    <row r="114" spans="1:14" x14ac:dyDescent="0.35">
      <c r="A114" s="1">
        <v>45565</v>
      </c>
      <c r="I114">
        <f t="shared" si="8"/>
        <v>261.67</v>
      </c>
      <c r="J114">
        <f t="shared" si="9"/>
        <v>0</v>
      </c>
      <c r="K114">
        <f t="shared" si="10"/>
        <v>1.1100000000000001</v>
      </c>
      <c r="L114">
        <f t="shared" si="11"/>
        <v>0.15</v>
      </c>
      <c r="M114">
        <f t="shared" si="12"/>
        <v>40.659999999999997</v>
      </c>
      <c r="N114">
        <f t="shared" si="13"/>
        <v>9.23</v>
      </c>
    </row>
    <row r="115" spans="1:14" x14ac:dyDescent="0.35">
      <c r="A115" s="1">
        <v>45566</v>
      </c>
      <c r="I115">
        <f t="shared" si="8"/>
        <v>261.67</v>
      </c>
      <c r="J115">
        <f t="shared" si="9"/>
        <v>0</v>
      </c>
      <c r="K115">
        <f t="shared" si="10"/>
        <v>1.1100000000000001</v>
      </c>
      <c r="L115">
        <f t="shared" si="11"/>
        <v>0.15</v>
      </c>
      <c r="M115">
        <f t="shared" si="12"/>
        <v>40.659999999999997</v>
      </c>
      <c r="N115">
        <f t="shared" si="13"/>
        <v>9.23</v>
      </c>
    </row>
    <row r="116" spans="1:14" x14ac:dyDescent="0.35">
      <c r="A116" s="1">
        <v>45567</v>
      </c>
      <c r="I116">
        <f t="shared" si="8"/>
        <v>261.67</v>
      </c>
      <c r="J116">
        <f t="shared" si="9"/>
        <v>0</v>
      </c>
      <c r="K116">
        <f t="shared" si="10"/>
        <v>1.1100000000000001</v>
      </c>
      <c r="L116">
        <f t="shared" si="11"/>
        <v>0.15</v>
      </c>
      <c r="M116">
        <f t="shared" si="12"/>
        <v>40.659999999999997</v>
      </c>
      <c r="N116">
        <f t="shared" si="13"/>
        <v>9.23</v>
      </c>
    </row>
    <row r="117" spans="1:14" x14ac:dyDescent="0.35">
      <c r="A117" s="1">
        <v>45568</v>
      </c>
      <c r="I117">
        <f t="shared" si="8"/>
        <v>261.67</v>
      </c>
      <c r="J117">
        <f t="shared" si="9"/>
        <v>0</v>
      </c>
      <c r="K117">
        <f t="shared" si="10"/>
        <v>1.1100000000000001</v>
      </c>
      <c r="L117">
        <f t="shared" si="11"/>
        <v>0.15</v>
      </c>
      <c r="M117">
        <f t="shared" si="12"/>
        <v>40.659999999999997</v>
      </c>
      <c r="N117">
        <f t="shared" si="13"/>
        <v>9.23</v>
      </c>
    </row>
    <row r="118" spans="1:14" x14ac:dyDescent="0.35">
      <c r="A118" s="1">
        <v>45569</v>
      </c>
      <c r="I118">
        <f t="shared" si="8"/>
        <v>261.67</v>
      </c>
      <c r="J118">
        <f t="shared" si="9"/>
        <v>0</v>
      </c>
      <c r="K118">
        <f t="shared" si="10"/>
        <v>1.1100000000000001</v>
      </c>
      <c r="L118">
        <f t="shared" si="11"/>
        <v>0.15</v>
      </c>
      <c r="M118">
        <f t="shared" si="12"/>
        <v>40.659999999999997</v>
      </c>
      <c r="N118">
        <f t="shared" si="13"/>
        <v>9.23</v>
      </c>
    </row>
    <row r="119" spans="1:14" x14ac:dyDescent="0.35">
      <c r="A119" s="1">
        <v>45570</v>
      </c>
      <c r="I119">
        <f t="shared" si="8"/>
        <v>261.67</v>
      </c>
      <c r="J119">
        <f t="shared" si="9"/>
        <v>0</v>
      </c>
      <c r="K119">
        <f t="shared" si="10"/>
        <v>1.1100000000000001</v>
      </c>
      <c r="L119">
        <f t="shared" si="11"/>
        <v>0.15</v>
      </c>
      <c r="M119">
        <f t="shared" si="12"/>
        <v>40.659999999999997</v>
      </c>
      <c r="N119">
        <f t="shared" si="13"/>
        <v>9.23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J20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4.5" x14ac:dyDescent="0.35"/>
  <cols>
    <col min="1" max="1" width="10.453125" customWidth="1"/>
    <col min="4" max="4" width="12.26953125" customWidth="1"/>
  </cols>
  <sheetData>
    <row r="1" spans="1:10" x14ac:dyDescent="0.35">
      <c r="A1" t="s">
        <v>1</v>
      </c>
      <c r="B1" t="s">
        <v>24</v>
      </c>
      <c r="C1" t="s">
        <v>23</v>
      </c>
      <c r="D1" t="s">
        <v>44</v>
      </c>
      <c r="E1" t="s">
        <v>27</v>
      </c>
      <c r="F1" t="s">
        <v>26</v>
      </c>
      <c r="G1" t="s">
        <v>41</v>
      </c>
      <c r="H1" t="s">
        <v>28</v>
      </c>
      <c r="I1" t="s">
        <v>29</v>
      </c>
      <c r="J1" t="s">
        <v>30</v>
      </c>
    </row>
    <row r="2" spans="1:10" x14ac:dyDescent="0.35">
      <c r="A2" s="1">
        <v>45453</v>
      </c>
      <c r="B2" t="s">
        <v>25</v>
      </c>
    </row>
    <row r="3" spans="1:10" x14ac:dyDescent="0.35">
      <c r="A3" s="1">
        <v>45454</v>
      </c>
      <c r="B3" t="s">
        <v>25</v>
      </c>
    </row>
    <row r="4" spans="1:10" x14ac:dyDescent="0.35">
      <c r="A4" s="1">
        <v>45455</v>
      </c>
      <c r="B4" t="s">
        <v>25</v>
      </c>
    </row>
    <row r="5" spans="1:10" x14ac:dyDescent="0.35">
      <c r="A5" s="1">
        <v>45456</v>
      </c>
      <c r="B5" t="s">
        <v>25</v>
      </c>
    </row>
    <row r="6" spans="1:10" x14ac:dyDescent="0.35">
      <c r="A6" s="1">
        <v>45457</v>
      </c>
      <c r="B6" t="s">
        <v>25</v>
      </c>
    </row>
    <row r="7" spans="1:10" x14ac:dyDescent="0.35">
      <c r="A7" s="1">
        <v>45458</v>
      </c>
      <c r="B7" t="s">
        <v>25</v>
      </c>
    </row>
    <row r="8" spans="1:10" x14ac:dyDescent="0.35">
      <c r="A8" s="1">
        <v>45459</v>
      </c>
      <c r="B8" t="s">
        <v>25</v>
      </c>
    </row>
    <row r="9" spans="1:10" x14ac:dyDescent="0.35">
      <c r="A9" s="1">
        <v>45460</v>
      </c>
      <c r="B9" t="s">
        <v>25</v>
      </c>
    </row>
    <row r="10" spans="1:10" x14ac:dyDescent="0.35">
      <c r="A10" s="1">
        <v>45461</v>
      </c>
      <c r="B10" t="s">
        <v>25</v>
      </c>
    </row>
    <row r="11" spans="1:10" x14ac:dyDescent="0.35">
      <c r="A11" s="1">
        <v>45462</v>
      </c>
      <c r="B11" t="s">
        <v>25</v>
      </c>
    </row>
    <row r="12" spans="1:10" x14ac:dyDescent="0.35">
      <c r="A12" s="1">
        <v>45463</v>
      </c>
      <c r="B12" t="s">
        <v>25</v>
      </c>
    </row>
    <row r="13" spans="1:10" x14ac:dyDescent="0.35">
      <c r="A13" s="1">
        <v>45464</v>
      </c>
      <c r="B13" t="s">
        <v>25</v>
      </c>
    </row>
    <row r="14" spans="1:10" x14ac:dyDescent="0.35">
      <c r="A14" s="1">
        <v>45465</v>
      </c>
      <c r="B14" t="s">
        <v>25</v>
      </c>
    </row>
    <row r="15" spans="1:10" x14ac:dyDescent="0.35">
      <c r="A15" s="1">
        <v>45466</v>
      </c>
      <c r="B15" t="s">
        <v>25</v>
      </c>
    </row>
    <row r="16" spans="1:10" x14ac:dyDescent="0.35">
      <c r="A16" s="1">
        <v>45467</v>
      </c>
      <c r="B16" t="s">
        <v>25</v>
      </c>
    </row>
    <row r="17" spans="1:2" x14ac:dyDescent="0.35">
      <c r="A17" s="1">
        <v>45468</v>
      </c>
      <c r="B17" t="s">
        <v>25</v>
      </c>
    </row>
    <row r="18" spans="1:2" x14ac:dyDescent="0.35">
      <c r="A18" s="1">
        <v>45469</v>
      </c>
      <c r="B18" t="s">
        <v>25</v>
      </c>
    </row>
    <row r="19" spans="1:2" x14ac:dyDescent="0.35">
      <c r="A19" s="1">
        <v>45470</v>
      </c>
      <c r="B19" t="s">
        <v>25</v>
      </c>
    </row>
    <row r="20" spans="1:2" x14ac:dyDescent="0.35">
      <c r="A20" s="1">
        <v>45471</v>
      </c>
      <c r="B20" t="s">
        <v>25</v>
      </c>
    </row>
    <row r="21" spans="1:2" x14ac:dyDescent="0.35">
      <c r="A21" s="1">
        <v>45472</v>
      </c>
      <c r="B21" t="s">
        <v>25</v>
      </c>
    </row>
    <row r="22" spans="1:2" x14ac:dyDescent="0.35">
      <c r="A22" s="1">
        <v>45473</v>
      </c>
      <c r="B22" t="s">
        <v>25</v>
      </c>
    </row>
    <row r="23" spans="1:2" x14ac:dyDescent="0.35">
      <c r="A23" s="1">
        <v>45474</v>
      </c>
      <c r="B23" t="s">
        <v>25</v>
      </c>
    </row>
    <row r="24" spans="1:2" x14ac:dyDescent="0.35">
      <c r="A24" s="1">
        <v>45475</v>
      </c>
      <c r="B24" t="s">
        <v>25</v>
      </c>
    </row>
    <row r="25" spans="1:2" x14ac:dyDescent="0.35">
      <c r="A25" s="1">
        <v>45476</v>
      </c>
      <c r="B25" t="s">
        <v>25</v>
      </c>
    </row>
    <row r="26" spans="1:2" x14ac:dyDescent="0.35">
      <c r="A26" s="1">
        <v>45477</v>
      </c>
      <c r="B26" t="s">
        <v>25</v>
      </c>
    </row>
    <row r="27" spans="1:2" x14ac:dyDescent="0.35">
      <c r="A27" s="1">
        <v>45478</v>
      </c>
      <c r="B27" t="s">
        <v>25</v>
      </c>
    </row>
    <row r="28" spans="1:2" x14ac:dyDescent="0.35">
      <c r="A28" s="1">
        <v>45479</v>
      </c>
      <c r="B28" t="s">
        <v>25</v>
      </c>
    </row>
    <row r="29" spans="1:2" x14ac:dyDescent="0.35">
      <c r="A29" s="1">
        <v>45480</v>
      </c>
      <c r="B29" t="s">
        <v>25</v>
      </c>
    </row>
    <row r="30" spans="1:2" x14ac:dyDescent="0.35">
      <c r="A30" s="1">
        <v>45481</v>
      </c>
      <c r="B30" t="s">
        <v>25</v>
      </c>
    </row>
    <row r="31" spans="1:2" x14ac:dyDescent="0.35">
      <c r="A31" s="1">
        <v>45482</v>
      </c>
      <c r="B31" t="s">
        <v>25</v>
      </c>
    </row>
    <row r="32" spans="1:2" x14ac:dyDescent="0.35">
      <c r="A32" s="1">
        <v>45483</v>
      </c>
      <c r="B32" t="s">
        <v>25</v>
      </c>
    </row>
    <row r="33" spans="1:2" x14ac:dyDescent="0.35">
      <c r="A33" s="1">
        <v>45484</v>
      </c>
      <c r="B33" t="s">
        <v>25</v>
      </c>
    </row>
    <row r="34" spans="1:2" x14ac:dyDescent="0.35">
      <c r="A34" s="1">
        <v>45485</v>
      </c>
      <c r="B34" t="s">
        <v>25</v>
      </c>
    </row>
    <row r="35" spans="1:2" x14ac:dyDescent="0.35">
      <c r="A35" s="1">
        <v>45486</v>
      </c>
      <c r="B35" t="s">
        <v>25</v>
      </c>
    </row>
    <row r="36" spans="1:2" x14ac:dyDescent="0.35">
      <c r="A36" s="1">
        <v>45487</v>
      </c>
      <c r="B36" t="s">
        <v>25</v>
      </c>
    </row>
    <row r="37" spans="1:2" x14ac:dyDescent="0.35">
      <c r="A37" s="1">
        <v>45488</v>
      </c>
      <c r="B37" t="s">
        <v>25</v>
      </c>
    </row>
    <row r="38" spans="1:2" x14ac:dyDescent="0.35">
      <c r="A38" s="1">
        <v>45489</v>
      </c>
      <c r="B38" t="s">
        <v>25</v>
      </c>
    </row>
    <row r="39" spans="1:2" x14ac:dyDescent="0.35">
      <c r="A39" s="1">
        <v>45490</v>
      </c>
      <c r="B39" t="s">
        <v>25</v>
      </c>
    </row>
    <row r="40" spans="1:2" x14ac:dyDescent="0.35">
      <c r="A40" s="1">
        <v>45491</v>
      </c>
      <c r="B40" t="s">
        <v>25</v>
      </c>
    </row>
    <row r="41" spans="1:2" x14ac:dyDescent="0.35">
      <c r="A41" s="1">
        <v>45492</v>
      </c>
      <c r="B41" t="s">
        <v>25</v>
      </c>
    </row>
    <row r="42" spans="1:2" x14ac:dyDescent="0.35">
      <c r="A42" s="1">
        <v>45493</v>
      </c>
      <c r="B42" t="s">
        <v>25</v>
      </c>
    </row>
    <row r="43" spans="1:2" x14ac:dyDescent="0.35">
      <c r="A43" s="1">
        <v>45494</v>
      </c>
      <c r="B43" t="s">
        <v>25</v>
      </c>
    </row>
    <row r="44" spans="1:2" x14ac:dyDescent="0.35">
      <c r="A44" s="1">
        <v>45495</v>
      </c>
      <c r="B44" t="s">
        <v>25</v>
      </c>
    </row>
    <row r="45" spans="1:2" x14ac:dyDescent="0.35">
      <c r="A45" s="1">
        <v>45496</v>
      </c>
      <c r="B45" t="s">
        <v>25</v>
      </c>
    </row>
    <row r="46" spans="1:2" x14ac:dyDescent="0.35">
      <c r="A46" s="1">
        <v>45497</v>
      </c>
      <c r="B46" t="s">
        <v>25</v>
      </c>
    </row>
    <row r="47" spans="1:2" x14ac:dyDescent="0.35">
      <c r="A47" s="1">
        <v>45498</v>
      </c>
      <c r="B47" t="s">
        <v>25</v>
      </c>
    </row>
    <row r="48" spans="1:2" x14ac:dyDescent="0.35">
      <c r="A48" s="1">
        <v>45499</v>
      </c>
      <c r="B48" t="s">
        <v>25</v>
      </c>
    </row>
    <row r="49" spans="1:2" x14ac:dyDescent="0.35">
      <c r="A49" s="1">
        <v>45500</v>
      </c>
      <c r="B49" t="s">
        <v>25</v>
      </c>
    </row>
    <row r="50" spans="1:2" x14ac:dyDescent="0.35">
      <c r="A50" s="1">
        <v>45501</v>
      </c>
      <c r="B50" t="s">
        <v>25</v>
      </c>
    </row>
    <row r="51" spans="1:2" x14ac:dyDescent="0.35">
      <c r="A51" s="1">
        <v>45502</v>
      </c>
      <c r="B51" t="s">
        <v>25</v>
      </c>
    </row>
    <row r="52" spans="1:2" x14ac:dyDescent="0.35">
      <c r="A52" s="1">
        <v>45503</v>
      </c>
      <c r="B52" t="s">
        <v>25</v>
      </c>
    </row>
    <row r="53" spans="1:2" x14ac:dyDescent="0.35">
      <c r="A53" s="1">
        <v>45504</v>
      </c>
      <c r="B53" t="s">
        <v>25</v>
      </c>
    </row>
    <row r="54" spans="1:2" x14ac:dyDescent="0.35">
      <c r="A54" s="1">
        <v>45505</v>
      </c>
      <c r="B54" t="s">
        <v>25</v>
      </c>
    </row>
    <row r="55" spans="1:2" x14ac:dyDescent="0.35">
      <c r="A55" s="1">
        <v>45506</v>
      </c>
      <c r="B55" t="s">
        <v>25</v>
      </c>
    </row>
    <row r="56" spans="1:2" x14ac:dyDescent="0.35">
      <c r="A56" s="1">
        <v>45507</v>
      </c>
      <c r="B56" t="s">
        <v>25</v>
      </c>
    </row>
    <row r="57" spans="1:2" x14ac:dyDescent="0.35">
      <c r="A57" s="1">
        <v>45508</v>
      </c>
      <c r="B57" t="s">
        <v>25</v>
      </c>
    </row>
    <row r="58" spans="1:2" x14ac:dyDescent="0.35">
      <c r="A58" s="1">
        <v>45509</v>
      </c>
      <c r="B58" t="s">
        <v>25</v>
      </c>
    </row>
    <row r="59" spans="1:2" x14ac:dyDescent="0.35">
      <c r="A59" s="1">
        <v>45510</v>
      </c>
      <c r="B59" t="s">
        <v>25</v>
      </c>
    </row>
    <row r="60" spans="1:2" x14ac:dyDescent="0.35">
      <c r="A60" s="1">
        <v>45511</v>
      </c>
      <c r="B60" t="s">
        <v>25</v>
      </c>
    </row>
    <row r="61" spans="1:2" x14ac:dyDescent="0.35">
      <c r="A61" s="1">
        <v>45512</v>
      </c>
      <c r="B61" t="s">
        <v>25</v>
      </c>
    </row>
    <row r="62" spans="1:2" x14ac:dyDescent="0.35">
      <c r="A62" s="1">
        <v>45513</v>
      </c>
      <c r="B62" t="s">
        <v>25</v>
      </c>
    </row>
    <row r="63" spans="1:2" x14ac:dyDescent="0.35">
      <c r="A63" s="1">
        <v>45514</v>
      </c>
      <c r="B63" t="s">
        <v>25</v>
      </c>
    </row>
    <row r="64" spans="1:2" x14ac:dyDescent="0.35">
      <c r="A64" s="1">
        <v>45515</v>
      </c>
      <c r="B64" t="s">
        <v>25</v>
      </c>
    </row>
    <row r="65" spans="1:2" x14ac:dyDescent="0.35">
      <c r="A65" s="1">
        <v>45516</v>
      </c>
      <c r="B65" t="s">
        <v>25</v>
      </c>
    </row>
    <row r="66" spans="1:2" x14ac:dyDescent="0.35">
      <c r="A66" s="1">
        <v>45517</v>
      </c>
      <c r="B66" t="s">
        <v>25</v>
      </c>
    </row>
    <row r="67" spans="1:2" x14ac:dyDescent="0.35">
      <c r="A67" s="1">
        <v>45518</v>
      </c>
      <c r="B67" t="s">
        <v>25</v>
      </c>
    </row>
    <row r="68" spans="1:2" x14ac:dyDescent="0.35">
      <c r="A68" s="1">
        <v>45519</v>
      </c>
      <c r="B68" t="s">
        <v>25</v>
      </c>
    </row>
    <row r="69" spans="1:2" x14ac:dyDescent="0.35">
      <c r="A69" s="1">
        <v>45520</v>
      </c>
      <c r="B69" t="s">
        <v>25</v>
      </c>
    </row>
    <row r="70" spans="1:2" x14ac:dyDescent="0.35">
      <c r="A70" s="1">
        <v>45521</v>
      </c>
      <c r="B70" t="s">
        <v>25</v>
      </c>
    </row>
    <row r="71" spans="1:2" x14ac:dyDescent="0.35">
      <c r="A71" s="1">
        <v>45522</v>
      </c>
      <c r="B71" t="s">
        <v>25</v>
      </c>
    </row>
    <row r="72" spans="1:2" x14ac:dyDescent="0.35">
      <c r="A72" s="1">
        <v>45523</v>
      </c>
      <c r="B72" t="s">
        <v>25</v>
      </c>
    </row>
    <row r="73" spans="1:2" x14ac:dyDescent="0.35">
      <c r="A73" s="1">
        <v>45524</v>
      </c>
      <c r="B73" t="s">
        <v>25</v>
      </c>
    </row>
    <row r="74" spans="1:2" x14ac:dyDescent="0.35">
      <c r="A74" s="1">
        <v>45525</v>
      </c>
      <c r="B74" t="s">
        <v>25</v>
      </c>
    </row>
    <row r="75" spans="1:2" x14ac:dyDescent="0.35">
      <c r="A75" s="1">
        <v>45526</v>
      </c>
      <c r="B75" t="s">
        <v>25</v>
      </c>
    </row>
    <row r="76" spans="1:2" x14ac:dyDescent="0.35">
      <c r="A76" s="1">
        <v>45527</v>
      </c>
      <c r="B76" t="s">
        <v>25</v>
      </c>
    </row>
    <row r="77" spans="1:2" x14ac:dyDescent="0.35">
      <c r="A77" s="1">
        <v>45528</v>
      </c>
      <c r="B77" t="s">
        <v>25</v>
      </c>
    </row>
    <row r="78" spans="1:2" x14ac:dyDescent="0.35">
      <c r="A78" s="1">
        <v>45529</v>
      </c>
      <c r="B78" t="s">
        <v>25</v>
      </c>
    </row>
    <row r="79" spans="1:2" x14ac:dyDescent="0.35">
      <c r="A79" s="1">
        <v>45530</v>
      </c>
      <c r="B79" t="s">
        <v>25</v>
      </c>
    </row>
    <row r="80" spans="1:2" x14ac:dyDescent="0.35">
      <c r="A80" s="1">
        <v>45531</v>
      </c>
      <c r="B80" t="s">
        <v>25</v>
      </c>
    </row>
    <row r="81" spans="1:2" x14ac:dyDescent="0.35">
      <c r="A81" s="1">
        <v>45532</v>
      </c>
      <c r="B81" t="s">
        <v>25</v>
      </c>
    </row>
    <row r="82" spans="1:2" x14ac:dyDescent="0.35">
      <c r="A82" s="1">
        <v>45533</v>
      </c>
      <c r="B82" t="s">
        <v>25</v>
      </c>
    </row>
    <row r="83" spans="1:2" x14ac:dyDescent="0.35">
      <c r="A83" s="1">
        <v>45534</v>
      </c>
      <c r="B83" t="s">
        <v>25</v>
      </c>
    </row>
    <row r="84" spans="1:2" x14ac:dyDescent="0.35">
      <c r="A84" s="1">
        <v>45535</v>
      </c>
      <c r="B84" t="s">
        <v>25</v>
      </c>
    </row>
    <row r="85" spans="1:2" x14ac:dyDescent="0.35">
      <c r="A85" s="1">
        <v>45536</v>
      </c>
      <c r="B85" t="s">
        <v>25</v>
      </c>
    </row>
    <row r="86" spans="1:2" x14ac:dyDescent="0.35">
      <c r="A86" s="1">
        <v>45537</v>
      </c>
      <c r="B86" t="s">
        <v>25</v>
      </c>
    </row>
    <row r="87" spans="1:2" x14ac:dyDescent="0.35">
      <c r="A87" s="1">
        <v>45538</v>
      </c>
      <c r="B87" t="s">
        <v>25</v>
      </c>
    </row>
    <row r="88" spans="1:2" x14ac:dyDescent="0.35">
      <c r="A88" s="1">
        <v>45539</v>
      </c>
      <c r="B88" t="s">
        <v>25</v>
      </c>
    </row>
    <row r="89" spans="1:2" x14ac:dyDescent="0.35">
      <c r="A89" s="1">
        <v>45540</v>
      </c>
      <c r="B89" t="s">
        <v>25</v>
      </c>
    </row>
    <row r="90" spans="1:2" x14ac:dyDescent="0.35">
      <c r="A90" s="1">
        <v>45541</v>
      </c>
      <c r="B90" t="s">
        <v>25</v>
      </c>
    </row>
    <row r="91" spans="1:2" x14ac:dyDescent="0.35">
      <c r="A91" s="1">
        <v>45542</v>
      </c>
      <c r="B91" t="s">
        <v>25</v>
      </c>
    </row>
    <row r="92" spans="1:2" x14ac:dyDescent="0.35">
      <c r="A92" s="1">
        <v>45543</v>
      </c>
      <c r="B92" t="s">
        <v>25</v>
      </c>
    </row>
    <row r="93" spans="1:2" x14ac:dyDescent="0.35">
      <c r="A93" s="1">
        <v>45544</v>
      </c>
      <c r="B93" t="s">
        <v>25</v>
      </c>
    </row>
    <row r="94" spans="1:2" x14ac:dyDescent="0.35">
      <c r="A94" s="1">
        <v>45545</v>
      </c>
      <c r="B94" t="s">
        <v>25</v>
      </c>
    </row>
    <row r="95" spans="1:2" x14ac:dyDescent="0.35">
      <c r="A95" s="1">
        <v>45546</v>
      </c>
      <c r="B95" t="s">
        <v>25</v>
      </c>
    </row>
    <row r="96" spans="1:2" x14ac:dyDescent="0.35">
      <c r="A96" s="1">
        <v>45547</v>
      </c>
      <c r="B96" t="s">
        <v>25</v>
      </c>
    </row>
    <row r="97" spans="1:2" x14ac:dyDescent="0.35">
      <c r="A97" s="1">
        <v>45548</v>
      </c>
      <c r="B97" t="s">
        <v>25</v>
      </c>
    </row>
    <row r="98" spans="1:2" x14ac:dyDescent="0.35">
      <c r="A98" s="1">
        <v>45549</v>
      </c>
      <c r="B98" t="s">
        <v>25</v>
      </c>
    </row>
    <row r="99" spans="1:2" x14ac:dyDescent="0.35">
      <c r="A99" s="1">
        <v>45550</v>
      </c>
      <c r="B99" t="s">
        <v>25</v>
      </c>
    </row>
    <row r="100" spans="1:2" x14ac:dyDescent="0.35">
      <c r="A100" s="1">
        <v>45551</v>
      </c>
      <c r="B100" t="s">
        <v>25</v>
      </c>
    </row>
    <row r="101" spans="1:2" x14ac:dyDescent="0.35">
      <c r="A101" s="1">
        <v>45552</v>
      </c>
      <c r="B101" t="s">
        <v>25</v>
      </c>
    </row>
    <row r="102" spans="1:2" x14ac:dyDescent="0.35">
      <c r="A102" s="1">
        <v>45553</v>
      </c>
      <c r="B102" t="s">
        <v>25</v>
      </c>
    </row>
    <row r="103" spans="1:2" x14ac:dyDescent="0.35">
      <c r="A103" s="1">
        <v>45554</v>
      </c>
      <c r="B103" t="s">
        <v>25</v>
      </c>
    </row>
    <row r="104" spans="1:2" x14ac:dyDescent="0.35">
      <c r="A104" s="1">
        <v>45453</v>
      </c>
      <c r="B104" t="s">
        <v>31</v>
      </c>
    </row>
    <row r="105" spans="1:2" x14ac:dyDescent="0.35">
      <c r="A105" s="1">
        <v>45454</v>
      </c>
      <c r="B105" t="s">
        <v>31</v>
      </c>
    </row>
    <row r="106" spans="1:2" x14ac:dyDescent="0.35">
      <c r="A106" s="1">
        <v>45455</v>
      </c>
      <c r="B106" t="s">
        <v>31</v>
      </c>
    </row>
    <row r="107" spans="1:2" x14ac:dyDescent="0.35">
      <c r="A107" s="1">
        <v>45456</v>
      </c>
      <c r="B107" t="s">
        <v>31</v>
      </c>
    </row>
    <row r="108" spans="1:2" x14ac:dyDescent="0.35">
      <c r="A108" s="1">
        <v>45457</v>
      </c>
      <c r="B108" t="s">
        <v>31</v>
      </c>
    </row>
    <row r="109" spans="1:2" x14ac:dyDescent="0.35">
      <c r="A109" s="1">
        <v>45458</v>
      </c>
      <c r="B109" t="s">
        <v>31</v>
      </c>
    </row>
    <row r="110" spans="1:2" x14ac:dyDescent="0.35">
      <c r="A110" s="1">
        <v>45459</v>
      </c>
      <c r="B110" t="s">
        <v>31</v>
      </c>
    </row>
    <row r="111" spans="1:2" x14ac:dyDescent="0.35">
      <c r="A111" s="1">
        <v>45460</v>
      </c>
      <c r="B111" t="s">
        <v>31</v>
      </c>
    </row>
    <row r="112" spans="1:2" x14ac:dyDescent="0.35">
      <c r="A112" s="1">
        <v>45461</v>
      </c>
      <c r="B112" t="s">
        <v>31</v>
      </c>
    </row>
    <row r="113" spans="1:2" x14ac:dyDescent="0.35">
      <c r="A113" s="1">
        <v>45462</v>
      </c>
      <c r="B113" t="s">
        <v>31</v>
      </c>
    </row>
    <row r="114" spans="1:2" x14ac:dyDescent="0.35">
      <c r="A114" s="1">
        <v>45463</v>
      </c>
      <c r="B114" t="s">
        <v>31</v>
      </c>
    </row>
    <row r="115" spans="1:2" x14ac:dyDescent="0.35">
      <c r="A115" s="1">
        <v>45464</v>
      </c>
      <c r="B115" t="s">
        <v>31</v>
      </c>
    </row>
    <row r="116" spans="1:2" x14ac:dyDescent="0.35">
      <c r="A116" s="1">
        <v>45465</v>
      </c>
      <c r="B116" t="s">
        <v>31</v>
      </c>
    </row>
    <row r="117" spans="1:2" x14ac:dyDescent="0.35">
      <c r="A117" s="1">
        <v>45466</v>
      </c>
      <c r="B117" t="s">
        <v>31</v>
      </c>
    </row>
    <row r="118" spans="1:2" x14ac:dyDescent="0.35">
      <c r="A118" s="1">
        <v>45467</v>
      </c>
      <c r="B118" t="s">
        <v>31</v>
      </c>
    </row>
    <row r="119" spans="1:2" x14ac:dyDescent="0.35">
      <c r="A119" s="1">
        <v>45468</v>
      </c>
      <c r="B119" t="s">
        <v>31</v>
      </c>
    </row>
    <row r="120" spans="1:2" x14ac:dyDescent="0.35">
      <c r="A120" s="1">
        <v>45469</v>
      </c>
      <c r="B120" t="s">
        <v>31</v>
      </c>
    </row>
    <row r="121" spans="1:2" x14ac:dyDescent="0.35">
      <c r="A121" s="1">
        <v>45470</v>
      </c>
      <c r="B121" t="s">
        <v>31</v>
      </c>
    </row>
    <row r="122" spans="1:2" x14ac:dyDescent="0.35">
      <c r="A122" s="1">
        <v>45471</v>
      </c>
      <c r="B122" t="s">
        <v>31</v>
      </c>
    </row>
    <row r="123" spans="1:2" x14ac:dyDescent="0.35">
      <c r="A123" s="1">
        <v>45472</v>
      </c>
      <c r="B123" t="s">
        <v>31</v>
      </c>
    </row>
    <row r="124" spans="1:2" x14ac:dyDescent="0.35">
      <c r="A124" s="1">
        <v>45473</v>
      </c>
      <c r="B124" t="s">
        <v>31</v>
      </c>
    </row>
    <row r="125" spans="1:2" x14ac:dyDescent="0.35">
      <c r="A125" s="1">
        <v>45474</v>
      </c>
      <c r="B125" t="s">
        <v>31</v>
      </c>
    </row>
    <row r="126" spans="1:2" x14ac:dyDescent="0.35">
      <c r="A126" s="1">
        <v>45475</v>
      </c>
      <c r="B126" t="s">
        <v>31</v>
      </c>
    </row>
    <row r="127" spans="1:2" x14ac:dyDescent="0.35">
      <c r="A127" s="1">
        <v>45476</v>
      </c>
      <c r="B127" t="s">
        <v>31</v>
      </c>
    </row>
    <row r="128" spans="1:2" x14ac:dyDescent="0.35">
      <c r="A128" s="1">
        <v>45477</v>
      </c>
      <c r="B128" t="s">
        <v>31</v>
      </c>
    </row>
    <row r="129" spans="1:2" x14ac:dyDescent="0.35">
      <c r="A129" s="1">
        <v>45478</v>
      </c>
      <c r="B129" t="s">
        <v>31</v>
      </c>
    </row>
    <row r="130" spans="1:2" x14ac:dyDescent="0.35">
      <c r="A130" s="1">
        <v>45479</v>
      </c>
      <c r="B130" t="s">
        <v>31</v>
      </c>
    </row>
    <row r="131" spans="1:2" x14ac:dyDescent="0.35">
      <c r="A131" s="1">
        <v>45480</v>
      </c>
      <c r="B131" t="s">
        <v>31</v>
      </c>
    </row>
    <row r="132" spans="1:2" x14ac:dyDescent="0.35">
      <c r="A132" s="1">
        <v>45481</v>
      </c>
      <c r="B132" t="s">
        <v>31</v>
      </c>
    </row>
    <row r="133" spans="1:2" x14ac:dyDescent="0.35">
      <c r="A133" s="1">
        <v>45482</v>
      </c>
      <c r="B133" t="s">
        <v>31</v>
      </c>
    </row>
    <row r="134" spans="1:2" x14ac:dyDescent="0.35">
      <c r="A134" s="1">
        <v>45483</v>
      </c>
      <c r="B134" t="s">
        <v>31</v>
      </c>
    </row>
    <row r="135" spans="1:2" x14ac:dyDescent="0.35">
      <c r="A135" s="1">
        <v>45484</v>
      </c>
      <c r="B135" t="s">
        <v>31</v>
      </c>
    </row>
    <row r="136" spans="1:2" x14ac:dyDescent="0.35">
      <c r="A136" s="1">
        <v>45485</v>
      </c>
      <c r="B136" t="s">
        <v>31</v>
      </c>
    </row>
    <row r="137" spans="1:2" x14ac:dyDescent="0.35">
      <c r="A137" s="1">
        <v>45486</v>
      </c>
      <c r="B137" t="s">
        <v>31</v>
      </c>
    </row>
    <row r="138" spans="1:2" x14ac:dyDescent="0.35">
      <c r="A138" s="1">
        <v>45487</v>
      </c>
      <c r="B138" t="s">
        <v>31</v>
      </c>
    </row>
    <row r="139" spans="1:2" x14ac:dyDescent="0.35">
      <c r="A139" s="1">
        <v>45488</v>
      </c>
      <c r="B139" t="s">
        <v>31</v>
      </c>
    </row>
    <row r="140" spans="1:2" x14ac:dyDescent="0.35">
      <c r="A140" s="1">
        <v>45489</v>
      </c>
      <c r="B140" t="s">
        <v>31</v>
      </c>
    </row>
    <row r="141" spans="1:2" x14ac:dyDescent="0.35">
      <c r="A141" s="1">
        <v>45490</v>
      </c>
      <c r="B141" t="s">
        <v>31</v>
      </c>
    </row>
    <row r="142" spans="1:2" x14ac:dyDescent="0.35">
      <c r="A142" s="1">
        <v>45491</v>
      </c>
      <c r="B142" t="s">
        <v>31</v>
      </c>
    </row>
    <row r="143" spans="1:2" x14ac:dyDescent="0.35">
      <c r="A143" s="1">
        <v>45492</v>
      </c>
      <c r="B143" t="s">
        <v>31</v>
      </c>
    </row>
    <row r="144" spans="1:2" x14ac:dyDescent="0.35">
      <c r="A144" s="1">
        <v>45493</v>
      </c>
      <c r="B144" t="s">
        <v>31</v>
      </c>
    </row>
    <row r="145" spans="1:4" x14ac:dyDescent="0.35">
      <c r="A145" s="1">
        <v>45494</v>
      </c>
      <c r="B145" t="s">
        <v>31</v>
      </c>
    </row>
    <row r="146" spans="1:4" x14ac:dyDescent="0.35">
      <c r="A146" s="1">
        <v>45495</v>
      </c>
      <c r="B146" t="s">
        <v>31</v>
      </c>
    </row>
    <row r="147" spans="1:4" x14ac:dyDescent="0.35">
      <c r="A147" s="1">
        <v>45496</v>
      </c>
      <c r="B147" t="s">
        <v>31</v>
      </c>
    </row>
    <row r="148" spans="1:4" x14ac:dyDescent="0.35">
      <c r="A148" s="1">
        <v>45497</v>
      </c>
      <c r="B148" t="s">
        <v>31</v>
      </c>
    </row>
    <row r="149" spans="1:4" x14ac:dyDescent="0.35">
      <c r="A149" s="1">
        <v>45498</v>
      </c>
      <c r="B149" t="s">
        <v>31</v>
      </c>
    </row>
    <row r="150" spans="1:4" x14ac:dyDescent="0.35">
      <c r="A150" s="1">
        <v>45499</v>
      </c>
      <c r="B150" t="s">
        <v>31</v>
      </c>
    </row>
    <row r="151" spans="1:4" x14ac:dyDescent="0.35">
      <c r="A151" s="1">
        <v>45500</v>
      </c>
      <c r="B151" t="s">
        <v>31</v>
      </c>
    </row>
    <row r="152" spans="1:4" x14ac:dyDescent="0.35">
      <c r="A152" s="1">
        <v>45501</v>
      </c>
      <c r="B152" t="s">
        <v>31</v>
      </c>
    </row>
    <row r="153" spans="1:4" x14ac:dyDescent="0.35">
      <c r="A153" s="1">
        <v>45502</v>
      </c>
      <c r="B153" t="s">
        <v>31</v>
      </c>
    </row>
    <row r="154" spans="1:4" x14ac:dyDescent="0.35">
      <c r="A154" s="1">
        <v>45503</v>
      </c>
      <c r="B154" t="s">
        <v>31</v>
      </c>
    </row>
    <row r="155" spans="1:4" x14ac:dyDescent="0.35">
      <c r="A155" s="1">
        <v>45504</v>
      </c>
      <c r="B155" t="s">
        <v>31</v>
      </c>
    </row>
    <row r="156" spans="1:4" x14ac:dyDescent="0.35">
      <c r="A156" s="1">
        <v>45505</v>
      </c>
      <c r="B156" t="s">
        <v>31</v>
      </c>
    </row>
    <row r="157" spans="1:4" x14ac:dyDescent="0.35">
      <c r="A157" s="1">
        <v>45506</v>
      </c>
      <c r="B157" t="s">
        <v>31</v>
      </c>
    </row>
    <row r="158" spans="1:4" x14ac:dyDescent="0.35">
      <c r="A158" s="1">
        <v>45507</v>
      </c>
      <c r="B158" t="s">
        <v>31</v>
      </c>
      <c r="C158" s="3"/>
      <c r="D158" s="3"/>
    </row>
    <row r="159" spans="1:4" x14ac:dyDescent="0.35">
      <c r="A159" s="1">
        <v>45508</v>
      </c>
      <c r="B159" t="s">
        <v>31</v>
      </c>
    </row>
    <row r="160" spans="1:4" x14ac:dyDescent="0.35">
      <c r="A160" s="1">
        <v>45509</v>
      </c>
      <c r="B160" t="s">
        <v>31</v>
      </c>
    </row>
    <row r="161" spans="1:2" x14ac:dyDescent="0.35">
      <c r="A161" s="1">
        <v>45510</v>
      </c>
      <c r="B161" t="s">
        <v>31</v>
      </c>
    </row>
    <row r="162" spans="1:2" x14ac:dyDescent="0.35">
      <c r="A162" s="1">
        <v>45511</v>
      </c>
      <c r="B162" t="s">
        <v>31</v>
      </c>
    </row>
    <row r="163" spans="1:2" x14ac:dyDescent="0.35">
      <c r="A163" s="1">
        <v>45512</v>
      </c>
      <c r="B163" t="s">
        <v>31</v>
      </c>
    </row>
    <row r="164" spans="1:2" x14ac:dyDescent="0.35">
      <c r="A164" s="1">
        <v>45513</v>
      </c>
      <c r="B164" t="s">
        <v>31</v>
      </c>
    </row>
    <row r="165" spans="1:2" x14ac:dyDescent="0.35">
      <c r="A165" s="1">
        <v>45514</v>
      </c>
      <c r="B165" t="s">
        <v>31</v>
      </c>
    </row>
    <row r="166" spans="1:2" x14ac:dyDescent="0.35">
      <c r="A166" s="1">
        <v>45515</v>
      </c>
      <c r="B166" t="s">
        <v>31</v>
      </c>
    </row>
    <row r="167" spans="1:2" x14ac:dyDescent="0.35">
      <c r="A167" s="1">
        <v>45516</v>
      </c>
      <c r="B167" t="s">
        <v>31</v>
      </c>
    </row>
    <row r="168" spans="1:2" x14ac:dyDescent="0.35">
      <c r="A168" s="1">
        <v>45517</v>
      </c>
      <c r="B168" t="s">
        <v>31</v>
      </c>
    </row>
    <row r="169" spans="1:2" x14ac:dyDescent="0.35">
      <c r="A169" s="1">
        <v>45518</v>
      </c>
      <c r="B169" t="s">
        <v>31</v>
      </c>
    </row>
    <row r="170" spans="1:2" x14ac:dyDescent="0.35">
      <c r="A170" s="1">
        <v>45519</v>
      </c>
      <c r="B170" t="s">
        <v>31</v>
      </c>
    </row>
    <row r="171" spans="1:2" x14ac:dyDescent="0.35">
      <c r="A171" s="1">
        <v>45520</v>
      </c>
      <c r="B171" t="s">
        <v>31</v>
      </c>
    </row>
    <row r="172" spans="1:2" x14ac:dyDescent="0.35">
      <c r="A172" s="1">
        <v>45521</v>
      </c>
      <c r="B172" t="s">
        <v>31</v>
      </c>
    </row>
    <row r="173" spans="1:2" x14ac:dyDescent="0.35">
      <c r="A173" s="1">
        <v>45522</v>
      </c>
      <c r="B173" t="s">
        <v>31</v>
      </c>
    </row>
    <row r="174" spans="1:2" x14ac:dyDescent="0.35">
      <c r="A174" s="1">
        <v>45523</v>
      </c>
      <c r="B174" t="s">
        <v>31</v>
      </c>
    </row>
    <row r="175" spans="1:2" x14ac:dyDescent="0.35">
      <c r="A175" s="1">
        <v>45524</v>
      </c>
      <c r="B175" t="s">
        <v>31</v>
      </c>
    </row>
    <row r="176" spans="1:2" x14ac:dyDescent="0.35">
      <c r="A176" s="1">
        <v>45525</v>
      </c>
      <c r="B176" t="s">
        <v>31</v>
      </c>
    </row>
    <row r="177" spans="1:2" x14ac:dyDescent="0.35">
      <c r="A177" s="1">
        <v>45526</v>
      </c>
      <c r="B177" t="s">
        <v>31</v>
      </c>
    </row>
    <row r="178" spans="1:2" x14ac:dyDescent="0.35">
      <c r="A178" s="1">
        <v>45527</v>
      </c>
      <c r="B178" t="s">
        <v>31</v>
      </c>
    </row>
    <row r="179" spans="1:2" x14ac:dyDescent="0.35">
      <c r="A179" s="1">
        <v>45528</v>
      </c>
      <c r="B179" t="s">
        <v>31</v>
      </c>
    </row>
    <row r="180" spans="1:2" x14ac:dyDescent="0.35">
      <c r="A180" s="1">
        <v>45529</v>
      </c>
      <c r="B180" t="s">
        <v>31</v>
      </c>
    </row>
    <row r="181" spans="1:2" x14ac:dyDescent="0.35">
      <c r="A181" s="1">
        <v>45530</v>
      </c>
      <c r="B181" t="s">
        <v>31</v>
      </c>
    </row>
    <row r="182" spans="1:2" x14ac:dyDescent="0.35">
      <c r="A182" s="1">
        <v>45531</v>
      </c>
      <c r="B182" t="s">
        <v>31</v>
      </c>
    </row>
    <row r="183" spans="1:2" x14ac:dyDescent="0.35">
      <c r="A183" s="1">
        <v>45532</v>
      </c>
      <c r="B183" t="s">
        <v>31</v>
      </c>
    </row>
    <row r="184" spans="1:2" x14ac:dyDescent="0.35">
      <c r="A184" s="1">
        <v>45533</v>
      </c>
      <c r="B184" t="s">
        <v>31</v>
      </c>
    </row>
    <row r="185" spans="1:2" x14ac:dyDescent="0.35">
      <c r="A185" s="1">
        <v>45534</v>
      </c>
      <c r="B185" t="s">
        <v>31</v>
      </c>
    </row>
    <row r="186" spans="1:2" x14ac:dyDescent="0.35">
      <c r="A186" s="1">
        <v>45535</v>
      </c>
      <c r="B186" t="s">
        <v>31</v>
      </c>
    </row>
    <row r="187" spans="1:2" x14ac:dyDescent="0.35">
      <c r="A187" s="1">
        <v>45536</v>
      </c>
      <c r="B187" t="s">
        <v>31</v>
      </c>
    </row>
    <row r="188" spans="1:2" x14ac:dyDescent="0.35">
      <c r="A188" s="1">
        <v>45537</v>
      </c>
      <c r="B188" t="s">
        <v>31</v>
      </c>
    </row>
    <row r="189" spans="1:2" x14ac:dyDescent="0.35">
      <c r="A189" s="1">
        <v>45538</v>
      </c>
      <c r="B189" t="s">
        <v>31</v>
      </c>
    </row>
    <row r="190" spans="1:2" x14ac:dyDescent="0.35">
      <c r="A190" s="1">
        <v>45539</v>
      </c>
      <c r="B190" t="s">
        <v>31</v>
      </c>
    </row>
    <row r="191" spans="1:2" x14ac:dyDescent="0.35">
      <c r="A191" s="1">
        <v>45540</v>
      </c>
      <c r="B191" t="s">
        <v>31</v>
      </c>
    </row>
    <row r="192" spans="1:2" x14ac:dyDescent="0.35">
      <c r="A192" s="1">
        <v>45541</v>
      </c>
      <c r="B192" t="s">
        <v>31</v>
      </c>
    </row>
    <row r="193" spans="1:2" x14ac:dyDescent="0.35">
      <c r="A193" s="1">
        <v>45542</v>
      </c>
      <c r="B193" t="s">
        <v>31</v>
      </c>
    </row>
    <row r="194" spans="1:2" x14ac:dyDescent="0.35">
      <c r="A194" s="1">
        <v>45543</v>
      </c>
      <c r="B194" t="s">
        <v>31</v>
      </c>
    </row>
    <row r="195" spans="1:2" x14ac:dyDescent="0.35">
      <c r="A195" s="1">
        <v>45544</v>
      </c>
      <c r="B195" t="s">
        <v>31</v>
      </c>
    </row>
    <row r="196" spans="1:2" x14ac:dyDescent="0.35">
      <c r="A196" s="1">
        <v>45545</v>
      </c>
      <c r="B196" t="s">
        <v>31</v>
      </c>
    </row>
    <row r="197" spans="1:2" x14ac:dyDescent="0.35">
      <c r="A197" s="1">
        <v>45546</v>
      </c>
      <c r="B197" t="s">
        <v>31</v>
      </c>
    </row>
    <row r="198" spans="1:2" x14ac:dyDescent="0.35">
      <c r="A198" s="1">
        <v>45547</v>
      </c>
      <c r="B198" t="s">
        <v>31</v>
      </c>
    </row>
    <row r="199" spans="1:2" x14ac:dyDescent="0.35">
      <c r="A199" s="1">
        <v>45548</v>
      </c>
      <c r="B199" t="s">
        <v>31</v>
      </c>
    </row>
    <row r="200" spans="1:2" x14ac:dyDescent="0.35">
      <c r="A200" s="1">
        <v>45549</v>
      </c>
      <c r="B200" t="s">
        <v>31</v>
      </c>
    </row>
    <row r="201" spans="1:2" x14ac:dyDescent="0.35">
      <c r="A201" s="1">
        <v>45550</v>
      </c>
      <c r="B201" t="s">
        <v>31</v>
      </c>
    </row>
    <row r="202" spans="1:2" x14ac:dyDescent="0.35">
      <c r="A202" s="1">
        <v>45551</v>
      </c>
      <c r="B202" t="s">
        <v>31</v>
      </c>
    </row>
    <row r="203" spans="1:2" x14ac:dyDescent="0.35">
      <c r="A203" s="1">
        <v>45552</v>
      </c>
      <c r="B203" t="s">
        <v>31</v>
      </c>
    </row>
    <row r="204" spans="1:2" x14ac:dyDescent="0.35">
      <c r="A204" s="1">
        <v>45553</v>
      </c>
      <c r="B204" t="s">
        <v>31</v>
      </c>
    </row>
    <row r="205" spans="1:2" x14ac:dyDescent="0.35">
      <c r="A205" s="1">
        <v>45554</v>
      </c>
      <c r="B20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demo catches</vt:lpstr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2024-07-12T14:11:14Z</dcterms:modified>
</cp:coreProperties>
</file>