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32" documentId="8_{0EBB49CB-21C0-F042-B47D-A13014506486}" xr6:coauthVersionLast="47" xr6:coauthVersionMax="47" xr10:uidLastSave="{2DACC679-4F63-4034-BF97-DD24CAB9FC81}"/>
  <bookViews>
    <workbookView xWindow="3400" yWindow="310" windowWidth="21700" windowHeight="10890" activeTab="2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4" l="1"/>
  <c r="BD70" i="10"/>
  <c r="BD71" i="10"/>
  <c r="C61" i="1"/>
  <c r="D61" i="1"/>
  <c r="F61" i="1" s="1"/>
  <c r="K61" i="1"/>
  <c r="L61" i="1" s="1"/>
  <c r="L62" i="1" s="1"/>
  <c r="C62" i="1"/>
  <c r="D62" i="1"/>
  <c r="K62" i="1"/>
  <c r="H18" i="6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59" i="1"/>
  <c r="E59" i="1" s="1"/>
  <c r="D59" i="1"/>
  <c r="F59" i="1" s="1"/>
  <c r="K59" i="1"/>
  <c r="C60" i="1"/>
  <c r="D60" i="1"/>
  <c r="F60" i="1" s="1"/>
  <c r="K60" i="1"/>
  <c r="C55" i="1"/>
  <c r="E55" i="1" s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E52" i="1"/>
  <c r="K52" i="1"/>
  <c r="C53" i="1"/>
  <c r="D53" i="1"/>
  <c r="E53" i="1"/>
  <c r="E54" i="1" s="1"/>
  <c r="K53" i="1"/>
  <c r="C54" i="1"/>
  <c r="D54" i="1"/>
  <c r="K54" i="1"/>
  <c r="C51" i="1"/>
  <c r="D51" i="1"/>
  <c r="E51" i="1"/>
  <c r="K51" i="1"/>
  <c r="C50" i="1"/>
  <c r="D50" i="1"/>
  <c r="E50" i="1"/>
  <c r="K50" i="1"/>
  <c r="F62" i="1" l="1"/>
  <c r="E60" i="1"/>
  <c r="E61" i="1" s="1"/>
  <c r="E62" i="1" s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E56" i="1"/>
  <c r="E57" i="1" s="1"/>
  <c r="E58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E49" i="1" s="1"/>
  <c r="D49" i="1"/>
  <c r="K49" i="1"/>
  <c r="C47" i="1"/>
  <c r="D47" i="1"/>
  <c r="E47" i="1"/>
  <c r="K47" i="1"/>
  <c r="L47" i="1" s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P61" i="1" l="1"/>
  <c r="Q61" i="1"/>
  <c r="R61" i="1"/>
  <c r="O62" i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P62" i="1" l="1"/>
  <c r="Q62" i="1"/>
  <c r="R62" i="1"/>
  <c r="M43" i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N40" i="1" l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C32" i="4" l="1"/>
  <c r="C34" i="4"/>
  <c r="C30" i="4"/>
  <c r="C31" i="4"/>
  <c r="C33" i="4"/>
  <c r="C35" i="4"/>
  <c r="C36" i="4"/>
  <c r="Z10" i="10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C37" i="4" l="1"/>
  <c r="C41" i="4"/>
  <c r="C42" i="4"/>
  <c r="C38" i="4"/>
  <c r="C39" i="4"/>
  <c r="C40" i="4"/>
  <c r="C43" i="4"/>
  <c r="H11" i="10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C48" i="4" l="1"/>
  <c r="C49" i="4"/>
  <c r="C50" i="4"/>
  <c r="C44" i="4"/>
  <c r="C47" i="4"/>
  <c r="C45" i="4"/>
  <c r="C46" i="4"/>
  <c r="AU13" i="10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C51" i="4" l="1"/>
  <c r="C52" i="4"/>
  <c r="C54" i="4"/>
  <c r="C53" i="4"/>
  <c r="C56" i="4"/>
  <c r="C57" i="4"/>
  <c r="C55" i="4"/>
  <c r="E13" i="10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C58" i="4" l="1"/>
  <c r="C59" i="4"/>
  <c r="C61" i="4"/>
  <c r="C62" i="4"/>
  <c r="C60" i="4"/>
  <c r="W14" i="10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<sst xmlns="http://schemas.openxmlformats.org/spreadsheetml/2006/main" count="314" uniqueCount="82">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</sst>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ColWidth="8.81640625" defaultRowHeight="14.5" x14ac:dyDescent="0.35"/>
  <cols>
    <col min="1" max="1" width="10.17968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ColWidth="8.81640625"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D4" sqref="D4"/>
    </sheetView>
  </sheetViews>
  <sheetFormatPr defaultColWidth="8.81640625" defaultRowHeight="14.5" x14ac:dyDescent="0.35"/>
  <cols>
    <col min="1" max="1" width="10.17968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461</v>
      </c>
    </row>
    <row r="5" spans="1:6" x14ac:dyDescent="0.35">
      <c r="A5" s="1">
        <v>45505</v>
      </c>
      <c r="B5" t="s">
        <v>81</v>
      </c>
      <c r="C5" t="s">
        <v>80</v>
      </c>
      <c r="D5">
        <v>864</v>
      </c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E2" workbookViewId="0">
      <selection activeCell="I21" sqref="I21"/>
    </sheetView>
  </sheetViews>
  <sheetFormatPr defaultColWidth="8.81640625" defaultRowHeight="14.5" x14ac:dyDescent="0.35"/>
  <cols>
    <col min="2" max="3" width="10.1796875" customWidth="1"/>
    <col min="4" max="4" width="1.6328125" customWidth="1"/>
    <col min="5" max="10" width="12.17968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45465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45472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45479</v>
      </c>
      <c r="G8" s="9">
        <v>2000</v>
      </c>
      <c r="H8" s="15"/>
      <c r="L8">
        <f t="shared" si="4"/>
        <v>0</v>
      </c>
      <c r="M8">
        <f t="shared" si="5"/>
        <v>0</v>
      </c>
      <c r="N8">
        <f t="shared" si="6"/>
        <v>2000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45486</v>
      </c>
      <c r="G9" s="9">
        <v>5000</v>
      </c>
      <c r="H9" s="15"/>
      <c r="L9">
        <f t="shared" si="4"/>
        <v>0</v>
      </c>
      <c r="M9">
        <f t="shared" si="5"/>
        <v>0</v>
      </c>
      <c r="N9">
        <f t="shared" si="6"/>
        <v>7000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2000</v>
      </c>
      <c r="V9">
        <f t="shared" si="3"/>
        <v>2000</v>
      </c>
    </row>
    <row r="10" spans="1:22" x14ac:dyDescent="0.35">
      <c r="A10">
        <v>29</v>
      </c>
      <c r="B10" s="8">
        <v>45487</v>
      </c>
      <c r="C10" s="8">
        <v>45493</v>
      </c>
      <c r="E10" s="6">
        <v>100</v>
      </c>
      <c r="F10" s="6">
        <v>100</v>
      </c>
      <c r="G10" s="9">
        <v>5000</v>
      </c>
      <c r="H10" s="15"/>
      <c r="L10">
        <f t="shared" si="4"/>
        <v>100</v>
      </c>
      <c r="M10">
        <f t="shared" si="5"/>
        <v>100</v>
      </c>
      <c r="N10">
        <f t="shared" si="6"/>
        <v>12000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7000</v>
      </c>
      <c r="V10">
        <f t="shared" si="3"/>
        <v>7000</v>
      </c>
    </row>
    <row r="11" spans="1:22" x14ac:dyDescent="0.35">
      <c r="A11">
        <v>30</v>
      </c>
      <c r="B11" s="8">
        <v>45494</v>
      </c>
      <c r="C11" s="8">
        <v>45500</v>
      </c>
      <c r="E11" s="6">
        <v>900</v>
      </c>
      <c r="F11" s="6">
        <v>900</v>
      </c>
      <c r="G11" s="6">
        <v>5000</v>
      </c>
      <c r="L11">
        <f t="shared" si="4"/>
        <v>1000</v>
      </c>
      <c r="M11">
        <f t="shared" si="5"/>
        <v>1000</v>
      </c>
      <c r="N11">
        <f t="shared" si="6"/>
        <v>17000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12000</v>
      </c>
      <c r="V11">
        <f t="shared" si="3"/>
        <v>12000</v>
      </c>
    </row>
    <row r="12" spans="1:22" x14ac:dyDescent="0.35">
      <c r="A12">
        <v>31</v>
      </c>
      <c r="B12" s="8">
        <v>45501</v>
      </c>
      <c r="C12" s="8">
        <v>45507</v>
      </c>
      <c r="E12" s="6">
        <v>2000</v>
      </c>
      <c r="F12" s="6">
        <v>2000</v>
      </c>
      <c r="G12" s="6">
        <v>5000</v>
      </c>
      <c r="H12" s="6">
        <v>2500</v>
      </c>
      <c r="L12">
        <f t="shared" si="4"/>
        <v>3000</v>
      </c>
      <c r="M12">
        <f t="shared" si="5"/>
        <v>3000</v>
      </c>
      <c r="N12">
        <f t="shared" si="6"/>
        <v>22000</v>
      </c>
      <c r="O12">
        <f t="shared" si="6"/>
        <v>2500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200</v>
      </c>
      <c r="U12">
        <f t="shared" si="10"/>
        <v>17000</v>
      </c>
      <c r="V12">
        <f t="shared" si="3"/>
        <v>17200</v>
      </c>
    </row>
    <row r="13" spans="1:22" x14ac:dyDescent="0.35">
      <c r="A13">
        <v>32</v>
      </c>
      <c r="B13" s="8">
        <v>45508</v>
      </c>
      <c r="C13" s="8">
        <v>45514</v>
      </c>
      <c r="L13">
        <f t="shared" si="4"/>
        <v>3000</v>
      </c>
      <c r="M13">
        <f t="shared" si="5"/>
        <v>3000</v>
      </c>
      <c r="N13">
        <f t="shared" si="6"/>
        <v>22000</v>
      </c>
      <c r="O13">
        <f t="shared" si="6"/>
        <v>2500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2000</v>
      </c>
      <c r="U13">
        <f t="shared" si="10"/>
        <v>24500</v>
      </c>
      <c r="V13">
        <f t="shared" si="3"/>
        <v>26500</v>
      </c>
    </row>
    <row r="14" spans="1:22" x14ac:dyDescent="0.35">
      <c r="A14">
        <v>33</v>
      </c>
      <c r="B14" s="8">
        <v>45515</v>
      </c>
      <c r="C14" s="8">
        <v>45521</v>
      </c>
      <c r="L14">
        <f t="shared" si="4"/>
        <v>3000</v>
      </c>
      <c r="M14">
        <f t="shared" si="5"/>
        <v>3000</v>
      </c>
      <c r="N14">
        <f t="shared" si="6"/>
        <v>22000</v>
      </c>
      <c r="O14">
        <f t="shared" si="6"/>
        <v>2500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6000</v>
      </c>
      <c r="U14">
        <f t="shared" si="10"/>
        <v>24500</v>
      </c>
      <c r="V14">
        <f t="shared" si="3"/>
        <v>30500</v>
      </c>
    </row>
    <row r="15" spans="1:22" x14ac:dyDescent="0.35">
      <c r="A15">
        <v>34</v>
      </c>
      <c r="B15" s="8">
        <v>45522</v>
      </c>
      <c r="C15" s="8">
        <v>45528</v>
      </c>
      <c r="L15">
        <f t="shared" si="4"/>
        <v>3000</v>
      </c>
      <c r="M15">
        <f t="shared" si="5"/>
        <v>3000</v>
      </c>
      <c r="N15">
        <f t="shared" si="6"/>
        <v>22000</v>
      </c>
      <c r="O15">
        <f t="shared" si="6"/>
        <v>2500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6000</v>
      </c>
      <c r="U15">
        <f t="shared" si="10"/>
        <v>24500</v>
      </c>
      <c r="V15">
        <f t="shared" si="3"/>
        <v>30500</v>
      </c>
    </row>
    <row r="16" spans="1:22" x14ac:dyDescent="0.35">
      <c r="A16">
        <v>35</v>
      </c>
      <c r="B16" s="8">
        <v>45529</v>
      </c>
      <c r="C16" s="8">
        <v>45535</v>
      </c>
      <c r="L16">
        <f t="shared" si="4"/>
        <v>3000</v>
      </c>
      <c r="M16">
        <f t="shared" si="5"/>
        <v>3000</v>
      </c>
      <c r="N16">
        <f t="shared" si="6"/>
        <v>22000</v>
      </c>
      <c r="O16">
        <f t="shared" si="6"/>
        <v>2500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6000</v>
      </c>
      <c r="U16">
        <f t="shared" si="10"/>
        <v>24500</v>
      </c>
      <c r="V16">
        <f t="shared" si="3"/>
        <v>30500</v>
      </c>
    </row>
    <row r="17" spans="1:22" x14ac:dyDescent="0.35">
      <c r="A17">
        <v>36</v>
      </c>
      <c r="B17" s="8">
        <v>45536</v>
      </c>
      <c r="C17" s="8">
        <v>45542</v>
      </c>
      <c r="L17">
        <f t="shared" si="4"/>
        <v>3000</v>
      </c>
      <c r="M17">
        <f t="shared" si="5"/>
        <v>3000</v>
      </c>
      <c r="N17">
        <f t="shared" si="6"/>
        <v>22000</v>
      </c>
      <c r="O17">
        <f t="shared" si="6"/>
        <v>2500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6000</v>
      </c>
      <c r="U17">
        <f t="shared" si="10"/>
        <v>24500</v>
      </c>
      <c r="V17">
        <f t="shared" si="3"/>
        <v>30500</v>
      </c>
    </row>
    <row r="18" spans="1:22" x14ac:dyDescent="0.35">
      <c r="C18" s="7" t="s">
        <v>35</v>
      </c>
      <c r="E18" s="6">
        <f t="shared" ref="E18:J18" si="11">SUM(E7:E17)</f>
        <v>3000</v>
      </c>
      <c r="F18" s="6">
        <f t="shared" si="11"/>
        <v>3000</v>
      </c>
      <c r="G18" s="6">
        <f t="shared" si="11"/>
        <v>22000</v>
      </c>
      <c r="H18" s="6">
        <f t="shared" si="11"/>
        <v>2500</v>
      </c>
      <c r="I18" s="6">
        <f t="shared" si="11"/>
        <v>0</v>
      </c>
      <c r="J18" s="6">
        <f t="shared" si="11"/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tabSelected="1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F60" sqref="F60"/>
    </sheetView>
  </sheetViews>
  <sheetFormatPr defaultColWidth="8.81640625" defaultRowHeight="14.5" x14ac:dyDescent="0.35"/>
  <cols>
    <col min="1" max="1" width="10.1796875" bestFit="1" customWidth="1"/>
    <col min="2" max="2" width="10.1796875" style="14" customWidth="1"/>
    <col min="3" max="3" width="15.36328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  <c r="C16" s="14">
        <f>VLOOKUP(B16,'Sockeye FSC and Demo'!$S$5:$V$17,4,FALSE)</f>
        <v>0</v>
      </c>
    </row>
    <row r="17" spans="1:3" x14ac:dyDescent="0.35">
      <c r="A17" s="1">
        <v>45467</v>
      </c>
      <c r="B17" s="14">
        <f>VLOOKUP(A17,'Stat weeks'!$A$1:$B$119,2,FALSE)</f>
        <v>26</v>
      </c>
      <c r="C17" s="14">
        <f>VLOOKUP(B17,'Sockeye FSC and Demo'!$S$5:$V$17,4,FALSE)</f>
        <v>0</v>
      </c>
    </row>
    <row r="18" spans="1:3" x14ac:dyDescent="0.35">
      <c r="A18" s="1">
        <v>45468</v>
      </c>
      <c r="B18" s="14">
        <f>VLOOKUP(A18,'Stat weeks'!$A$1:$B$119,2,FALSE)</f>
        <v>26</v>
      </c>
      <c r="C18" s="14">
        <f>VLOOKUP(B18,'Sockeye FSC and Demo'!$S$5:$V$17,4,FALSE)</f>
        <v>0</v>
      </c>
    </row>
    <row r="19" spans="1:3" x14ac:dyDescent="0.35">
      <c r="A19" s="1">
        <v>45469</v>
      </c>
      <c r="B19" s="14">
        <f>VLOOKUP(A19,'Stat weeks'!$A$1:$B$119,2,FALSE)</f>
        <v>26</v>
      </c>
      <c r="C19" s="14">
        <f>VLOOKUP(B19,'Sockeye FSC and Demo'!$S$5:$V$17,4,FALSE)</f>
        <v>0</v>
      </c>
    </row>
    <row r="20" spans="1:3" x14ac:dyDescent="0.35">
      <c r="A20" s="1">
        <v>45470</v>
      </c>
      <c r="B20" s="14">
        <f>VLOOKUP(A20,'Stat weeks'!$A$1:$B$119,2,FALSE)</f>
        <v>26</v>
      </c>
      <c r="C20" s="14">
        <f>VLOOKUP(B20,'Sockeye FSC and Demo'!$S$5:$V$17,4,FALSE)</f>
        <v>0</v>
      </c>
    </row>
    <row r="21" spans="1:3" x14ac:dyDescent="0.35">
      <c r="A21" s="1">
        <v>45471</v>
      </c>
      <c r="B21" s="14">
        <f>VLOOKUP(A21,'Stat weeks'!$A$1:$B$119,2,FALSE)</f>
        <v>26</v>
      </c>
      <c r="C21" s="14">
        <f>VLOOKUP(B21,'Sockeye FSC and Demo'!$S$5:$V$17,4,FALSE)</f>
        <v>0</v>
      </c>
    </row>
    <row r="22" spans="1:3" x14ac:dyDescent="0.35">
      <c r="A22" s="1">
        <v>45472</v>
      </c>
      <c r="B22" s="14">
        <f>VLOOKUP(A22,'Stat weeks'!$A$1:$B$119,2,FALSE)</f>
        <v>26</v>
      </c>
      <c r="C22" s="14">
        <f>VLOOKUP(B22,'Sockeye FSC and Demo'!$S$5:$V$17,4,FALSE)</f>
        <v>0</v>
      </c>
    </row>
    <row r="23" spans="1:3" x14ac:dyDescent="0.35">
      <c r="A23" s="1">
        <v>45473</v>
      </c>
      <c r="B23" s="14">
        <f>VLOOKUP(A23,'Stat weeks'!$A$1:$B$119,2,FALSE)</f>
        <v>27</v>
      </c>
      <c r="C23" s="14">
        <f>VLOOKUP(B23,'Sockeye FSC and Demo'!$S$5:$V$17,4,FALSE)</f>
        <v>0</v>
      </c>
    </row>
    <row r="24" spans="1:3" x14ac:dyDescent="0.35">
      <c r="A24" s="1">
        <v>45474</v>
      </c>
      <c r="B24" s="14">
        <f>VLOOKUP(A24,'Stat weeks'!$A$1:$B$119,2,FALSE)</f>
        <v>27</v>
      </c>
      <c r="C24" s="14">
        <f>VLOOKUP(B24,'Sockeye FSC and Demo'!$S$5:$V$17,4,FALSE)</f>
        <v>0</v>
      </c>
    </row>
    <row r="25" spans="1:3" x14ac:dyDescent="0.35">
      <c r="A25" s="1">
        <v>45475</v>
      </c>
      <c r="B25" s="14">
        <f>VLOOKUP(A25,'Stat weeks'!$A$1:$B$119,2,FALSE)</f>
        <v>27</v>
      </c>
      <c r="C25" s="14">
        <f>VLOOKUP(B25,'Sockeye FSC and Demo'!$S$5:$V$17,4,FALSE)</f>
        <v>0</v>
      </c>
    </row>
    <row r="26" spans="1:3" x14ac:dyDescent="0.35">
      <c r="A26" s="1">
        <v>45476</v>
      </c>
      <c r="B26" s="14">
        <f>VLOOKUP(A26,'Stat weeks'!$A$1:$B$119,2,FALSE)</f>
        <v>27</v>
      </c>
      <c r="C26" s="14">
        <f>VLOOKUP(B26,'Sockeye FSC and Demo'!$S$5:$V$17,4,FALSE)</f>
        <v>0</v>
      </c>
    </row>
    <row r="27" spans="1:3" x14ac:dyDescent="0.35">
      <c r="A27" s="1">
        <v>45477</v>
      </c>
      <c r="B27" s="14">
        <f>VLOOKUP(A27,'Stat weeks'!$A$1:$B$119,2,FALSE)</f>
        <v>27</v>
      </c>
      <c r="C27" s="14">
        <f>VLOOKUP(B27,'Sockeye FSC and Demo'!$S$5:$V$17,4,FALSE)</f>
        <v>0</v>
      </c>
    </row>
    <row r="28" spans="1:3" x14ac:dyDescent="0.35">
      <c r="A28" s="1">
        <v>45478</v>
      </c>
      <c r="B28" s="14">
        <f>VLOOKUP(A28,'Stat weeks'!$A$1:$B$119,2,FALSE)</f>
        <v>27</v>
      </c>
      <c r="C28" s="14">
        <f>VLOOKUP(B28,'Sockeye FSC and Demo'!$S$5:$V$17,4,FALSE)</f>
        <v>0</v>
      </c>
    </row>
    <row r="29" spans="1:3" x14ac:dyDescent="0.35">
      <c r="A29" s="1">
        <v>45479</v>
      </c>
      <c r="B29" s="14">
        <f>VLOOKUP(A29,'Stat weeks'!$A$1:$B$119,2,FALSE)</f>
        <v>27</v>
      </c>
      <c r="C29" s="14">
        <f>VLOOKUP(B29,'Sockeye FSC and Demo'!$S$5:$V$17,4,FALSE)</f>
        <v>0</v>
      </c>
    </row>
    <row r="30" spans="1:3" x14ac:dyDescent="0.35">
      <c r="A30" s="1">
        <v>45480</v>
      </c>
      <c r="B30" s="14">
        <f>VLOOKUP(A30,'Stat weeks'!$A$1:$B$119,2,FALSE)</f>
        <v>28</v>
      </c>
      <c r="C30" s="14">
        <f>VLOOKUP(B30,'Sockeye FSC and Demo'!$S$5:$V$17,4,FALSE)</f>
        <v>2000</v>
      </c>
    </row>
    <row r="31" spans="1:3" x14ac:dyDescent="0.35">
      <c r="A31" s="1">
        <v>45481</v>
      </c>
      <c r="B31" s="14">
        <f>VLOOKUP(A31,'Stat weeks'!$A$1:$B$119,2,FALSE)</f>
        <v>28</v>
      </c>
      <c r="C31" s="14">
        <f>VLOOKUP(B31,'Sockeye FSC and Demo'!$S$5:$V$17,4,FALSE)</f>
        <v>2000</v>
      </c>
    </row>
    <row r="32" spans="1:3" x14ac:dyDescent="0.35">
      <c r="A32" s="1">
        <v>45482</v>
      </c>
      <c r="B32" s="14">
        <f>VLOOKUP(A32,'Stat weeks'!$A$1:$B$119,2,FALSE)</f>
        <v>28</v>
      </c>
      <c r="C32" s="14">
        <f>VLOOKUP(B32,'Sockeye FSC and Demo'!$S$5:$V$17,4,FALSE)</f>
        <v>2000</v>
      </c>
    </row>
    <row r="33" spans="1:3" x14ac:dyDescent="0.35">
      <c r="A33" s="1">
        <v>45483</v>
      </c>
      <c r="B33" s="14">
        <f>VLOOKUP(A33,'Stat weeks'!$A$1:$B$119,2,FALSE)</f>
        <v>28</v>
      </c>
      <c r="C33" s="14">
        <f>VLOOKUP(B33,'Sockeye FSC and Demo'!$S$5:$V$17,4,FALSE)</f>
        <v>2000</v>
      </c>
    </row>
    <row r="34" spans="1:3" x14ac:dyDescent="0.35">
      <c r="A34" s="1">
        <v>45484</v>
      </c>
      <c r="B34" s="14">
        <f>VLOOKUP(A34,'Stat weeks'!$A$1:$B$119,2,FALSE)</f>
        <v>28</v>
      </c>
      <c r="C34" s="14">
        <f>VLOOKUP(B34,'Sockeye FSC and Demo'!$S$5:$V$17,4,FALSE)</f>
        <v>2000</v>
      </c>
    </row>
    <row r="35" spans="1:3" x14ac:dyDescent="0.35">
      <c r="A35" s="1">
        <v>45485</v>
      </c>
      <c r="B35" s="14">
        <f>VLOOKUP(A35,'Stat weeks'!$A$1:$B$119,2,FALSE)</f>
        <v>28</v>
      </c>
      <c r="C35" s="14">
        <f>VLOOKUP(B35,'Sockeye FSC and Demo'!$S$5:$V$17,4,FALSE)</f>
        <v>2000</v>
      </c>
    </row>
    <row r="36" spans="1:3" x14ac:dyDescent="0.35">
      <c r="A36" s="1">
        <v>45486</v>
      </c>
      <c r="B36" s="14">
        <f>VLOOKUP(A36,'Stat weeks'!$A$1:$B$119,2,FALSE)</f>
        <v>28</v>
      </c>
      <c r="C36" s="14">
        <f>VLOOKUP(B36,'Sockeye FSC and Demo'!$S$5:$V$17,4,FALSE)</f>
        <v>2000</v>
      </c>
    </row>
    <row r="37" spans="1:3" x14ac:dyDescent="0.35">
      <c r="A37" s="1">
        <v>45487</v>
      </c>
      <c r="B37" s="14">
        <f>VLOOKUP(A37,'Stat weeks'!$A$1:$B$119,2,FALSE)</f>
        <v>29</v>
      </c>
      <c r="C37" s="14">
        <f>VLOOKUP(B37,'Sockeye FSC and Demo'!$S$5:$V$17,4,FALSE)</f>
        <v>7000</v>
      </c>
    </row>
    <row r="38" spans="1:3" x14ac:dyDescent="0.35">
      <c r="A38" s="1">
        <v>45488</v>
      </c>
      <c r="B38" s="14">
        <f>VLOOKUP(A38,'Stat weeks'!$A$1:$B$119,2,FALSE)</f>
        <v>29</v>
      </c>
      <c r="C38" s="14">
        <f>VLOOKUP(B38,'Sockeye FSC and Demo'!$S$5:$V$17,4,FALSE)</f>
        <v>7000</v>
      </c>
    </row>
    <row r="39" spans="1:3" x14ac:dyDescent="0.35">
      <c r="A39" s="1">
        <v>45489</v>
      </c>
      <c r="B39" s="14">
        <f>VLOOKUP(A39,'Stat weeks'!$A$1:$B$119,2,FALSE)</f>
        <v>29</v>
      </c>
      <c r="C39" s="14">
        <f>VLOOKUP(B39,'Sockeye FSC and Demo'!$S$5:$V$17,4,FALSE)</f>
        <v>7000</v>
      </c>
    </row>
    <row r="40" spans="1:3" x14ac:dyDescent="0.35">
      <c r="A40" s="1">
        <v>45490</v>
      </c>
      <c r="B40" s="14">
        <f>VLOOKUP(A40,'Stat weeks'!$A$1:$B$119,2,FALSE)</f>
        <v>29</v>
      </c>
      <c r="C40" s="14">
        <f>VLOOKUP(B40,'Sockeye FSC and Demo'!$S$5:$V$17,4,FALSE)</f>
        <v>7000</v>
      </c>
    </row>
    <row r="41" spans="1:3" x14ac:dyDescent="0.35">
      <c r="A41" s="1">
        <v>45491</v>
      </c>
      <c r="B41" s="14">
        <f>VLOOKUP(A41,'Stat weeks'!$A$1:$B$119,2,FALSE)</f>
        <v>29</v>
      </c>
      <c r="C41" s="14">
        <f>VLOOKUP(B41,'Sockeye FSC and Demo'!$S$5:$V$17,4,FALSE)</f>
        <v>7000</v>
      </c>
    </row>
    <row r="42" spans="1:3" x14ac:dyDescent="0.35">
      <c r="A42" s="1">
        <v>45492</v>
      </c>
      <c r="B42" s="14">
        <f>VLOOKUP(A42,'Stat weeks'!$A$1:$B$119,2,FALSE)</f>
        <v>29</v>
      </c>
      <c r="C42" s="14">
        <f>VLOOKUP(B42,'Sockeye FSC and Demo'!$S$5:$V$17,4,FALSE)</f>
        <v>7000</v>
      </c>
    </row>
    <row r="43" spans="1:3" x14ac:dyDescent="0.35">
      <c r="A43" s="1">
        <v>45493</v>
      </c>
      <c r="B43" s="14">
        <f>VLOOKUP(A43,'Stat weeks'!$A$1:$B$119,2,FALSE)</f>
        <v>29</v>
      </c>
      <c r="C43" s="14">
        <f>VLOOKUP(B43,'Sockeye FSC and Demo'!$S$5:$V$17,4,FALSE)</f>
        <v>7000</v>
      </c>
    </row>
    <row r="44" spans="1:3" x14ac:dyDescent="0.35">
      <c r="A44" s="1">
        <v>45494</v>
      </c>
      <c r="B44" s="14">
        <f>VLOOKUP(A44,'Stat weeks'!$A$1:$B$119,2,FALSE)</f>
        <v>30</v>
      </c>
      <c r="C44" s="14">
        <f>VLOOKUP(B44,'Sockeye FSC and Demo'!$S$5:$V$17,4,FALSE)</f>
        <v>12000</v>
      </c>
    </row>
    <row r="45" spans="1:3" x14ac:dyDescent="0.35">
      <c r="A45" s="1">
        <v>45495</v>
      </c>
      <c r="B45" s="14">
        <f>VLOOKUP(A45,'Stat weeks'!$A$1:$B$119,2,FALSE)</f>
        <v>30</v>
      </c>
      <c r="C45" s="14">
        <f>VLOOKUP(B45,'Sockeye FSC and Demo'!$S$5:$V$17,4,FALSE)</f>
        <v>12000</v>
      </c>
    </row>
    <row r="46" spans="1:3" x14ac:dyDescent="0.35">
      <c r="A46" s="1">
        <v>45496</v>
      </c>
      <c r="B46" s="14">
        <f>VLOOKUP(A46,'Stat weeks'!$A$1:$B$119,2,FALSE)</f>
        <v>30</v>
      </c>
      <c r="C46" s="14">
        <f>VLOOKUP(B46,'Sockeye FSC and Demo'!$S$5:$V$17,4,FALSE)</f>
        <v>12000</v>
      </c>
    </row>
    <row r="47" spans="1:3" x14ac:dyDescent="0.35">
      <c r="A47" s="1">
        <v>45497</v>
      </c>
      <c r="B47" s="14">
        <f>VLOOKUP(A47,'Stat weeks'!$A$1:$B$119,2,FALSE)</f>
        <v>30</v>
      </c>
      <c r="C47" s="14">
        <f>VLOOKUP(B47,'Sockeye FSC and Demo'!$S$5:$V$17,4,FALSE)</f>
        <v>12000</v>
      </c>
    </row>
    <row r="48" spans="1:3" x14ac:dyDescent="0.35">
      <c r="A48" s="1">
        <v>45498</v>
      </c>
      <c r="B48" s="14">
        <f>VLOOKUP(A48,'Stat weeks'!$A$1:$B$119,2,FALSE)</f>
        <v>30</v>
      </c>
      <c r="C48" s="14">
        <f>VLOOKUP(B48,'Sockeye FSC and Demo'!$S$5:$V$17,4,FALSE)</f>
        <v>12000</v>
      </c>
    </row>
    <row r="49" spans="1:3" x14ac:dyDescent="0.35">
      <c r="A49" s="1">
        <v>45499</v>
      </c>
      <c r="B49" s="14">
        <f>VLOOKUP(A49,'Stat weeks'!$A$1:$B$119,2,FALSE)</f>
        <v>30</v>
      </c>
      <c r="C49" s="14">
        <f>VLOOKUP(B49,'Sockeye FSC and Demo'!$S$5:$V$17,4,FALSE)</f>
        <v>12000</v>
      </c>
    </row>
    <row r="50" spans="1:3" x14ac:dyDescent="0.35">
      <c r="A50" s="1">
        <v>45500</v>
      </c>
      <c r="B50" s="14">
        <f>VLOOKUP(A50,'Stat weeks'!$A$1:$B$119,2,FALSE)</f>
        <v>30</v>
      </c>
      <c r="C50" s="14">
        <f>VLOOKUP(B50,'Sockeye FSC and Demo'!$S$5:$V$17,4,FALSE)</f>
        <v>12000</v>
      </c>
    </row>
    <row r="51" spans="1:3" x14ac:dyDescent="0.35">
      <c r="A51" s="1">
        <v>45501</v>
      </c>
      <c r="B51" s="14">
        <f>VLOOKUP(A51,'Stat weeks'!$A$1:$B$119,2,FALSE)</f>
        <v>31</v>
      </c>
      <c r="C51" s="14">
        <f>VLOOKUP(B51,'Sockeye FSC and Demo'!$S$5:$V$17,4,FALSE)</f>
        <v>17200</v>
      </c>
    </row>
    <row r="52" spans="1:3" x14ac:dyDescent="0.35">
      <c r="A52" s="1">
        <v>45502</v>
      </c>
      <c r="B52" s="14">
        <f>VLOOKUP(A52,'Stat weeks'!$A$1:$B$119,2,FALSE)</f>
        <v>31</v>
      </c>
      <c r="C52" s="14">
        <f>VLOOKUP(B52,'Sockeye FSC and Demo'!$S$5:$V$17,4,FALSE)</f>
        <v>17200</v>
      </c>
    </row>
    <row r="53" spans="1:3" x14ac:dyDescent="0.35">
      <c r="A53" s="1">
        <v>45503</v>
      </c>
      <c r="B53" s="14">
        <f>VLOOKUP(A53,'Stat weeks'!$A$1:$B$119,2,FALSE)</f>
        <v>31</v>
      </c>
      <c r="C53" s="14">
        <f>VLOOKUP(B53,'Sockeye FSC and Demo'!$S$5:$V$17,4,FALSE)</f>
        <v>17200</v>
      </c>
    </row>
    <row r="54" spans="1:3" x14ac:dyDescent="0.35">
      <c r="A54" s="1">
        <v>45504</v>
      </c>
      <c r="B54" s="14">
        <f>VLOOKUP(A54,'Stat weeks'!$A$1:$B$119,2,FALSE)</f>
        <v>31</v>
      </c>
      <c r="C54" s="14">
        <f>VLOOKUP(B54,'Sockeye FSC and Demo'!$S$5:$V$17,4,FALSE)</f>
        <v>17200</v>
      </c>
    </row>
    <row r="55" spans="1:3" x14ac:dyDescent="0.35">
      <c r="A55" s="1">
        <v>45505</v>
      </c>
      <c r="B55" s="14">
        <f>VLOOKUP(A55,'Stat weeks'!$A$1:$B$119,2,FALSE)</f>
        <v>31</v>
      </c>
      <c r="C55" s="14">
        <f>VLOOKUP(B55,'Sockeye FSC and Demo'!$S$5:$V$17,4,FALSE)</f>
        <v>17200</v>
      </c>
    </row>
    <row r="56" spans="1:3" x14ac:dyDescent="0.35">
      <c r="A56" s="1">
        <v>45506</v>
      </c>
      <c r="B56" s="14">
        <f>VLOOKUP(A56,'Stat weeks'!$A$1:$B$119,2,FALSE)</f>
        <v>31</v>
      </c>
      <c r="C56" s="14">
        <f>VLOOKUP(B56,'Sockeye FSC and Demo'!$S$5:$V$17,4,FALSE)</f>
        <v>17200</v>
      </c>
    </row>
    <row r="57" spans="1:3" x14ac:dyDescent="0.35">
      <c r="A57" s="1">
        <v>45507</v>
      </c>
      <c r="B57" s="14">
        <f>VLOOKUP(A57,'Stat weeks'!$A$1:$B$119,2,FALSE)</f>
        <v>31</v>
      </c>
      <c r="C57" s="14">
        <f>VLOOKUP(B57,'Sockeye FSC and Demo'!$S$5:$V$17,4,FALSE)</f>
        <v>17200</v>
      </c>
    </row>
    <row r="58" spans="1:3" x14ac:dyDescent="0.35">
      <c r="A58" s="1">
        <v>45508</v>
      </c>
      <c r="B58" s="14">
        <f>VLOOKUP(A58,'Stat weeks'!$A$1:$B$119,2,FALSE)</f>
        <v>32</v>
      </c>
      <c r="C58" s="14">
        <f>VLOOKUP(B58,'Sockeye FSC and Demo'!$S$5:$V$17,4,FALSE)</f>
        <v>26500</v>
      </c>
    </row>
    <row r="59" spans="1:3" x14ac:dyDescent="0.35">
      <c r="A59" s="1">
        <v>45509</v>
      </c>
      <c r="B59" s="14">
        <f>VLOOKUP(A59,'Stat weeks'!$A$1:$B$119,2,FALSE)</f>
        <v>32</v>
      </c>
      <c r="C59" s="14">
        <f>VLOOKUP(B59,'Sockeye FSC and Demo'!$S$5:$V$17,4,FALSE)</f>
        <v>26500</v>
      </c>
    </row>
    <row r="60" spans="1:3" x14ac:dyDescent="0.35">
      <c r="A60" s="1">
        <v>45510</v>
      </c>
      <c r="B60" s="14">
        <f>VLOOKUP(A60,'Stat weeks'!$A$1:$B$119,2,FALSE)</f>
        <v>32</v>
      </c>
      <c r="C60" s="14">
        <f>VLOOKUP(B60,'Sockeye FSC and Demo'!$S$5:$V$17,4,FALSE)</f>
        <v>26500</v>
      </c>
    </row>
    <row r="61" spans="1:3" x14ac:dyDescent="0.35">
      <c r="A61" s="1">
        <v>45511</v>
      </c>
      <c r="B61" s="14">
        <f>VLOOKUP(A61,'Stat weeks'!$A$1:$B$119,2,FALSE)</f>
        <v>32</v>
      </c>
      <c r="C61" s="14">
        <f>VLOOKUP(B61,'Sockeye FSC and Demo'!$S$5:$V$17,4,FALSE)</f>
        <v>26500</v>
      </c>
    </row>
    <row r="62" spans="1:3" x14ac:dyDescent="0.35">
      <c r="A62" s="1">
        <v>45512</v>
      </c>
      <c r="B62" s="14">
        <f>VLOOKUP(A62,'Stat weeks'!$A$1:$B$119,2,FALSE)</f>
        <v>32</v>
      </c>
      <c r="C62" s="14">
        <f>VLOOKUP(B62,'Sockeye FSC and Demo'!$S$5:$V$17,4,FALSE)</f>
        <v>26500</v>
      </c>
    </row>
    <row r="63" spans="1:3" x14ac:dyDescent="0.35">
      <c r="A63" s="1">
        <v>45513</v>
      </c>
      <c r="B63" s="14">
        <f>VLOOKUP(A63,'Stat weeks'!$A$1:$B$119,2,FALSE)</f>
        <v>32</v>
      </c>
      <c r="C63" s="14">
        <f>VLOOKUP(B63,'Sockeye FSC and Demo'!$S$5:$V$17,4,FALSE)</f>
        <v>26500</v>
      </c>
    </row>
    <row r="64" spans="1:3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D58" sqref="D58"/>
    </sheetView>
  </sheetViews>
  <sheetFormatPr defaultColWidth="8.81640625" defaultRowHeight="14.5" x14ac:dyDescent="0.35"/>
  <cols>
    <col min="1" max="1" width="10.1796875" style="3" bestFit="1" customWidth="1"/>
    <col min="2" max="2" width="10.453125" style="3" customWidth="1"/>
    <col min="3" max="3" width="10.453125" style="5" customWidth="1"/>
    <col min="6" max="6" width="8.6328125" style="3"/>
    <col min="11" max="17" width="8.6328125" style="3"/>
    <col min="18" max="18" width="9.81640625" style="3" bestFit="1" customWidth="1"/>
    <col min="19" max="19" width="11.6328125" style="3" customWidth="1"/>
    <col min="20" max="20" width="11.1796875" style="3" customWidth="1"/>
    <col min="21" max="21" width="12.63281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109022</v>
      </c>
      <c r="E46">
        <f t="shared" ref="E46" si="215">E45+C46</f>
        <v>777.93000000000006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45.55</v>
      </c>
      <c r="D48">
        <f>'tyee daily'!BD57</f>
        <v>59867</v>
      </c>
      <c r="E48">
        <f t="shared" si="225"/>
        <v>891.41000000000008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30.3</v>
      </c>
      <c r="D50">
        <f>'tyee daily'!BD59</f>
        <v>39187</v>
      </c>
      <c r="E50">
        <f t="shared" ref="E50" si="245">E49+C50</f>
        <v>962.45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990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1015.25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1040.1400000000001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1063.3000000000002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1100.4100000000001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1120.47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1146.6200000000001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1161.72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1191.1300000000001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1214.9100000000001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1239.8900000000001</v>
      </c>
      <c r="F61" s="3">
        <f t="shared" ref="F61:F62" si="296">D61+F60</f>
        <v>1621760</v>
      </c>
      <c r="K61" s="3">
        <f t="shared" ref="K61:K62" si="297">SUM(G61:H61)</f>
        <v>0</v>
      </c>
      <c r="L61" s="3">
        <f t="shared" ref="L61:L62" si="298">L60+K61</f>
        <v>173985</v>
      </c>
      <c r="M61" s="3">
        <f t="shared" ref="M61:M62" si="299">0.2*K57+0.2*K58+0.2*K59+0.2*K60+0.2*K61</f>
        <v>307</v>
      </c>
      <c r="N61" s="3">
        <f t="shared" ref="N61:N62" si="300">D61+M61</f>
        <v>32854</v>
      </c>
      <c r="O61" s="3">
        <f t="shared" ref="O61:O62" si="301">N61+O60</f>
        <v>1795744.9999999993</v>
      </c>
      <c r="P61" s="3">
        <f t="shared" ref="P61:P62" si="302">O61/B67</f>
        <v>1955120.4054912385</v>
      </c>
      <c r="Q61" s="3">
        <f t="shared" ref="Q61:Q62" si="303">O61/B61</f>
        <v>2104620.178651222</v>
      </c>
      <c r="R61" s="3">
        <f t="shared" ref="R61:R62" si="304">O61/B55</f>
        <v>2428443.8216853808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1263.0800000000002</v>
      </c>
      <c r="F62" s="3">
        <f t="shared" si="296"/>
        <v>1651968</v>
      </c>
      <c r="K62" s="3">
        <f t="shared" si="297"/>
        <v>0</v>
      </c>
      <c r="L62" s="3">
        <f t="shared" si="298"/>
        <v>173985</v>
      </c>
      <c r="M62" s="3">
        <f t="shared" si="299"/>
        <v>0</v>
      </c>
      <c r="N62" s="3">
        <f t="shared" si="300"/>
        <v>30208</v>
      </c>
      <c r="O62" s="3">
        <f t="shared" si="301"/>
        <v>1825952.9999999993</v>
      </c>
      <c r="P62" s="3">
        <f t="shared" si="302"/>
        <v>1971256.2629304386</v>
      </c>
      <c r="Q62" s="3">
        <f t="shared" si="303"/>
        <v>2104479.1828175299</v>
      </c>
      <c r="R62" s="3">
        <f t="shared" si="304"/>
        <v>2398175.5563865718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30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30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30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0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0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0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0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0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0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0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0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0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0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0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0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0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0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0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0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0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0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0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0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0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0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0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0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0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0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0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0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0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0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0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0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0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0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60" activePane="bottomRight" state="frozen"/>
      <selection pane="topRight" activeCell="B1" sqref="B1"/>
      <selection pane="bottomLeft" activeCell="A2" sqref="A2"/>
      <selection pane="bottomRight" activeCell="BD72" sqref="BD72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55" activePane="bottomRight" state="frozen"/>
      <selection pane="topRight" activeCell="B1" sqref="B1"/>
      <selection pane="bottomLeft" activeCell="A2" sqref="A2"/>
      <selection pane="bottomRight" activeCell="BD75" sqref="BD75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43" workbookViewId="0">
      <selection activeCell="G63" sqref="G63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990</v>
      </c>
      <c r="J51">
        <f t="shared" si="3"/>
        <v>7.9300000000000006</v>
      </c>
      <c r="K51">
        <f t="shared" si="4"/>
        <v>194.12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1015.25</v>
      </c>
      <c r="J52">
        <f t="shared" si="3"/>
        <v>8.75</v>
      </c>
      <c r="K52">
        <f t="shared" si="4"/>
        <v>214.77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1040.1400000000001</v>
      </c>
      <c r="J53">
        <f t="shared" si="3"/>
        <v>10.029999999999999</v>
      </c>
      <c r="K53">
        <f t="shared" si="4"/>
        <v>240.96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1063.3000000000002</v>
      </c>
      <c r="J54">
        <f t="shared" si="3"/>
        <v>10.95</v>
      </c>
      <c r="K54">
        <f t="shared" si="4"/>
        <v>274.88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1100.4100000000001</v>
      </c>
      <c r="J55">
        <f t="shared" si="3"/>
        <v>12.35</v>
      </c>
      <c r="K55">
        <f t="shared" si="4"/>
        <v>332.71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1120.47</v>
      </c>
      <c r="J56">
        <f t="shared" si="3"/>
        <v>13.049999999999999</v>
      </c>
      <c r="K56">
        <f t="shared" si="4"/>
        <v>351.99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1146.6200000000001</v>
      </c>
      <c r="J57">
        <f t="shared" si="3"/>
        <v>13.389999999999999</v>
      </c>
      <c r="K57">
        <f t="shared" si="4"/>
        <v>370.16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1161.72</v>
      </c>
      <c r="J58">
        <f t="shared" si="3"/>
        <v>14.419999999999998</v>
      </c>
      <c r="K58">
        <f t="shared" si="4"/>
        <v>388.28000000000003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1191.1300000000001</v>
      </c>
      <c r="J59">
        <f t="shared" si="3"/>
        <v>15.559999999999999</v>
      </c>
      <c r="K59">
        <f t="shared" si="4"/>
        <v>418.92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35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1214.9100000000001</v>
      </c>
      <c r="J60">
        <f t="shared" si="3"/>
        <v>17.09</v>
      </c>
      <c r="K60">
        <f t="shared" si="4"/>
        <v>446.61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35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1239.8900000000001</v>
      </c>
      <c r="J61">
        <f t="shared" si="3"/>
        <v>18.079999999999998</v>
      </c>
      <c r="K61">
        <f t="shared" si="4"/>
        <v>467.94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35">
      <c r="A62" s="1">
        <v>45513</v>
      </c>
      <c r="B62" s="5">
        <v>23.19</v>
      </c>
      <c r="C62">
        <v>2</v>
      </c>
      <c r="D62">
        <v>42.85</v>
      </c>
      <c r="E62">
        <v>0</v>
      </c>
      <c r="F62">
        <v>0</v>
      </c>
      <c r="G62">
        <v>3.79</v>
      </c>
      <c r="I62">
        <f t="shared" si="2"/>
        <v>1263.0800000000002</v>
      </c>
      <c r="J62">
        <f t="shared" si="3"/>
        <v>20.079999999999998</v>
      </c>
      <c r="K62">
        <f t="shared" si="4"/>
        <v>510.79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35">
      <c r="A63" s="1">
        <v>45514</v>
      </c>
      <c r="I63">
        <f t="shared" si="2"/>
        <v>1263.0800000000002</v>
      </c>
      <c r="J63">
        <f t="shared" si="3"/>
        <v>20.079999999999998</v>
      </c>
      <c r="K63">
        <f t="shared" si="4"/>
        <v>510.79</v>
      </c>
      <c r="L63">
        <f t="shared" si="5"/>
        <v>7.6100000000000012</v>
      </c>
      <c r="M63">
        <f t="shared" si="6"/>
        <v>63.899999999999991</v>
      </c>
      <c r="N63">
        <f t="shared" si="7"/>
        <v>107.61000000000001</v>
      </c>
    </row>
    <row r="64" spans="1:14" x14ac:dyDescent="0.35">
      <c r="A64" s="1">
        <v>45515</v>
      </c>
      <c r="I64">
        <f t="shared" si="2"/>
        <v>1263.0800000000002</v>
      </c>
      <c r="J64">
        <f t="shared" si="3"/>
        <v>20.079999999999998</v>
      </c>
      <c r="K64">
        <f t="shared" si="4"/>
        <v>510.79</v>
      </c>
      <c r="L64">
        <f t="shared" si="5"/>
        <v>7.6100000000000012</v>
      </c>
      <c r="M64">
        <f t="shared" si="6"/>
        <v>63.899999999999991</v>
      </c>
      <c r="N64">
        <f t="shared" si="7"/>
        <v>107.61000000000001</v>
      </c>
    </row>
    <row r="65" spans="1:14" x14ac:dyDescent="0.35">
      <c r="A65" s="1">
        <v>45516</v>
      </c>
      <c r="I65">
        <f t="shared" si="2"/>
        <v>1263.0800000000002</v>
      </c>
      <c r="J65">
        <f t="shared" si="3"/>
        <v>20.079999999999998</v>
      </c>
      <c r="K65">
        <f t="shared" si="4"/>
        <v>510.79</v>
      </c>
      <c r="L65">
        <f t="shared" si="5"/>
        <v>7.6100000000000012</v>
      </c>
      <c r="M65">
        <f t="shared" si="6"/>
        <v>63.899999999999991</v>
      </c>
      <c r="N65">
        <f t="shared" si="7"/>
        <v>107.61000000000001</v>
      </c>
    </row>
    <row r="66" spans="1:14" x14ac:dyDescent="0.35">
      <c r="A66" s="1">
        <v>45517</v>
      </c>
      <c r="I66">
        <f t="shared" si="2"/>
        <v>1263.0800000000002</v>
      </c>
      <c r="J66">
        <f t="shared" si="3"/>
        <v>20.079999999999998</v>
      </c>
      <c r="K66">
        <f t="shared" si="4"/>
        <v>510.79</v>
      </c>
      <c r="L66">
        <f t="shared" si="5"/>
        <v>7.6100000000000012</v>
      </c>
      <c r="M66">
        <f t="shared" si="6"/>
        <v>63.899999999999991</v>
      </c>
      <c r="N66">
        <f t="shared" si="7"/>
        <v>107.61000000000001</v>
      </c>
    </row>
    <row r="67" spans="1:14" x14ac:dyDescent="0.35">
      <c r="A67" s="1">
        <v>45518</v>
      </c>
      <c r="I67">
        <f t="shared" si="2"/>
        <v>1263.0800000000002</v>
      </c>
      <c r="J67">
        <f t="shared" si="3"/>
        <v>20.079999999999998</v>
      </c>
      <c r="K67">
        <f t="shared" si="4"/>
        <v>510.79</v>
      </c>
      <c r="L67">
        <f t="shared" si="5"/>
        <v>7.6100000000000012</v>
      </c>
      <c r="M67">
        <f t="shared" si="6"/>
        <v>63.899999999999991</v>
      </c>
      <c r="N67">
        <f t="shared" si="7"/>
        <v>107.61000000000001</v>
      </c>
    </row>
    <row r="68" spans="1:14" x14ac:dyDescent="0.35">
      <c r="A68" s="1">
        <v>45519</v>
      </c>
      <c r="I68">
        <f t="shared" ref="I68:I119" si="8">B68+I67</f>
        <v>1263.0800000000002</v>
      </c>
      <c r="J68">
        <f t="shared" si="3"/>
        <v>20.079999999999998</v>
      </c>
      <c r="K68">
        <f t="shared" si="4"/>
        <v>510.79</v>
      </c>
      <c r="L68">
        <f t="shared" si="5"/>
        <v>7.6100000000000012</v>
      </c>
      <c r="M68">
        <f t="shared" si="6"/>
        <v>63.899999999999991</v>
      </c>
      <c r="N68">
        <f t="shared" si="7"/>
        <v>107.61000000000001</v>
      </c>
    </row>
    <row r="69" spans="1:14" x14ac:dyDescent="0.35">
      <c r="A69" s="1">
        <v>45520</v>
      </c>
      <c r="I69">
        <f t="shared" si="8"/>
        <v>1263.0800000000002</v>
      </c>
      <c r="J69">
        <f t="shared" si="3"/>
        <v>20.079999999999998</v>
      </c>
      <c r="K69">
        <f t="shared" si="4"/>
        <v>510.79</v>
      </c>
      <c r="L69">
        <f t="shared" si="5"/>
        <v>7.6100000000000012</v>
      </c>
      <c r="M69">
        <f t="shared" si="6"/>
        <v>63.899999999999991</v>
      </c>
      <c r="N69">
        <f t="shared" si="7"/>
        <v>107.61000000000001</v>
      </c>
    </row>
    <row r="70" spans="1:14" x14ac:dyDescent="0.35">
      <c r="A70" s="1">
        <v>45521</v>
      </c>
      <c r="I70">
        <f t="shared" si="8"/>
        <v>1263.0800000000002</v>
      </c>
      <c r="J70">
        <f t="shared" si="3"/>
        <v>20.079999999999998</v>
      </c>
      <c r="K70">
        <f t="shared" si="4"/>
        <v>510.79</v>
      </c>
      <c r="L70">
        <f t="shared" si="5"/>
        <v>7.6100000000000012</v>
      </c>
      <c r="M70">
        <f t="shared" si="6"/>
        <v>63.899999999999991</v>
      </c>
      <c r="N70">
        <f t="shared" si="7"/>
        <v>107.61000000000001</v>
      </c>
    </row>
    <row r="71" spans="1:14" x14ac:dyDescent="0.35">
      <c r="A71" s="1">
        <v>45522</v>
      </c>
      <c r="I71">
        <f t="shared" si="8"/>
        <v>1263.0800000000002</v>
      </c>
      <c r="J71">
        <f t="shared" si="3"/>
        <v>20.079999999999998</v>
      </c>
      <c r="K71">
        <f t="shared" si="4"/>
        <v>510.79</v>
      </c>
      <c r="L71">
        <f t="shared" si="5"/>
        <v>7.6100000000000012</v>
      </c>
      <c r="M71">
        <f t="shared" si="6"/>
        <v>63.899999999999991</v>
      </c>
      <c r="N71">
        <f t="shared" si="7"/>
        <v>107.61000000000001</v>
      </c>
    </row>
    <row r="72" spans="1:14" x14ac:dyDescent="0.35">
      <c r="A72" s="1">
        <v>45523</v>
      </c>
      <c r="I72">
        <f t="shared" si="8"/>
        <v>1263.0800000000002</v>
      </c>
      <c r="J72">
        <f t="shared" si="3"/>
        <v>20.079999999999998</v>
      </c>
      <c r="K72">
        <f t="shared" si="4"/>
        <v>510.79</v>
      </c>
      <c r="L72">
        <f t="shared" si="5"/>
        <v>7.6100000000000012</v>
      </c>
      <c r="M72">
        <f t="shared" si="6"/>
        <v>63.899999999999991</v>
      </c>
      <c r="N72">
        <f t="shared" si="7"/>
        <v>107.61000000000001</v>
      </c>
    </row>
    <row r="73" spans="1:14" x14ac:dyDescent="0.35">
      <c r="A73" s="1">
        <v>45524</v>
      </c>
      <c r="I73">
        <f t="shared" si="8"/>
        <v>1263.0800000000002</v>
      </c>
      <c r="J73">
        <f t="shared" si="3"/>
        <v>20.079999999999998</v>
      </c>
      <c r="K73">
        <f t="shared" si="4"/>
        <v>510.79</v>
      </c>
      <c r="L73">
        <f t="shared" si="5"/>
        <v>7.6100000000000012</v>
      </c>
      <c r="M73">
        <f t="shared" si="6"/>
        <v>63.899999999999991</v>
      </c>
      <c r="N73">
        <f t="shared" si="7"/>
        <v>107.61000000000001</v>
      </c>
    </row>
    <row r="74" spans="1:14" x14ac:dyDescent="0.35">
      <c r="A74" s="1">
        <v>45525</v>
      </c>
      <c r="I74">
        <f t="shared" si="8"/>
        <v>1263.0800000000002</v>
      </c>
      <c r="J74">
        <f t="shared" si="3"/>
        <v>20.079999999999998</v>
      </c>
      <c r="K74">
        <f t="shared" si="4"/>
        <v>510.79</v>
      </c>
      <c r="L74">
        <f t="shared" si="5"/>
        <v>7.6100000000000012</v>
      </c>
      <c r="M74">
        <f t="shared" si="6"/>
        <v>63.899999999999991</v>
      </c>
      <c r="N74">
        <f t="shared" si="7"/>
        <v>107.61000000000001</v>
      </c>
    </row>
    <row r="75" spans="1:14" x14ac:dyDescent="0.35">
      <c r="A75" s="1">
        <v>45526</v>
      </c>
      <c r="I75">
        <f t="shared" si="8"/>
        <v>1263.0800000000002</v>
      </c>
      <c r="J75">
        <f t="shared" si="3"/>
        <v>20.079999999999998</v>
      </c>
      <c r="K75">
        <f t="shared" si="4"/>
        <v>510.79</v>
      </c>
      <c r="L75">
        <f t="shared" si="5"/>
        <v>7.6100000000000012</v>
      </c>
      <c r="M75">
        <f t="shared" si="6"/>
        <v>63.899999999999991</v>
      </c>
      <c r="N75">
        <f t="shared" si="7"/>
        <v>107.61000000000001</v>
      </c>
    </row>
    <row r="76" spans="1:14" x14ac:dyDescent="0.35">
      <c r="A76" s="1">
        <v>45527</v>
      </c>
      <c r="I76">
        <f t="shared" si="8"/>
        <v>1263.0800000000002</v>
      </c>
      <c r="J76">
        <f t="shared" si="3"/>
        <v>20.079999999999998</v>
      </c>
      <c r="K76">
        <f t="shared" si="4"/>
        <v>510.79</v>
      </c>
      <c r="L76">
        <f t="shared" si="5"/>
        <v>7.6100000000000012</v>
      </c>
      <c r="M76">
        <f t="shared" si="6"/>
        <v>63.899999999999991</v>
      </c>
      <c r="N76">
        <f t="shared" si="7"/>
        <v>107.61000000000001</v>
      </c>
    </row>
    <row r="77" spans="1:14" x14ac:dyDescent="0.35">
      <c r="A77" s="1">
        <v>45528</v>
      </c>
      <c r="I77">
        <f t="shared" si="8"/>
        <v>1263.0800000000002</v>
      </c>
      <c r="J77">
        <f t="shared" si="3"/>
        <v>20.079999999999998</v>
      </c>
      <c r="K77">
        <f t="shared" si="4"/>
        <v>510.79</v>
      </c>
      <c r="L77">
        <f t="shared" si="5"/>
        <v>7.6100000000000012</v>
      </c>
      <c r="M77">
        <f t="shared" si="6"/>
        <v>63.899999999999991</v>
      </c>
      <c r="N77">
        <f t="shared" si="7"/>
        <v>107.61000000000001</v>
      </c>
    </row>
    <row r="78" spans="1:14" x14ac:dyDescent="0.35">
      <c r="A78" s="1">
        <v>45529</v>
      </c>
      <c r="I78">
        <f t="shared" si="8"/>
        <v>1263.0800000000002</v>
      </c>
      <c r="J78">
        <f t="shared" si="3"/>
        <v>20.079999999999998</v>
      </c>
      <c r="K78">
        <f t="shared" si="4"/>
        <v>510.79</v>
      </c>
      <c r="L78">
        <f t="shared" si="5"/>
        <v>7.6100000000000012</v>
      </c>
      <c r="M78">
        <f t="shared" si="6"/>
        <v>63.899999999999991</v>
      </c>
      <c r="N78">
        <f t="shared" si="7"/>
        <v>107.61000000000001</v>
      </c>
    </row>
    <row r="79" spans="1:14" x14ac:dyDescent="0.35">
      <c r="A79" s="1">
        <v>45530</v>
      </c>
      <c r="I79">
        <f t="shared" si="8"/>
        <v>1263.0800000000002</v>
      </c>
      <c r="J79">
        <f t="shared" si="3"/>
        <v>20.079999999999998</v>
      </c>
      <c r="K79">
        <f t="shared" si="4"/>
        <v>510.79</v>
      </c>
      <c r="L79">
        <f t="shared" si="5"/>
        <v>7.6100000000000012</v>
      </c>
      <c r="M79">
        <f t="shared" si="6"/>
        <v>63.899999999999991</v>
      </c>
      <c r="N79">
        <f t="shared" si="7"/>
        <v>107.61000000000001</v>
      </c>
    </row>
    <row r="80" spans="1:14" x14ac:dyDescent="0.35">
      <c r="A80" s="1">
        <v>45531</v>
      </c>
      <c r="I80">
        <f t="shared" si="8"/>
        <v>1263.0800000000002</v>
      </c>
      <c r="J80">
        <f t="shared" si="3"/>
        <v>20.079999999999998</v>
      </c>
      <c r="K80">
        <f t="shared" si="4"/>
        <v>510.79</v>
      </c>
      <c r="L80">
        <f t="shared" si="5"/>
        <v>7.6100000000000012</v>
      </c>
      <c r="M80">
        <f t="shared" si="6"/>
        <v>63.899999999999991</v>
      </c>
      <c r="N80">
        <f t="shared" si="7"/>
        <v>107.61000000000001</v>
      </c>
    </row>
    <row r="81" spans="1:14" x14ac:dyDescent="0.35">
      <c r="A81" s="1">
        <v>45532</v>
      </c>
      <c r="I81">
        <f t="shared" si="8"/>
        <v>1263.0800000000002</v>
      </c>
      <c r="J81">
        <f t="shared" si="3"/>
        <v>20.079999999999998</v>
      </c>
      <c r="K81">
        <f t="shared" si="4"/>
        <v>510.79</v>
      </c>
      <c r="L81">
        <f t="shared" si="5"/>
        <v>7.6100000000000012</v>
      </c>
      <c r="M81">
        <f t="shared" si="6"/>
        <v>63.899999999999991</v>
      </c>
      <c r="N81">
        <f t="shared" si="7"/>
        <v>107.61000000000001</v>
      </c>
    </row>
    <row r="82" spans="1:14" x14ac:dyDescent="0.35">
      <c r="A82" s="1">
        <v>45533</v>
      </c>
      <c r="I82">
        <f t="shared" si="8"/>
        <v>1263.0800000000002</v>
      </c>
      <c r="J82">
        <f t="shared" si="3"/>
        <v>20.079999999999998</v>
      </c>
      <c r="K82">
        <f t="shared" si="4"/>
        <v>510.79</v>
      </c>
      <c r="L82">
        <f t="shared" si="5"/>
        <v>7.6100000000000012</v>
      </c>
      <c r="M82">
        <f t="shared" si="6"/>
        <v>63.899999999999991</v>
      </c>
      <c r="N82">
        <f t="shared" si="7"/>
        <v>107.61000000000001</v>
      </c>
    </row>
    <row r="83" spans="1:14" x14ac:dyDescent="0.35">
      <c r="A83" s="1">
        <v>45534</v>
      </c>
      <c r="I83">
        <f t="shared" si="8"/>
        <v>1263.0800000000002</v>
      </c>
      <c r="J83">
        <f t="shared" ref="J83:J119" si="9">C83+J82</f>
        <v>20.079999999999998</v>
      </c>
      <c r="K83">
        <f t="shared" ref="K83:K119" si="10">D83+K82</f>
        <v>510.79</v>
      </c>
      <c r="L83">
        <f t="shared" ref="L83:L119" si="11">E83+L82</f>
        <v>7.6100000000000012</v>
      </c>
      <c r="M83">
        <f t="shared" ref="M83:M119" si="12">F83+M82</f>
        <v>63.899999999999991</v>
      </c>
      <c r="N83">
        <f t="shared" ref="N83:N119" si="13">G83+N82</f>
        <v>107.61000000000001</v>
      </c>
    </row>
    <row r="84" spans="1:14" x14ac:dyDescent="0.35">
      <c r="A84" s="1">
        <v>45535</v>
      </c>
      <c r="I84">
        <f t="shared" si="8"/>
        <v>1263.0800000000002</v>
      </c>
      <c r="J84">
        <f t="shared" si="9"/>
        <v>20.079999999999998</v>
      </c>
      <c r="K84">
        <f t="shared" si="10"/>
        <v>510.79</v>
      </c>
      <c r="L84">
        <f t="shared" si="11"/>
        <v>7.6100000000000012</v>
      </c>
      <c r="M84">
        <f t="shared" si="12"/>
        <v>63.899999999999991</v>
      </c>
      <c r="N84">
        <f t="shared" si="13"/>
        <v>107.61000000000001</v>
      </c>
    </row>
    <row r="85" spans="1:14" x14ac:dyDescent="0.35">
      <c r="A85" s="1">
        <v>45536</v>
      </c>
      <c r="I85">
        <f t="shared" si="8"/>
        <v>1263.0800000000002</v>
      </c>
      <c r="J85">
        <f t="shared" si="9"/>
        <v>20.079999999999998</v>
      </c>
      <c r="K85">
        <f t="shared" si="10"/>
        <v>510.79</v>
      </c>
      <c r="L85">
        <f t="shared" si="11"/>
        <v>7.6100000000000012</v>
      </c>
      <c r="M85">
        <f t="shared" si="12"/>
        <v>63.899999999999991</v>
      </c>
      <c r="N85">
        <f t="shared" si="13"/>
        <v>107.61000000000001</v>
      </c>
    </row>
    <row r="86" spans="1:14" x14ac:dyDescent="0.35">
      <c r="A86" s="1">
        <v>45537</v>
      </c>
      <c r="I86">
        <f t="shared" si="8"/>
        <v>1263.0800000000002</v>
      </c>
      <c r="J86">
        <f t="shared" si="9"/>
        <v>20.079999999999998</v>
      </c>
      <c r="K86">
        <f t="shared" si="10"/>
        <v>510.79</v>
      </c>
      <c r="L86">
        <f t="shared" si="11"/>
        <v>7.6100000000000012</v>
      </c>
      <c r="M86">
        <f t="shared" si="12"/>
        <v>63.899999999999991</v>
      </c>
      <c r="N86">
        <f t="shared" si="13"/>
        <v>107.61000000000001</v>
      </c>
    </row>
    <row r="87" spans="1:14" x14ac:dyDescent="0.35">
      <c r="A87" s="1">
        <v>45538</v>
      </c>
      <c r="I87">
        <f t="shared" si="8"/>
        <v>1263.0800000000002</v>
      </c>
      <c r="J87">
        <f t="shared" si="9"/>
        <v>20.079999999999998</v>
      </c>
      <c r="K87">
        <f t="shared" si="10"/>
        <v>510.79</v>
      </c>
      <c r="L87">
        <f t="shared" si="11"/>
        <v>7.6100000000000012</v>
      </c>
      <c r="M87">
        <f t="shared" si="12"/>
        <v>63.899999999999991</v>
      </c>
      <c r="N87">
        <f t="shared" si="13"/>
        <v>107.61000000000001</v>
      </c>
    </row>
    <row r="88" spans="1:14" x14ac:dyDescent="0.35">
      <c r="A88" s="1">
        <v>45539</v>
      </c>
      <c r="I88">
        <f t="shared" si="8"/>
        <v>1263.0800000000002</v>
      </c>
      <c r="J88">
        <f t="shared" si="9"/>
        <v>20.079999999999998</v>
      </c>
      <c r="K88">
        <f t="shared" si="10"/>
        <v>510.79</v>
      </c>
      <c r="L88">
        <f t="shared" si="11"/>
        <v>7.6100000000000012</v>
      </c>
      <c r="M88">
        <f t="shared" si="12"/>
        <v>63.899999999999991</v>
      </c>
      <c r="N88">
        <f t="shared" si="13"/>
        <v>107.61000000000001</v>
      </c>
    </row>
    <row r="89" spans="1:14" x14ac:dyDescent="0.35">
      <c r="A89" s="1">
        <v>45540</v>
      </c>
      <c r="I89">
        <f t="shared" si="8"/>
        <v>1263.0800000000002</v>
      </c>
      <c r="J89">
        <f t="shared" si="9"/>
        <v>20.079999999999998</v>
      </c>
      <c r="K89">
        <f t="shared" si="10"/>
        <v>510.79</v>
      </c>
      <c r="L89">
        <f t="shared" si="11"/>
        <v>7.6100000000000012</v>
      </c>
      <c r="M89">
        <f t="shared" si="12"/>
        <v>63.899999999999991</v>
      </c>
      <c r="N89">
        <f t="shared" si="13"/>
        <v>107.61000000000001</v>
      </c>
    </row>
    <row r="90" spans="1:14" x14ac:dyDescent="0.35">
      <c r="A90" s="1">
        <v>45541</v>
      </c>
      <c r="I90">
        <f t="shared" si="8"/>
        <v>1263.0800000000002</v>
      </c>
      <c r="J90">
        <f t="shared" si="9"/>
        <v>20.079999999999998</v>
      </c>
      <c r="K90">
        <f t="shared" si="10"/>
        <v>510.79</v>
      </c>
      <c r="L90">
        <f t="shared" si="11"/>
        <v>7.6100000000000012</v>
      </c>
      <c r="M90">
        <f t="shared" si="12"/>
        <v>63.899999999999991</v>
      </c>
      <c r="N90">
        <f t="shared" si="13"/>
        <v>107.61000000000001</v>
      </c>
    </row>
    <row r="91" spans="1:14" x14ac:dyDescent="0.35">
      <c r="A91" s="1">
        <v>45542</v>
      </c>
      <c r="I91">
        <f t="shared" si="8"/>
        <v>1263.0800000000002</v>
      </c>
      <c r="J91">
        <f t="shared" si="9"/>
        <v>20.079999999999998</v>
      </c>
      <c r="K91">
        <f t="shared" si="10"/>
        <v>510.79</v>
      </c>
      <c r="L91">
        <f t="shared" si="11"/>
        <v>7.6100000000000012</v>
      </c>
      <c r="M91">
        <f t="shared" si="12"/>
        <v>63.899999999999991</v>
      </c>
      <c r="N91">
        <f t="shared" si="13"/>
        <v>107.61000000000001</v>
      </c>
    </row>
    <row r="92" spans="1:14" x14ac:dyDescent="0.35">
      <c r="A92" s="1">
        <v>45543</v>
      </c>
      <c r="I92">
        <f t="shared" si="8"/>
        <v>1263.0800000000002</v>
      </c>
      <c r="J92">
        <f t="shared" si="9"/>
        <v>20.079999999999998</v>
      </c>
      <c r="K92">
        <f t="shared" si="10"/>
        <v>510.79</v>
      </c>
      <c r="L92">
        <f t="shared" si="11"/>
        <v>7.6100000000000012</v>
      </c>
      <c r="M92">
        <f t="shared" si="12"/>
        <v>63.899999999999991</v>
      </c>
      <c r="N92">
        <f t="shared" si="13"/>
        <v>107.61000000000001</v>
      </c>
    </row>
    <row r="93" spans="1:14" x14ac:dyDescent="0.35">
      <c r="A93" s="1">
        <v>45544</v>
      </c>
      <c r="I93">
        <f t="shared" si="8"/>
        <v>1263.0800000000002</v>
      </c>
      <c r="J93">
        <f t="shared" si="9"/>
        <v>20.079999999999998</v>
      </c>
      <c r="K93">
        <f t="shared" si="10"/>
        <v>510.79</v>
      </c>
      <c r="L93">
        <f t="shared" si="11"/>
        <v>7.6100000000000012</v>
      </c>
      <c r="M93">
        <f t="shared" si="12"/>
        <v>63.899999999999991</v>
      </c>
      <c r="N93">
        <f t="shared" si="13"/>
        <v>107.61000000000001</v>
      </c>
    </row>
    <row r="94" spans="1:14" x14ac:dyDescent="0.35">
      <c r="A94" s="1">
        <v>45545</v>
      </c>
      <c r="I94">
        <f t="shared" si="8"/>
        <v>1263.0800000000002</v>
      </c>
      <c r="J94">
        <f t="shared" si="9"/>
        <v>20.079999999999998</v>
      </c>
      <c r="K94">
        <f t="shared" si="10"/>
        <v>510.79</v>
      </c>
      <c r="L94">
        <f t="shared" si="11"/>
        <v>7.6100000000000012</v>
      </c>
      <c r="M94">
        <f t="shared" si="12"/>
        <v>63.899999999999991</v>
      </c>
      <c r="N94">
        <f t="shared" si="13"/>
        <v>107.61000000000001</v>
      </c>
    </row>
    <row r="95" spans="1:14" x14ac:dyDescent="0.35">
      <c r="A95" s="1">
        <v>45546</v>
      </c>
      <c r="I95">
        <f t="shared" si="8"/>
        <v>1263.0800000000002</v>
      </c>
      <c r="J95">
        <f t="shared" si="9"/>
        <v>20.079999999999998</v>
      </c>
      <c r="K95">
        <f t="shared" si="10"/>
        <v>510.79</v>
      </c>
      <c r="L95">
        <f t="shared" si="11"/>
        <v>7.6100000000000012</v>
      </c>
      <c r="M95">
        <f t="shared" si="12"/>
        <v>63.899999999999991</v>
      </c>
      <c r="N95">
        <f t="shared" si="13"/>
        <v>107.61000000000001</v>
      </c>
    </row>
    <row r="96" spans="1:14" x14ac:dyDescent="0.35">
      <c r="A96" s="1">
        <v>45547</v>
      </c>
      <c r="I96">
        <f t="shared" si="8"/>
        <v>1263.0800000000002</v>
      </c>
      <c r="J96">
        <f t="shared" si="9"/>
        <v>20.079999999999998</v>
      </c>
      <c r="K96">
        <f t="shared" si="10"/>
        <v>510.79</v>
      </c>
      <c r="L96">
        <f t="shared" si="11"/>
        <v>7.6100000000000012</v>
      </c>
      <c r="M96">
        <f t="shared" si="12"/>
        <v>63.899999999999991</v>
      </c>
      <c r="N96">
        <f t="shared" si="13"/>
        <v>107.61000000000001</v>
      </c>
    </row>
    <row r="97" spans="1:14" x14ac:dyDescent="0.35">
      <c r="A97" s="1">
        <v>45548</v>
      </c>
      <c r="I97">
        <f t="shared" si="8"/>
        <v>1263.0800000000002</v>
      </c>
      <c r="J97">
        <f t="shared" si="9"/>
        <v>20.079999999999998</v>
      </c>
      <c r="K97">
        <f t="shared" si="10"/>
        <v>510.79</v>
      </c>
      <c r="L97">
        <f t="shared" si="11"/>
        <v>7.6100000000000012</v>
      </c>
      <c r="M97">
        <f t="shared" si="12"/>
        <v>63.899999999999991</v>
      </c>
      <c r="N97">
        <f t="shared" si="13"/>
        <v>107.61000000000001</v>
      </c>
    </row>
    <row r="98" spans="1:14" x14ac:dyDescent="0.35">
      <c r="A98" s="1">
        <v>45549</v>
      </c>
      <c r="I98">
        <f t="shared" si="8"/>
        <v>1263.0800000000002</v>
      </c>
      <c r="J98">
        <f t="shared" si="9"/>
        <v>20.079999999999998</v>
      </c>
      <c r="K98">
        <f t="shared" si="10"/>
        <v>510.79</v>
      </c>
      <c r="L98">
        <f t="shared" si="11"/>
        <v>7.6100000000000012</v>
      </c>
      <c r="M98">
        <f t="shared" si="12"/>
        <v>63.899999999999991</v>
      </c>
      <c r="N98">
        <f t="shared" si="13"/>
        <v>107.61000000000001</v>
      </c>
    </row>
    <row r="99" spans="1:14" x14ac:dyDescent="0.35">
      <c r="A99" s="1">
        <v>45550</v>
      </c>
      <c r="I99">
        <f t="shared" si="8"/>
        <v>1263.0800000000002</v>
      </c>
      <c r="J99">
        <f t="shared" si="9"/>
        <v>20.079999999999998</v>
      </c>
      <c r="K99">
        <f t="shared" si="10"/>
        <v>510.79</v>
      </c>
      <c r="L99">
        <f t="shared" si="11"/>
        <v>7.6100000000000012</v>
      </c>
      <c r="M99">
        <f t="shared" si="12"/>
        <v>63.899999999999991</v>
      </c>
      <c r="N99">
        <f t="shared" si="13"/>
        <v>107.61000000000001</v>
      </c>
    </row>
    <row r="100" spans="1:14" x14ac:dyDescent="0.35">
      <c r="A100" s="1">
        <v>45551</v>
      </c>
      <c r="I100">
        <f t="shared" si="8"/>
        <v>1263.0800000000002</v>
      </c>
      <c r="J100">
        <f t="shared" si="9"/>
        <v>20.079999999999998</v>
      </c>
      <c r="K100">
        <f t="shared" si="10"/>
        <v>510.79</v>
      </c>
      <c r="L100">
        <f t="shared" si="11"/>
        <v>7.6100000000000012</v>
      </c>
      <c r="M100">
        <f t="shared" si="12"/>
        <v>63.899999999999991</v>
      </c>
      <c r="N100">
        <f t="shared" si="13"/>
        <v>107.61000000000001</v>
      </c>
    </row>
    <row r="101" spans="1:14" x14ac:dyDescent="0.35">
      <c r="A101" s="1">
        <v>45552</v>
      </c>
      <c r="I101">
        <f t="shared" si="8"/>
        <v>1263.0800000000002</v>
      </c>
      <c r="J101">
        <f t="shared" si="9"/>
        <v>20.079999999999998</v>
      </c>
      <c r="K101">
        <f t="shared" si="10"/>
        <v>510.79</v>
      </c>
      <c r="L101">
        <f t="shared" si="11"/>
        <v>7.6100000000000012</v>
      </c>
      <c r="M101">
        <f t="shared" si="12"/>
        <v>63.899999999999991</v>
      </c>
      <c r="N101">
        <f t="shared" si="13"/>
        <v>107.61000000000001</v>
      </c>
    </row>
    <row r="102" spans="1:14" x14ac:dyDescent="0.35">
      <c r="A102" s="1">
        <v>45553</v>
      </c>
      <c r="I102">
        <f t="shared" si="8"/>
        <v>1263.0800000000002</v>
      </c>
      <c r="J102">
        <f t="shared" si="9"/>
        <v>20.079999999999998</v>
      </c>
      <c r="K102">
        <f t="shared" si="10"/>
        <v>510.79</v>
      </c>
      <c r="L102">
        <f t="shared" si="11"/>
        <v>7.6100000000000012</v>
      </c>
      <c r="M102">
        <f t="shared" si="12"/>
        <v>63.899999999999991</v>
      </c>
      <c r="N102">
        <f t="shared" si="13"/>
        <v>107.61000000000001</v>
      </c>
    </row>
    <row r="103" spans="1:14" x14ac:dyDescent="0.35">
      <c r="A103" s="1">
        <v>45554</v>
      </c>
      <c r="I103">
        <f t="shared" si="8"/>
        <v>1263.0800000000002</v>
      </c>
      <c r="J103">
        <f t="shared" si="9"/>
        <v>20.079999999999998</v>
      </c>
      <c r="K103">
        <f t="shared" si="10"/>
        <v>510.79</v>
      </c>
      <c r="L103">
        <f t="shared" si="11"/>
        <v>7.6100000000000012</v>
      </c>
      <c r="M103">
        <f t="shared" si="12"/>
        <v>63.899999999999991</v>
      </c>
      <c r="N103">
        <f t="shared" si="13"/>
        <v>107.61000000000001</v>
      </c>
    </row>
    <row r="104" spans="1:14" x14ac:dyDescent="0.35">
      <c r="A104" s="1">
        <v>45555</v>
      </c>
      <c r="I104">
        <f t="shared" si="8"/>
        <v>1263.0800000000002</v>
      </c>
      <c r="J104">
        <f t="shared" si="9"/>
        <v>20.079999999999998</v>
      </c>
      <c r="K104">
        <f t="shared" si="10"/>
        <v>510.79</v>
      </c>
      <c r="L104">
        <f t="shared" si="11"/>
        <v>7.6100000000000012</v>
      </c>
      <c r="M104">
        <f t="shared" si="12"/>
        <v>63.899999999999991</v>
      </c>
      <c r="N104">
        <f t="shared" si="13"/>
        <v>107.61000000000001</v>
      </c>
    </row>
    <row r="105" spans="1:14" x14ac:dyDescent="0.35">
      <c r="A105" s="1">
        <v>45556</v>
      </c>
      <c r="I105">
        <f t="shared" si="8"/>
        <v>1263.0800000000002</v>
      </c>
      <c r="J105">
        <f t="shared" si="9"/>
        <v>20.079999999999998</v>
      </c>
      <c r="K105">
        <f t="shared" si="10"/>
        <v>510.79</v>
      </c>
      <c r="L105">
        <f t="shared" si="11"/>
        <v>7.6100000000000012</v>
      </c>
      <c r="M105">
        <f t="shared" si="12"/>
        <v>63.899999999999991</v>
      </c>
      <c r="N105">
        <f t="shared" si="13"/>
        <v>107.61000000000001</v>
      </c>
    </row>
    <row r="106" spans="1:14" x14ac:dyDescent="0.35">
      <c r="A106" s="1">
        <v>45557</v>
      </c>
      <c r="I106">
        <f t="shared" si="8"/>
        <v>1263.0800000000002</v>
      </c>
      <c r="J106">
        <f t="shared" si="9"/>
        <v>20.079999999999998</v>
      </c>
      <c r="K106">
        <f t="shared" si="10"/>
        <v>510.79</v>
      </c>
      <c r="L106">
        <f t="shared" si="11"/>
        <v>7.6100000000000012</v>
      </c>
      <c r="M106">
        <f t="shared" si="12"/>
        <v>63.899999999999991</v>
      </c>
      <c r="N106">
        <f t="shared" si="13"/>
        <v>107.61000000000001</v>
      </c>
    </row>
    <row r="107" spans="1:14" x14ac:dyDescent="0.35">
      <c r="A107" s="1">
        <v>45558</v>
      </c>
      <c r="I107">
        <f t="shared" si="8"/>
        <v>1263.0800000000002</v>
      </c>
      <c r="J107">
        <f t="shared" si="9"/>
        <v>20.079999999999998</v>
      </c>
      <c r="K107">
        <f t="shared" si="10"/>
        <v>510.79</v>
      </c>
      <c r="L107">
        <f t="shared" si="11"/>
        <v>7.6100000000000012</v>
      </c>
      <c r="M107">
        <f t="shared" si="12"/>
        <v>63.899999999999991</v>
      </c>
      <c r="N107">
        <f t="shared" si="13"/>
        <v>107.61000000000001</v>
      </c>
    </row>
    <row r="108" spans="1:14" x14ac:dyDescent="0.35">
      <c r="A108" s="1">
        <v>45559</v>
      </c>
      <c r="I108">
        <f t="shared" si="8"/>
        <v>1263.0800000000002</v>
      </c>
      <c r="J108">
        <f t="shared" si="9"/>
        <v>20.079999999999998</v>
      </c>
      <c r="K108">
        <f t="shared" si="10"/>
        <v>510.79</v>
      </c>
      <c r="L108">
        <f t="shared" si="11"/>
        <v>7.6100000000000012</v>
      </c>
      <c r="M108">
        <f t="shared" si="12"/>
        <v>63.899999999999991</v>
      </c>
      <c r="N108">
        <f t="shared" si="13"/>
        <v>107.61000000000001</v>
      </c>
    </row>
    <row r="109" spans="1:14" x14ac:dyDescent="0.35">
      <c r="A109" s="1">
        <v>45560</v>
      </c>
      <c r="I109">
        <f t="shared" si="8"/>
        <v>1263.0800000000002</v>
      </c>
      <c r="J109">
        <f t="shared" si="9"/>
        <v>20.079999999999998</v>
      </c>
      <c r="K109">
        <f t="shared" si="10"/>
        <v>510.79</v>
      </c>
      <c r="L109">
        <f t="shared" si="11"/>
        <v>7.6100000000000012</v>
      </c>
      <c r="M109">
        <f t="shared" si="12"/>
        <v>63.899999999999991</v>
      </c>
      <c r="N109">
        <f t="shared" si="13"/>
        <v>107.61000000000001</v>
      </c>
    </row>
    <row r="110" spans="1:14" x14ac:dyDescent="0.35">
      <c r="A110" s="1">
        <v>45561</v>
      </c>
      <c r="I110">
        <f t="shared" si="8"/>
        <v>1263.0800000000002</v>
      </c>
      <c r="J110">
        <f t="shared" si="9"/>
        <v>20.079999999999998</v>
      </c>
      <c r="K110">
        <f t="shared" si="10"/>
        <v>510.79</v>
      </c>
      <c r="L110">
        <f t="shared" si="11"/>
        <v>7.6100000000000012</v>
      </c>
      <c r="M110">
        <f t="shared" si="12"/>
        <v>63.899999999999991</v>
      </c>
      <c r="N110">
        <f t="shared" si="13"/>
        <v>107.61000000000001</v>
      </c>
    </row>
    <row r="111" spans="1:14" x14ac:dyDescent="0.35">
      <c r="A111" s="1">
        <v>45562</v>
      </c>
      <c r="I111">
        <f t="shared" si="8"/>
        <v>1263.0800000000002</v>
      </c>
      <c r="J111">
        <f t="shared" si="9"/>
        <v>20.079999999999998</v>
      </c>
      <c r="K111">
        <f t="shared" si="10"/>
        <v>510.79</v>
      </c>
      <c r="L111">
        <f t="shared" si="11"/>
        <v>7.6100000000000012</v>
      </c>
      <c r="M111">
        <f t="shared" si="12"/>
        <v>63.899999999999991</v>
      </c>
      <c r="N111">
        <f t="shared" si="13"/>
        <v>107.61000000000001</v>
      </c>
    </row>
    <row r="112" spans="1:14" x14ac:dyDescent="0.35">
      <c r="A112" s="1">
        <v>45563</v>
      </c>
      <c r="I112">
        <f t="shared" si="8"/>
        <v>1263.0800000000002</v>
      </c>
      <c r="J112">
        <f t="shared" si="9"/>
        <v>20.079999999999998</v>
      </c>
      <c r="K112">
        <f t="shared" si="10"/>
        <v>510.79</v>
      </c>
      <c r="L112">
        <f t="shared" si="11"/>
        <v>7.6100000000000012</v>
      </c>
      <c r="M112">
        <f t="shared" si="12"/>
        <v>63.899999999999991</v>
      </c>
      <c r="N112">
        <f t="shared" si="13"/>
        <v>107.61000000000001</v>
      </c>
    </row>
    <row r="113" spans="1:14" x14ac:dyDescent="0.35">
      <c r="A113" s="1">
        <v>45564</v>
      </c>
      <c r="I113">
        <f t="shared" si="8"/>
        <v>1263.0800000000002</v>
      </c>
      <c r="J113">
        <f t="shared" si="9"/>
        <v>20.079999999999998</v>
      </c>
      <c r="K113">
        <f t="shared" si="10"/>
        <v>510.79</v>
      </c>
      <c r="L113">
        <f t="shared" si="11"/>
        <v>7.6100000000000012</v>
      </c>
      <c r="M113">
        <f t="shared" si="12"/>
        <v>63.899999999999991</v>
      </c>
      <c r="N113">
        <f t="shared" si="13"/>
        <v>107.61000000000001</v>
      </c>
    </row>
    <row r="114" spans="1:14" x14ac:dyDescent="0.35">
      <c r="A114" s="1">
        <v>45565</v>
      </c>
      <c r="I114">
        <f t="shared" si="8"/>
        <v>1263.0800000000002</v>
      </c>
      <c r="J114">
        <f t="shared" si="9"/>
        <v>20.079999999999998</v>
      </c>
      <c r="K114">
        <f t="shared" si="10"/>
        <v>510.79</v>
      </c>
      <c r="L114">
        <f t="shared" si="11"/>
        <v>7.6100000000000012</v>
      </c>
      <c r="M114">
        <f t="shared" si="12"/>
        <v>63.899999999999991</v>
      </c>
      <c r="N114">
        <f t="shared" si="13"/>
        <v>107.61000000000001</v>
      </c>
    </row>
    <row r="115" spans="1:14" x14ac:dyDescent="0.35">
      <c r="A115" s="1">
        <v>45566</v>
      </c>
      <c r="I115">
        <f t="shared" si="8"/>
        <v>1263.0800000000002</v>
      </c>
      <c r="J115">
        <f t="shared" si="9"/>
        <v>20.079999999999998</v>
      </c>
      <c r="K115">
        <f t="shared" si="10"/>
        <v>510.79</v>
      </c>
      <c r="L115">
        <f t="shared" si="11"/>
        <v>7.6100000000000012</v>
      </c>
      <c r="M115">
        <f t="shared" si="12"/>
        <v>63.899999999999991</v>
      </c>
      <c r="N115">
        <f t="shared" si="13"/>
        <v>107.61000000000001</v>
      </c>
    </row>
    <row r="116" spans="1:14" x14ac:dyDescent="0.35">
      <c r="A116" s="1">
        <v>45567</v>
      </c>
      <c r="I116">
        <f t="shared" si="8"/>
        <v>1263.0800000000002</v>
      </c>
      <c r="J116">
        <f t="shared" si="9"/>
        <v>20.079999999999998</v>
      </c>
      <c r="K116">
        <f t="shared" si="10"/>
        <v>510.79</v>
      </c>
      <c r="L116">
        <f t="shared" si="11"/>
        <v>7.6100000000000012</v>
      </c>
      <c r="M116">
        <f t="shared" si="12"/>
        <v>63.899999999999991</v>
      </c>
      <c r="N116">
        <f t="shared" si="13"/>
        <v>107.61000000000001</v>
      </c>
    </row>
    <row r="117" spans="1:14" x14ac:dyDescent="0.35">
      <c r="A117" s="1">
        <v>45568</v>
      </c>
      <c r="I117">
        <f t="shared" si="8"/>
        <v>1263.0800000000002</v>
      </c>
      <c r="J117">
        <f t="shared" si="9"/>
        <v>20.079999999999998</v>
      </c>
      <c r="K117">
        <f t="shared" si="10"/>
        <v>510.79</v>
      </c>
      <c r="L117">
        <f t="shared" si="11"/>
        <v>7.6100000000000012</v>
      </c>
      <c r="M117">
        <f t="shared" si="12"/>
        <v>63.899999999999991</v>
      </c>
      <c r="N117">
        <f t="shared" si="13"/>
        <v>107.61000000000001</v>
      </c>
    </row>
    <row r="118" spans="1:14" x14ac:dyDescent="0.35">
      <c r="A118" s="1">
        <v>45569</v>
      </c>
      <c r="I118">
        <f t="shared" si="8"/>
        <v>1263.0800000000002</v>
      </c>
      <c r="J118">
        <f t="shared" si="9"/>
        <v>20.079999999999998</v>
      </c>
      <c r="K118">
        <f t="shared" si="10"/>
        <v>510.79</v>
      </c>
      <c r="L118">
        <f t="shared" si="11"/>
        <v>7.6100000000000012</v>
      </c>
      <c r="M118">
        <f t="shared" si="12"/>
        <v>63.899999999999991</v>
      </c>
      <c r="N118">
        <f t="shared" si="13"/>
        <v>107.61000000000001</v>
      </c>
    </row>
    <row r="119" spans="1:14" x14ac:dyDescent="0.35">
      <c r="A119" s="1">
        <v>45570</v>
      </c>
      <c r="I119">
        <f t="shared" si="8"/>
        <v>1263.0800000000002</v>
      </c>
      <c r="J119">
        <f t="shared" si="9"/>
        <v>20.079999999999998</v>
      </c>
      <c r="K119">
        <f t="shared" si="10"/>
        <v>510.79</v>
      </c>
      <c r="L119">
        <f t="shared" si="11"/>
        <v>7.6100000000000012</v>
      </c>
      <c r="M119">
        <f t="shared" si="12"/>
        <v>63.899999999999991</v>
      </c>
      <c r="N119">
        <f t="shared" si="13"/>
        <v>107.61000000000001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130" activePane="bottomRight" state="frozen"/>
      <selection pane="topRight" activeCell="C1" sqref="C1"/>
      <selection pane="bottomLeft" activeCell="A2" sqref="A2"/>
      <selection pane="bottomRight" activeCell="D161" sqref="D161"/>
    </sheetView>
  </sheetViews>
  <sheetFormatPr defaultColWidth="8.81640625" defaultRowHeight="14.5" x14ac:dyDescent="0.35"/>
  <cols>
    <col min="1" max="1" width="10.453125" customWidth="1"/>
    <col min="4" max="15" width="11.17968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35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</row>
    <row r="62" spans="1:14" x14ac:dyDescent="0.35">
      <c r="A62" s="1">
        <v>45513</v>
      </c>
      <c r="B62" t="s">
        <v>18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35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35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2024-08-10T14:40:10Z</dcterms:modified>
</cp:coreProperties>
</file>