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/>
  <mc:AlternateContent xmlns:mc="http://schemas.openxmlformats.org/markup-compatibility/2006">
    <mc:Choice Requires="x15">
      <x15ac:absPath xmlns:x15ac="http://schemas.microsoft.com/office/spreadsheetml/2010/11/ac" url="C:\Users\andy1\Documents\R\sfntc-skeena-sockeye-inseason-updates\data\fns demo catches\"/>
    </mc:Choice>
  </mc:AlternateContent>
  <xr:revisionPtr revIDLastSave="0" documentId="8_{383FE119-9674-4AFB-9A56-A2C058B4F2CC}" xr6:coauthVersionLast="36" xr6:coauthVersionMax="36" xr10:uidLastSave="{00000000-0000-0000-0000-000000000000}"/>
  <bookViews>
    <workbookView xWindow="38760" yWindow="800" windowWidth="28010" windowHeight="14750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7" i="1" l="1"/>
  <c r="AG7" i="1"/>
  <c r="AJ7" i="1"/>
  <c r="AM7" i="1"/>
  <c r="AS7" i="1"/>
  <c r="AP3" i="1"/>
  <c r="AP4" i="1"/>
  <c r="AP5" i="1"/>
  <c r="AP6" i="1"/>
  <c r="AO7" i="1" l="1"/>
  <c r="AE7" i="1"/>
  <c r="AH7" i="1"/>
  <c r="AK7" i="1"/>
  <c r="AN7" i="1"/>
  <c r="AQ7" i="1"/>
  <c r="AR7" i="1"/>
  <c r="AL7" i="1"/>
  <c r="AI7" i="1"/>
  <c r="AF7" i="1"/>
  <c r="AT7" i="1"/>
  <c r="AS3" i="1"/>
  <c r="AS4" i="1"/>
  <c r="AS5" i="1"/>
  <c r="AS6" i="1"/>
  <c r="AJ3" i="1"/>
  <c r="AJ4" i="1"/>
  <c r="AJ5" i="1"/>
  <c r="AJ6" i="1"/>
  <c r="AG3" i="1"/>
  <c r="AG4" i="1"/>
  <c r="AG5" i="1"/>
  <c r="AG6" i="1"/>
  <c r="AC7" i="1"/>
  <c r="AD6" i="1"/>
  <c r="AD5" i="1"/>
  <c r="AD4" i="1"/>
  <c r="AD3" i="1"/>
  <c r="L6" i="1"/>
  <c r="L5" i="1"/>
  <c r="L4" i="1"/>
  <c r="L3" i="1"/>
  <c r="L2" i="1"/>
  <c r="AP7" i="1" l="1"/>
  <c r="AS2" i="1"/>
  <c r="AP2" i="1"/>
  <c r="AJ2" i="1"/>
  <c r="AG2" i="1"/>
  <c r="AD2" i="1"/>
</calcChain>
</file>

<file path=xl/sharedStrings.xml><?xml version="1.0" encoding="utf-8"?>
<sst xmlns="http://schemas.openxmlformats.org/spreadsheetml/2006/main" count="145" uniqueCount="78">
  <si>
    <t>Data Entry</t>
  </si>
  <si>
    <t>Data Check</t>
  </si>
  <si>
    <t>Vessle VRN</t>
  </si>
  <si>
    <t>Irregularity Report Comments</t>
  </si>
  <si>
    <t>Licence Number or 
Fishery Notice Number</t>
  </si>
  <si>
    <t>Irregularity Report #</t>
  </si>
  <si>
    <t>Vessel Name</t>
  </si>
  <si>
    <t>Irregularity Report issued Y/N</t>
  </si>
  <si>
    <t>Record # (office)</t>
  </si>
  <si>
    <t>Skipper Name</t>
  </si>
  <si>
    <t>Skipper FIN</t>
  </si>
  <si>
    <t>Data Entry Comments</t>
  </si>
  <si>
    <t>Y</t>
  </si>
  <si>
    <t>N</t>
  </si>
  <si>
    <t>n/a</t>
  </si>
  <si>
    <t>DV</t>
  </si>
  <si>
    <t>DMP Data Sheet - Observer Comments</t>
  </si>
  <si>
    <t>Offload Start Time</t>
  </si>
  <si>
    <t>Offload 
End Time</t>
  </si>
  <si>
    <t>Location</t>
  </si>
  <si>
    <t>Gillnet or Seine?</t>
  </si>
  <si>
    <t>Management Area(s)</t>
  </si>
  <si>
    <t>Scale(s) verified?</t>
  </si>
  <si>
    <t>Hold Check</t>
  </si>
  <si>
    <t>All Fish Landed?</t>
  </si>
  <si>
    <t>Pounds or Kgs?</t>
  </si>
  <si>
    <t>lbs</t>
  </si>
  <si>
    <t># Pieces Sockeye</t>
  </si>
  <si>
    <t># Pieces Coho</t>
  </si>
  <si>
    <t># Pieces Pink</t>
  </si>
  <si>
    <t># Pieces Chum</t>
  </si>
  <si>
    <t>Average Weight lbs Chinook</t>
  </si>
  <si>
    <t># Pieces Chinook</t>
  </si>
  <si>
    <t># Pieces Steelhead</t>
  </si>
  <si>
    <t>Total Weight Sockeye</t>
  </si>
  <si>
    <t>Total Weight Coho</t>
  </si>
  <si>
    <t>Average Weight Sockeye</t>
  </si>
  <si>
    <t>Average Weight Coho</t>
  </si>
  <si>
    <t>Total Weight Pink</t>
  </si>
  <si>
    <t>Average Weight Pink</t>
  </si>
  <si>
    <t>Total Weight Chum</t>
  </si>
  <si>
    <t>Average Weight Chum</t>
  </si>
  <si>
    <t>Total Weight Chinook</t>
  </si>
  <si>
    <t>Total Weight Steelhead</t>
  </si>
  <si>
    <t>Average Weight Steelhead</t>
  </si>
  <si>
    <t>Plant Tally Sheet#</t>
  </si>
  <si>
    <t>EC Tally Sheet?</t>
  </si>
  <si>
    <t>TOTAL:</t>
  </si>
  <si>
    <t>Plant Tally Total Weight</t>
  </si>
  <si>
    <t>EC Tally Total Weight</t>
  </si>
  <si>
    <t>Offload Date (m/dd/yyyy)</t>
  </si>
  <si>
    <t>Net Style</t>
  </si>
  <si>
    <t>Alaska twist</t>
  </si>
  <si>
    <t>Drop Line
Y, N, Unk?</t>
  </si>
  <si>
    <t>GN</t>
  </si>
  <si>
    <t>Observer Name &amp; 
DFO DMP or ASOP #</t>
  </si>
  <si>
    <t>Ocean Mistress - Packer</t>
  </si>
  <si>
    <t>Date(s) Fished</t>
  </si>
  <si>
    <t>4-12</t>
  </si>
  <si>
    <t>EC00026</t>
  </si>
  <si>
    <t>EC00027</t>
  </si>
  <si>
    <t>EC00028</t>
  </si>
  <si>
    <t>EC00029</t>
  </si>
  <si>
    <t>EC00030</t>
  </si>
  <si>
    <t>XDEMO 14 2023</t>
  </si>
  <si>
    <t>KB ASOP PC-20-0068</t>
  </si>
  <si>
    <t>4-5</t>
  </si>
  <si>
    <t>Wave Runner</t>
  </si>
  <si>
    <t>Randy Dudoward</t>
  </si>
  <si>
    <t>Jonah Boy</t>
  </si>
  <si>
    <t>Conrad Wesley</t>
  </si>
  <si>
    <t>Jonathan James</t>
  </si>
  <si>
    <t>Darwin Brooks</t>
  </si>
  <si>
    <t>PE 213</t>
  </si>
  <si>
    <t>Edward Tait</t>
  </si>
  <si>
    <t>Helen H</t>
  </si>
  <si>
    <t>Glen Wesley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</si>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</sst>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hh:mm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Protection="1">
      <protection locked="0"/>
    </xf>
    <xf numFmtId="0" fontId="4" fillId="2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 applyProtection="1">
      <alignment horizontal="center" vertical="center" wrapText="1"/>
      <protection locked="0"/>
    </xf>
    <xf numFmtId="2" fontId="3" fillId="8" borderId="1" xfId="0" applyNumberFormat="1" applyFont="1" applyFill="1" applyBorder="1" applyAlignment="1">
      <alignment horizontal="center" vertical="center"/>
    </xf>
    <xf numFmtId="1" fontId="3" fillId="8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3" fontId="0" fillId="8" borderId="1" xfId="0" applyNumberFormat="1" applyFill="1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12" borderId="0" xfId="0" applyFill="1"/>
    <xf numFmtId="0" fontId="0" fillId="12" borderId="0" xfId="0" applyFill="1" applyProtection="1">
      <protection locked="0"/>
    </xf>
    <xf numFmtId="20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DDDD"/>
      <color rgb="FFFF0000"/>
      <color rgb="FFFA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abSelected="1" zoomScale="80" zoomScaleNormal="80" workbookViewId="0">
      <pane xSplit="1" topLeftCell="B1" activePane="topRight" state="frozen"/>
      <selection pane="topRight" activeCell="AV8" sqref="AV8"/>
    </sheetView>
  </sheetViews>
  <sheetFormatPr defaultColWidth="8.81640625" defaultRowHeight="14.5" x14ac:dyDescent="0.35"/>
  <cols>
    <col min="1" max="1" width="12.54296875" customWidth="1"/>
    <col min="2" max="2" width="13.81640625" customWidth="1"/>
    <col min="3" max="3" width="29" customWidth="1"/>
    <col min="4" max="4" width="28.81640625" customWidth="1"/>
    <col min="5" max="5" width="15.54296875" customWidth="1"/>
    <col min="6" max="6" width="10.453125" customWidth="1"/>
    <col min="7" max="7" width="16.1796875" customWidth="1"/>
    <col min="8" max="13" width="9.81640625" customWidth="1"/>
    <col min="14" max="14" width="8.1796875" customWidth="1"/>
    <col min="15" max="15" width="9.81640625" customWidth="1"/>
    <col min="16" max="16" width="11.26953125" bestFit="1" customWidth="1"/>
    <col min="17" max="18" width="12.81640625" customWidth="1"/>
    <col min="19" max="24" width="9.81640625" customWidth="1"/>
    <col min="25" max="26" width="10.54296875" customWidth="1"/>
    <col min="27" max="27" width="32" customWidth="1"/>
    <col min="28" max="28" width="12" customWidth="1"/>
    <col min="29" max="29" width="8.26953125" customWidth="1"/>
    <col min="30" max="31" width="9.26953125" customWidth="1"/>
    <col min="32" max="32" width="9.1796875" customWidth="1"/>
    <col min="33" max="34" width="8.26953125" customWidth="1"/>
    <col min="35" max="35" width="8.7265625" customWidth="1"/>
    <col min="36" max="43" width="8.26953125" customWidth="1"/>
    <col min="44" max="44" width="9.453125" customWidth="1"/>
    <col min="45" max="45" width="9" customWidth="1"/>
    <col min="46" max="46" width="9.453125" customWidth="1"/>
    <col min="47" max="47" width="5.54296875" bestFit="1" customWidth="1"/>
    <col min="48" max="48" width="7.26953125" style="2" customWidth="1"/>
    <col min="49" max="49" width="38.1796875" customWidth="1"/>
  </cols>
  <sheetData>
    <row r="1" spans="1:49" s="10" customFormat="1" ht="58" x14ac:dyDescent="0.35">
      <c r="A1" s="6" t="s">
        <v>8</v>
      </c>
      <c r="B1" s="6" t="s">
        <v>4</v>
      </c>
      <c r="C1" s="6" t="s">
        <v>55</v>
      </c>
      <c r="D1" s="6" t="s">
        <v>16</v>
      </c>
      <c r="E1" s="3" t="s">
        <v>6</v>
      </c>
      <c r="F1" s="3" t="s">
        <v>2</v>
      </c>
      <c r="G1" s="3" t="s">
        <v>9</v>
      </c>
      <c r="H1" s="3" t="s">
        <v>10</v>
      </c>
      <c r="I1" s="6" t="s">
        <v>19</v>
      </c>
      <c r="J1" s="6" t="s">
        <v>45</v>
      </c>
      <c r="K1" s="6" t="s">
        <v>48</v>
      </c>
      <c r="L1" s="6" t="s">
        <v>49</v>
      </c>
      <c r="M1" s="3" t="s">
        <v>20</v>
      </c>
      <c r="N1" s="3" t="s">
        <v>51</v>
      </c>
      <c r="O1" s="3" t="s">
        <v>53</v>
      </c>
      <c r="P1" s="3" t="s">
        <v>57</v>
      </c>
      <c r="Q1" s="6" t="s">
        <v>21</v>
      </c>
      <c r="R1" s="3" t="s">
        <v>50</v>
      </c>
      <c r="S1" s="6" t="s">
        <v>17</v>
      </c>
      <c r="T1" s="6" t="s">
        <v>18</v>
      </c>
      <c r="U1" s="3" t="s">
        <v>46</v>
      </c>
      <c r="V1" s="3" t="s">
        <v>22</v>
      </c>
      <c r="W1" s="3" t="s">
        <v>23</v>
      </c>
      <c r="X1" s="3" t="s">
        <v>24</v>
      </c>
      <c r="Y1" s="6" t="s">
        <v>7</v>
      </c>
      <c r="Z1" s="6" t="s">
        <v>5</v>
      </c>
      <c r="AA1" s="6" t="s">
        <v>3</v>
      </c>
      <c r="AB1" s="6" t="s">
        <v>25</v>
      </c>
      <c r="AC1" s="9" t="s">
        <v>42</v>
      </c>
      <c r="AD1" s="5" t="s">
        <v>31</v>
      </c>
      <c r="AE1" s="5" t="s">
        <v>32</v>
      </c>
      <c r="AF1" s="7" t="s">
        <v>40</v>
      </c>
      <c r="AG1" s="7" t="s">
        <v>41</v>
      </c>
      <c r="AH1" s="7" t="s">
        <v>30</v>
      </c>
      <c r="AI1" s="4" t="s">
        <v>35</v>
      </c>
      <c r="AJ1" s="4" t="s">
        <v>37</v>
      </c>
      <c r="AK1" s="4" t="s">
        <v>28</v>
      </c>
      <c r="AL1" s="13" t="s">
        <v>38</v>
      </c>
      <c r="AM1" s="13" t="s">
        <v>39</v>
      </c>
      <c r="AN1" s="13" t="s">
        <v>29</v>
      </c>
      <c r="AO1" s="14" t="s">
        <v>34</v>
      </c>
      <c r="AP1" s="14" t="s">
        <v>36</v>
      </c>
      <c r="AQ1" s="14" t="s">
        <v>27</v>
      </c>
      <c r="AR1" s="6" t="s">
        <v>43</v>
      </c>
      <c r="AS1" s="6" t="s">
        <v>44</v>
      </c>
      <c r="AT1" s="12" t="s">
        <v>33</v>
      </c>
      <c r="AU1" s="15" t="s">
        <v>0</v>
      </c>
      <c r="AV1" s="16" t="s">
        <v>1</v>
      </c>
      <c r="AW1" s="15" t="s">
        <v>11</v>
      </c>
    </row>
    <row r="2" spans="1:49" s="1" customFormat="1" ht="84.75" customHeight="1" x14ac:dyDescent="0.35">
      <c r="A2" s="23" t="s">
        <v>59</v>
      </c>
      <c r="B2" s="24" t="s">
        <v>64</v>
      </c>
      <c r="C2" s="23" t="s">
        <v>65</v>
      </c>
      <c r="D2" s="25"/>
      <c r="E2" s="24" t="s">
        <v>67</v>
      </c>
      <c r="F2" s="24">
        <v>25681</v>
      </c>
      <c r="G2" s="24" t="s">
        <v>68</v>
      </c>
      <c r="H2" s="24">
        <v>60899</v>
      </c>
      <c r="I2" s="26" t="s">
        <v>56</v>
      </c>
      <c r="J2" s="26" t="s">
        <v>14</v>
      </c>
      <c r="K2" s="21"/>
      <c r="L2" s="20">
        <f>SUM(AC2+AF2+AI2+AL2+AO2+AR2)</f>
        <v>1452</v>
      </c>
      <c r="M2" s="26" t="s">
        <v>54</v>
      </c>
      <c r="N2" s="38" t="s">
        <v>52</v>
      </c>
      <c r="O2" s="22" t="s">
        <v>13</v>
      </c>
      <c r="P2" s="11">
        <v>45130</v>
      </c>
      <c r="Q2" s="39" t="s">
        <v>66</v>
      </c>
      <c r="R2" s="27">
        <v>45131</v>
      </c>
      <c r="S2" s="28">
        <v>0.40625</v>
      </c>
      <c r="T2" s="22">
        <v>0.43402777777777773</v>
      </c>
      <c r="U2" s="24" t="s">
        <v>12</v>
      </c>
      <c r="V2" s="24" t="s">
        <v>12</v>
      </c>
      <c r="W2" s="24" t="s">
        <v>12</v>
      </c>
      <c r="X2" s="24" t="s">
        <v>12</v>
      </c>
      <c r="Y2" s="24" t="s">
        <v>13</v>
      </c>
      <c r="Z2" s="24"/>
      <c r="AA2" s="29"/>
      <c r="AB2" s="30" t="s">
        <v>26</v>
      </c>
      <c r="AC2" s="24"/>
      <c r="AD2" s="31" t="str">
        <f>IF(AC2="","",AC2/AE2)</f>
        <v/>
      </c>
      <c r="AE2" s="24"/>
      <c r="AF2" s="32"/>
      <c r="AG2" s="31" t="str">
        <f>IF(AF2="","",AF2/AH2)</f>
        <v/>
      </c>
      <c r="AH2" s="24"/>
      <c r="AI2" s="24"/>
      <c r="AJ2" s="33" t="str">
        <f>IF(AI2="","",AI2/AK2)</f>
        <v/>
      </c>
      <c r="AK2" s="24"/>
      <c r="AL2" s="32"/>
      <c r="AM2" s="31"/>
      <c r="AN2" s="24"/>
      <c r="AO2" s="24">
        <v>1452</v>
      </c>
      <c r="AP2" s="31">
        <f>IF(AO2="","",AO2/AQ2)</f>
        <v>5.3382352941176467</v>
      </c>
      <c r="AQ2" s="24">
        <v>272</v>
      </c>
      <c r="AR2" s="24"/>
      <c r="AS2" s="31" t="str">
        <f>IF(AR2="","",AR2/AT2)</f>
        <v/>
      </c>
      <c r="AT2" s="24"/>
      <c r="AU2" s="34" t="s">
        <v>15</v>
      </c>
      <c r="AV2" s="35" t="s">
        <v>77</v>
      </c>
      <c r="AW2" s="29"/>
    </row>
    <row r="3" spans="1:49" s="1" customFormat="1" ht="84.75" customHeight="1" x14ac:dyDescent="0.35">
      <c r="A3" s="23" t="s">
        <v>60</v>
      </c>
      <c r="B3" s="24" t="s">
        <v>64</v>
      </c>
      <c r="C3" s="23" t="s">
        <v>65</v>
      </c>
      <c r="D3" s="25"/>
      <c r="E3" s="24" t="s">
        <v>69</v>
      </c>
      <c r="F3" s="24">
        <v>27149</v>
      </c>
      <c r="G3" s="24" t="s">
        <v>70</v>
      </c>
      <c r="H3" s="24">
        <v>14631</v>
      </c>
      <c r="I3" s="26" t="s">
        <v>56</v>
      </c>
      <c r="J3" s="26" t="s">
        <v>14</v>
      </c>
      <c r="K3" s="21"/>
      <c r="L3" s="20">
        <f>SUM(AC3+AF3+AI3+AL3+AO3+AR3)</f>
        <v>1406</v>
      </c>
      <c r="M3" s="26" t="s">
        <v>54</v>
      </c>
      <c r="N3" s="38" t="s">
        <v>52</v>
      </c>
      <c r="O3" s="22" t="s">
        <v>13</v>
      </c>
      <c r="P3" s="11">
        <v>45130</v>
      </c>
      <c r="Q3" s="39" t="s">
        <v>58</v>
      </c>
      <c r="R3" s="27">
        <v>45131</v>
      </c>
      <c r="S3" s="28">
        <v>0.4375</v>
      </c>
      <c r="T3" s="22">
        <v>0.4548611111111111</v>
      </c>
      <c r="U3" s="24" t="s">
        <v>12</v>
      </c>
      <c r="V3" s="24" t="s">
        <v>12</v>
      </c>
      <c r="W3" s="24" t="s">
        <v>12</v>
      </c>
      <c r="X3" s="24" t="s">
        <v>12</v>
      </c>
      <c r="Y3" s="24" t="s">
        <v>13</v>
      </c>
      <c r="Z3" s="24"/>
      <c r="AA3" s="29"/>
      <c r="AB3" s="30" t="s">
        <v>26</v>
      </c>
      <c r="AC3" s="24"/>
      <c r="AD3" s="31" t="str">
        <f>IF(AC3="","",AC3/AE3)</f>
        <v/>
      </c>
      <c r="AE3" s="24"/>
      <c r="AF3" s="32"/>
      <c r="AG3" s="31" t="str">
        <f t="shared" ref="AG3:AG6" si="0">IF(AF3="","",AF3/AH3)</f>
        <v/>
      </c>
      <c r="AH3" s="24"/>
      <c r="AI3" s="24"/>
      <c r="AJ3" s="33" t="str">
        <f t="shared" ref="AJ3:AJ6" si="1">IF(AI3="","",AI3/AK3)</f>
        <v/>
      </c>
      <c r="AK3" s="24"/>
      <c r="AL3" s="32"/>
      <c r="AM3" s="31"/>
      <c r="AN3" s="24"/>
      <c r="AO3" s="24">
        <v>1406</v>
      </c>
      <c r="AP3" s="31">
        <f t="shared" ref="AP3:AP6" si="2">IF(AO3="","",AO3/AQ3)</f>
        <v>5.2267657992565058</v>
      </c>
      <c r="AQ3" s="24">
        <v>269</v>
      </c>
      <c r="AR3" s="24"/>
      <c r="AS3" s="31" t="str">
        <f t="shared" ref="AS3:AS6" si="3">IF(AR3="","",AR3/AT3)</f>
        <v/>
      </c>
      <c r="AT3" s="24"/>
      <c r="AU3" s="34" t="s">
        <v>15</v>
      </c>
      <c r="AV3" s="35" t="s">
        <v>77</v>
      </c>
      <c r="AW3" s="29"/>
    </row>
    <row r="4" spans="1:49" s="1" customFormat="1" ht="84.75" customHeight="1" x14ac:dyDescent="0.35">
      <c r="A4" s="23" t="s">
        <v>61</v>
      </c>
      <c r="B4" s="24" t="s">
        <v>64</v>
      </c>
      <c r="C4" s="23" t="s">
        <v>65</v>
      </c>
      <c r="D4" s="25"/>
      <c r="E4" s="24" t="s">
        <v>71</v>
      </c>
      <c r="F4" s="24">
        <v>27110</v>
      </c>
      <c r="G4" s="24" t="s">
        <v>72</v>
      </c>
      <c r="H4" s="24">
        <v>56989</v>
      </c>
      <c r="I4" s="26" t="s">
        <v>56</v>
      </c>
      <c r="J4" s="26" t="s">
        <v>14</v>
      </c>
      <c r="K4" s="21"/>
      <c r="L4" s="20">
        <f>SUM(AC4+AF4+AI4+AL4+AO4+AR4)</f>
        <v>1484</v>
      </c>
      <c r="M4" s="26" t="s">
        <v>54</v>
      </c>
      <c r="N4" s="38" t="s">
        <v>52</v>
      </c>
      <c r="O4" s="22" t="s">
        <v>13</v>
      </c>
      <c r="P4" s="11">
        <v>45130</v>
      </c>
      <c r="Q4" s="39" t="s">
        <v>58</v>
      </c>
      <c r="R4" s="27">
        <v>45131</v>
      </c>
      <c r="S4" s="28">
        <v>0.45833333333333331</v>
      </c>
      <c r="T4" s="22">
        <v>0.46875</v>
      </c>
      <c r="U4" s="24" t="s">
        <v>12</v>
      </c>
      <c r="V4" s="24" t="s">
        <v>12</v>
      </c>
      <c r="W4" s="24" t="s">
        <v>12</v>
      </c>
      <c r="X4" s="24" t="s">
        <v>12</v>
      </c>
      <c r="Y4" s="24" t="s">
        <v>13</v>
      </c>
      <c r="Z4" s="24"/>
      <c r="AA4" s="29"/>
      <c r="AB4" s="30" t="s">
        <v>26</v>
      </c>
      <c r="AC4" s="24"/>
      <c r="AD4" s="31" t="str">
        <f>IF(AC4="","",AC4/AE4)</f>
        <v/>
      </c>
      <c r="AE4" s="24"/>
      <c r="AF4" s="32"/>
      <c r="AG4" s="31" t="str">
        <f t="shared" si="0"/>
        <v/>
      </c>
      <c r="AH4" s="24"/>
      <c r="AI4" s="24"/>
      <c r="AJ4" s="33" t="str">
        <f t="shared" si="1"/>
        <v/>
      </c>
      <c r="AK4" s="24"/>
      <c r="AL4" s="32"/>
      <c r="AM4" s="31"/>
      <c r="AN4" s="24"/>
      <c r="AO4" s="24">
        <v>1484</v>
      </c>
      <c r="AP4" s="31">
        <f t="shared" si="2"/>
        <v>5.3963636363636365</v>
      </c>
      <c r="AQ4" s="24">
        <v>275</v>
      </c>
      <c r="AR4" s="24"/>
      <c r="AS4" s="31" t="str">
        <f t="shared" si="3"/>
        <v/>
      </c>
      <c r="AT4" s="24"/>
      <c r="AU4" s="34" t="s">
        <v>15</v>
      </c>
      <c r="AV4" s="35" t="s">
        <v>77</v>
      </c>
      <c r="AW4" s="29"/>
    </row>
    <row r="5" spans="1:49" s="1" customFormat="1" ht="84.75" customHeight="1" x14ac:dyDescent="0.35">
      <c r="A5" s="23" t="s">
        <v>62</v>
      </c>
      <c r="B5" s="24" t="s">
        <v>64</v>
      </c>
      <c r="C5" s="23" t="s">
        <v>65</v>
      </c>
      <c r="D5" s="25"/>
      <c r="E5" s="24" t="s">
        <v>73</v>
      </c>
      <c r="F5" s="24">
        <v>21895</v>
      </c>
      <c r="G5" s="24" t="s">
        <v>74</v>
      </c>
      <c r="H5" s="24">
        <v>47371</v>
      </c>
      <c r="I5" s="26" t="s">
        <v>56</v>
      </c>
      <c r="J5" s="26" t="s">
        <v>14</v>
      </c>
      <c r="K5" s="21"/>
      <c r="L5" s="20">
        <f>SUM(AC5+AF5+AI5+AL5+AO5+AR5)</f>
        <v>1436</v>
      </c>
      <c r="M5" s="26" t="s">
        <v>54</v>
      </c>
      <c r="N5" s="38" t="s">
        <v>52</v>
      </c>
      <c r="O5" s="22" t="s">
        <v>13</v>
      </c>
      <c r="P5" s="11">
        <v>45130</v>
      </c>
      <c r="Q5" s="39" t="s">
        <v>58</v>
      </c>
      <c r="R5" s="27">
        <v>45131</v>
      </c>
      <c r="S5" s="28">
        <v>0.46875</v>
      </c>
      <c r="T5" s="22">
        <v>0.47916666666666669</v>
      </c>
      <c r="U5" s="24" t="s">
        <v>12</v>
      </c>
      <c r="V5" s="24" t="s">
        <v>12</v>
      </c>
      <c r="W5" s="24" t="s">
        <v>12</v>
      </c>
      <c r="X5" s="24" t="s">
        <v>12</v>
      </c>
      <c r="Y5" s="24" t="s">
        <v>13</v>
      </c>
      <c r="Z5" s="24"/>
      <c r="AA5" s="29"/>
      <c r="AB5" s="30" t="s">
        <v>26</v>
      </c>
      <c r="AC5" s="24"/>
      <c r="AD5" s="31" t="str">
        <f>IF(AC5="","",AC5/AE5)</f>
        <v/>
      </c>
      <c r="AE5" s="24"/>
      <c r="AF5" s="32"/>
      <c r="AG5" s="31" t="str">
        <f t="shared" si="0"/>
        <v/>
      </c>
      <c r="AH5" s="24"/>
      <c r="AI5" s="24"/>
      <c r="AJ5" s="33" t="str">
        <f t="shared" si="1"/>
        <v/>
      </c>
      <c r="AK5" s="24"/>
      <c r="AL5" s="32"/>
      <c r="AM5" s="31"/>
      <c r="AN5" s="24"/>
      <c r="AO5" s="24">
        <v>1436</v>
      </c>
      <c r="AP5" s="31">
        <f t="shared" si="2"/>
        <v>5.2028985507246377</v>
      </c>
      <c r="AQ5" s="24">
        <v>276</v>
      </c>
      <c r="AR5" s="24"/>
      <c r="AS5" s="31" t="str">
        <f t="shared" si="3"/>
        <v/>
      </c>
      <c r="AT5" s="24"/>
      <c r="AU5" s="34" t="s">
        <v>15</v>
      </c>
      <c r="AV5" s="35" t="s">
        <v>77</v>
      </c>
      <c r="AW5" s="29"/>
    </row>
    <row r="6" spans="1:49" s="1" customFormat="1" ht="84.75" customHeight="1" x14ac:dyDescent="0.35">
      <c r="A6" s="23" t="s">
        <v>63</v>
      </c>
      <c r="B6" s="24" t="s">
        <v>64</v>
      </c>
      <c r="C6" s="23" t="s">
        <v>65</v>
      </c>
      <c r="D6" s="25"/>
      <c r="E6" s="24" t="s">
        <v>75</v>
      </c>
      <c r="F6" s="24">
        <v>25688</v>
      </c>
      <c r="G6" s="24" t="s">
        <v>76</v>
      </c>
      <c r="H6" s="24">
        <v>9492</v>
      </c>
      <c r="I6" s="26" t="s">
        <v>56</v>
      </c>
      <c r="J6" s="26" t="s">
        <v>14</v>
      </c>
      <c r="K6" s="21"/>
      <c r="L6" s="20">
        <f>SUM(AC6+AF6+AI6+AL6+AO6+AR6)</f>
        <v>1432</v>
      </c>
      <c r="M6" s="26" t="s">
        <v>54</v>
      </c>
      <c r="N6" s="38" t="s">
        <v>52</v>
      </c>
      <c r="O6" s="22" t="s">
        <v>13</v>
      </c>
      <c r="P6" s="11">
        <v>45130</v>
      </c>
      <c r="Q6" s="39" t="s">
        <v>58</v>
      </c>
      <c r="R6" s="27">
        <v>45131</v>
      </c>
      <c r="S6" s="28">
        <v>0.48125000000000001</v>
      </c>
      <c r="T6" s="22">
        <v>0.49305555555555558</v>
      </c>
      <c r="U6" s="24" t="s">
        <v>12</v>
      </c>
      <c r="V6" s="24" t="s">
        <v>12</v>
      </c>
      <c r="W6" s="24" t="s">
        <v>12</v>
      </c>
      <c r="X6" s="24" t="s">
        <v>12</v>
      </c>
      <c r="Y6" s="24" t="s">
        <v>13</v>
      </c>
      <c r="Z6" s="24"/>
      <c r="AA6" s="29"/>
      <c r="AB6" s="30" t="s">
        <v>26</v>
      </c>
      <c r="AC6" s="24"/>
      <c r="AD6" s="31" t="str">
        <f>IF(AC6="","",AC6/AE6)</f>
        <v/>
      </c>
      <c r="AE6" s="24"/>
      <c r="AF6" s="32"/>
      <c r="AG6" s="31" t="str">
        <f t="shared" si="0"/>
        <v/>
      </c>
      <c r="AH6" s="24"/>
      <c r="AI6" s="24"/>
      <c r="AJ6" s="33" t="str">
        <f t="shared" si="1"/>
        <v/>
      </c>
      <c r="AK6" s="24"/>
      <c r="AL6" s="32"/>
      <c r="AM6" s="31"/>
      <c r="AN6" s="24"/>
      <c r="AO6" s="24">
        <v>1432</v>
      </c>
      <c r="AP6" s="31">
        <f t="shared" si="2"/>
        <v>5.0600706713780923</v>
      </c>
      <c r="AQ6" s="24">
        <v>283</v>
      </c>
      <c r="AR6" s="24"/>
      <c r="AS6" s="31" t="str">
        <f t="shared" si="3"/>
        <v/>
      </c>
      <c r="AT6" s="24"/>
      <c r="AU6" s="34" t="s">
        <v>15</v>
      </c>
      <c r="AV6" s="35" t="s">
        <v>77</v>
      </c>
      <c r="AW6" s="29"/>
    </row>
    <row r="7" spans="1:49" s="1" customFormat="1" ht="25.5" customHeight="1" x14ac:dyDescent="0.35">
      <c r="A7" s="19" t="s">
        <v>47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 s="18">
        <f>SUM(AC2:AC6)</f>
        <v>0</v>
      </c>
      <c r="AD7" s="17" t="str">
        <f>IF(AC3="","",AC7/AE7)</f>
        <v/>
      </c>
      <c r="AE7" s="8">
        <f>SUM(AE2:AE6)</f>
        <v>0</v>
      </c>
      <c r="AF7" s="18">
        <f>SUM(AF2:AF6)</f>
        <v>0</v>
      </c>
      <c r="AG7" s="17" t="str">
        <f>IF(AF3="","",AF7/AH7)</f>
        <v/>
      </c>
      <c r="AH7" s="8">
        <f>SUM(AH2:AH6)</f>
        <v>0</v>
      </c>
      <c r="AI7" s="18">
        <f>SUM(AI2:AI6)</f>
        <v>0</v>
      </c>
      <c r="AJ7" s="17" t="str">
        <f>IF(AI3="","",AI7/AK7)</f>
        <v/>
      </c>
      <c r="AK7" s="8">
        <f>SUM(AK2:AK6)</f>
        <v>0</v>
      </c>
      <c r="AL7" s="18">
        <f>SUM(AL2:AL6)</f>
        <v>0</v>
      </c>
      <c r="AM7" s="17" t="str">
        <f>IF(AL3="","",AL7/AN7)</f>
        <v/>
      </c>
      <c r="AN7" s="8">
        <f>SUM(AN2:AN6)</f>
        <v>0</v>
      </c>
      <c r="AO7" s="18">
        <f>SUM(AO2:AO6)</f>
        <v>7210</v>
      </c>
      <c r="AP7" s="17">
        <f>IF(AO3="","",AO7/AQ7)</f>
        <v>5.2436363636363632</v>
      </c>
      <c r="AQ7" s="8">
        <f>SUM(AQ2:AQ6)</f>
        <v>1375</v>
      </c>
      <c r="AR7" s="18">
        <f>SUM(AR2:AR6)</f>
        <v>0</v>
      </c>
      <c r="AS7" s="17" t="str">
        <f>IF(AR3="","",AR7/AT7)</f>
        <v/>
      </c>
      <c r="AT7" s="8">
        <f>SUM(AT2:AT6)</f>
        <v>0</v>
      </c>
      <c r="AU7" s="36"/>
      <c r="AV7" s="37"/>
      <c r="AW7" s="36"/>
    </row>
    <row r="8" spans="1:49" x14ac:dyDescent="0.35">
      <c r="AT8" s="2"/>
      <c r="AV8"/>
    </row>
    <row r="9" spans="1:49" s="1" customFormat="1" x14ac:dyDescent="0.3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2"/>
      <c r="AW9"/>
    </row>
    <row r="10" spans="1:49" s="1" customFormat="1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2"/>
      <c r="AW10"/>
    </row>
    <row r="11" spans="1:49" s="1" customFormat="1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2"/>
      <c r="AW11"/>
    </row>
    <row r="12" spans="1:49" s="1" customFormat="1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2"/>
      <c r="AW12"/>
    </row>
    <row r="13" spans="1:49" s="1" customFormat="1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2"/>
      <c r="AW13"/>
    </row>
    <row r="14" spans="1:49" s="1" customFormat="1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2"/>
      <c r="AW14"/>
    </row>
    <row r="15" spans="1:49" s="1" customFormat="1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2"/>
      <c r="AW15"/>
    </row>
    <row r="16" spans="1:49" s="1" customFormat="1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2"/>
      <c r="AW16"/>
    </row>
    <row r="17" spans="1:49" s="1" customFormat="1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2"/>
      <c r="AW17"/>
    </row>
    <row r="18" spans="1:49" s="1" customFormat="1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2"/>
      <c r="AW18"/>
    </row>
  </sheetData>
  <phoneticPr fontId="2" type="noConversion"/>
  <dataValidations count="8">
    <dataValidation type="list" allowBlank="1" showInputMessage="1" showErrorMessage="1" sqref="AU2:AU6" xr:uid="{00000000-0002-0000-0000-000000000000}">
      <formula1>"DV,JP,KB,LB"</formula1>
    </dataValidation>
    <dataValidation type="list" allowBlank="1" showInputMessage="1" showErrorMessage="1" sqref="M2:M6" xr:uid="{00000000-0002-0000-0000-000001000000}">
      <formula1>"GN,SN"</formula1>
    </dataValidation>
    <dataValidation type="list" allowBlank="1" showInputMessage="1" showErrorMessage="1" sqref="AB2:AB6" xr:uid="{00000000-0002-0000-0000-000002000000}">
      <formula1>"lbs,kgs"</formula1>
    </dataValidation>
    <dataValidation type="list" allowBlank="1" showInputMessage="1" showErrorMessage="1" sqref="U2:Y6" xr:uid="{00000000-0002-0000-0000-000003000000}">
      <formula1>"Y,N"</formula1>
    </dataValidation>
    <dataValidation type="list" allowBlank="1" showInputMessage="1" showErrorMessage="1" sqref="N2:N6" xr:uid="{00000000-0002-0000-0000-000004000000}">
      <formula1>"Regular web,Alaska twist, unk"</formula1>
    </dataValidation>
    <dataValidation type="list" allowBlank="1" showInputMessage="1" showErrorMessage="1" sqref="C2:C6" xr:uid="{00000000-0002-0000-0000-000005000000}">
      <formula1>"AP ASOP PC-A-22-016,AP DMP PC-D-22-105,CC ASOP PC-A-22-103,CC DMP PC-D-22-102,FMS ASOP PC-20-0076,FMS DMP PC-D-22-104,KB ASOP PC-20-0068,KB DMP PC-20-0073,LB ASOP PC-A-22-101,LB DMP PC-D-22-020"</formula1>
    </dataValidation>
    <dataValidation type="list" allowBlank="1" showInputMessage="1" showErrorMessage="1" sqref="AV2:AV6" xr:uid="{00000000-0002-0000-0000-000006000000}">
      <formula1>"DV,JP,KB,LB,FS,RS,AP"</formula1>
    </dataValidation>
    <dataValidation type="list" allowBlank="1" showInputMessage="1" showErrorMessage="1" sqref="O2:O6" xr:uid="{00000000-0002-0000-0000-000007000000}">
      <formula1>"Y,N,Unk"</formula1>
    </dataValidation>
  </dataValidations>
  <pageMargins left="0.7" right="0.7" top="0.75" bottom="0.75" header="0.3" footer="0.3"/>
  <pageSetup orientation="portrait" horizontalDpi="4294967293" verticalDpi="4294967293" r:id="rId1"/>
  <ignoredErrors>
    <ignoredError sqref="AD2 AG2 AJ2 AP2 AS2 AP7 AG7 AD7 AJ7 AM7 AS7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354F940BAAB42A8F01F778D848540" ma:contentTypeVersion="25" ma:contentTypeDescription="Create a new document." ma:contentTypeScope="" ma:versionID="c308acc5af448a36d0e40438a0a1589c">
  <xsd:schema xmlns:xsd="http://www.w3.org/2001/XMLSchema" xmlns:xs="http://www.w3.org/2001/XMLSchema" xmlns:p="http://schemas.microsoft.com/office/2006/metadata/properties" xmlns:ns1="http://schemas.microsoft.com/sharepoint/v3" xmlns:ns2="ffa86a78-63b9-45be-9a3c-676dcbf9f318" xmlns:ns3="ef3dc517-2fc1-492c-8038-912f361d786c" targetNamespace="http://schemas.microsoft.com/office/2006/metadata/properties" ma:root="true" ma:fieldsID="e06963ee145b55fadc815053cb456131" ns1:_="" ns2:_="" ns3:_="">
    <xsd:import namespace="http://schemas.microsoft.com/sharepoint/v3"/>
    <xsd:import namespace="ffa86a78-63b9-45be-9a3c-676dcbf9f318"/>
    <xsd:import namespace="ef3dc517-2fc1-492c-8038-912f361d786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Good" minOccurs="0"/>
                <xsd:element ref="ns3:Candidate" minOccurs="0"/>
                <xsd:element ref="ns3:Notes0" minOccurs="0"/>
                <xsd:element ref="ns3:xnnd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86a78-63b9-45be-9a3c-676dcbf9f31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2" nillable="true" ma:displayName="Taxonomy Catch All Column" ma:hidden="true" ma:list="{940c7804-a4f6-4147-9749-0d19d7bcd783}" ma:internalName="TaxCatchAll" ma:showField="CatchAllData" ma:web="ffa86a78-63b9-45be-9a3c-676dcbf9f3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dc517-2fc1-492c-8038-912f361d78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Good" ma:index="23" nillable="true" ma:displayName="Good" ma:default="1" ma:format="Dropdown" ma:internalName="Good">
      <xsd:simpleType>
        <xsd:restriction base="dms:Boolean"/>
      </xsd:simpleType>
    </xsd:element>
    <xsd:element name="Candidate" ma:index="24" nillable="true" ma:displayName="Candidate" ma:format="Dropdown" ma:internalName="Candidate">
      <xsd:simpleType>
        <xsd:restriction base="dms:Choice">
          <xsd:enumeration value="Choice 1"/>
          <xsd:enumeration value="Choice 2"/>
          <xsd:enumeration value="Choice 3"/>
        </xsd:restriction>
      </xsd:simpleType>
    </xsd:element>
    <xsd:element name="Notes0" ma:index="25" nillable="true" ma:displayName="Notes" ma:description="This is a place to write notes/descriptions about the document" ma:internalName="Notes0">
      <xsd:simpleType>
        <xsd:restriction base="dms:Note">
          <xsd:maxLength value="255"/>
        </xsd:restriction>
      </xsd:simpleType>
    </xsd:element>
    <xsd:element name="xnnd" ma:index="26" nillable="true" ma:displayName="Text" ma:internalName="xnnd">
      <xsd:simpleType>
        <xsd:restriction base="dms:Text"/>
      </xsd:simpleType>
    </xsd:element>
    <xsd:element name="MediaLengthInSeconds" ma:index="2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bfa449f7-5940-451e-9fc8-6063090680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fa86a78-63b9-45be-9a3c-676dcbf9f318">ZQT4CX4VWY5X-448806991-304567</_dlc_DocId>
    <_dlc_DocIdUrl xmlns="ffa86a78-63b9-45be-9a3c-676dcbf9f318">
      <Url>https://ecotrustcanada.sharepoint.com/sites/EcotrustCanada/_layouts/15/DocIdRedir.aspx?ID=ZQT4CX4VWY5X-448806991-304567</Url>
      <Description>ZQT4CX4VWY5X-448806991-304567</Description>
    </_dlc_DocIdUrl>
    <Good xmlns="ef3dc517-2fc1-492c-8038-912f361d786c">true</Good>
    <_ip_UnifiedCompliancePolicyUIAction xmlns="http://schemas.microsoft.com/sharepoint/v3" xsi:nil="true"/>
    <Candidate xmlns="ef3dc517-2fc1-492c-8038-912f361d786c" xsi:nil="true"/>
    <Notes0 xmlns="ef3dc517-2fc1-492c-8038-912f361d786c" xsi:nil="true"/>
    <xnnd xmlns="ef3dc517-2fc1-492c-8038-912f361d786c" xsi:nil="true"/>
    <lcf76f155ced4ddcb4097134ff3c332f xmlns="ef3dc517-2fc1-492c-8038-912f361d786c">
      <Terms xmlns="http://schemas.microsoft.com/office/infopath/2007/PartnerControls"/>
    </lcf76f155ced4ddcb4097134ff3c332f>
    <_ip_UnifiedCompliancePolicyProperties xmlns="http://schemas.microsoft.com/sharepoint/v3" xsi:nil="true"/>
    <TaxCatchAll xmlns="ffa86a78-63b9-45be-9a3c-676dcbf9f318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7BC65-04E9-4044-AC57-BE447068C6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fa86a78-63b9-45be-9a3c-676dcbf9f318"/>
    <ds:schemaRef ds:uri="ef3dc517-2fc1-492c-8038-912f361d78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900097-E396-4D79-A9C9-1116274AAE5A}">
  <ds:schemaRefs>
    <ds:schemaRef ds:uri="http://schemas.microsoft.com/sharepoint/v3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ffa86a78-63b9-45be-9a3c-676dcbf9f318"/>
    <ds:schemaRef ds:uri="http://purl.org/dc/dcmitype/"/>
    <ds:schemaRef ds:uri="ef3dc517-2fc1-492c-8038-912f361d786c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F2C9347-3EAE-455A-A95E-4B077F2A1FB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43EBE0D-FE67-47FC-82F3-12816A8BE7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dianne@ecotrust.ca</dc:creator>
  <cp:keywords/>
  <dc:description/>
  <cp:lastModifiedBy>Andy Rosenberger</cp:lastModifiedBy>
  <cp:revision/>
  <dcterms:created xsi:type="dcterms:W3CDTF">2016-07-04T17:47:43Z</dcterms:created>
  <dcterms:modified xsi:type="dcterms:W3CDTF">2023-07-25T22:32:07Z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616200</vt:r8>
  </property>
  <property fmtid="{D5CDD505-2E9C-101B-9397-08002B2CF9AE}" pid="3" name="ContentTypeId">
    <vt:lpwstr>0x0101002A5354F940BAAB42A8F01F778D848540</vt:lpwstr>
  </property>
  <property fmtid="{D5CDD505-2E9C-101B-9397-08002B2CF9AE}" pid="4" name="_dlc_DocIdItemGuid">
    <vt:lpwstr>a3517c0b-ef03-4310-95c5-727923ccb065</vt:lpwstr>
  </property>
  <property fmtid="{D5CDD505-2E9C-101B-9397-08002B2CF9AE}" pid="5" name="MediaServiceImageTags">
    <vt:lpwstr/>
  </property>
</Properties>
</file>