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AA158A-6C67-436D-B6EA-9F028D4AA0B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Answers" sheetId="3" r:id="rId2"/>
    <sheet name="Sheet1" sheetId="1" r:id="rId3"/>
  </sheet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B5" i="3" l="1"/>
  <c r="D26" i="2"/>
</calcChain>
</file>

<file path=xl/sharedStrings.xml><?xml version="1.0" encoding="utf-8"?>
<sst xmlns="http://schemas.openxmlformats.org/spreadsheetml/2006/main" count="155" uniqueCount="41">
  <si>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</si>
  <si>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</si>
  <si>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</si>
  <si>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</si>
  <si>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</si>
  <si>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</si>
  <si>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</si>
  <si>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</si>
  <si>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</si>
  <si>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</si>
  <si>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</si>
  <si>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</si>
  <si>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</si>
  <si>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</si>
  <si>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</si>
  <si>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</si>
  <si>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</si>
  <si>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</si>
  <si>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</si>
  <si>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</si>
  <si>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</si>
  <si>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</si>
  <si>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</si>
  <si>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</si>
  <si>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</si>
  <si>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</si>
  <si>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</si>
  <si>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Row Labels</t>
  </si>
  <si>
    <t>Grand Total</t>
  </si>
  <si>
    <t>Sum of Diamonds looted (in ounces)</t>
  </si>
  <si>
    <t>Sum of Soft drinks looted (in gallons)</t>
  </si>
  <si>
    <t>1. Diamond looted from Chennai port trust</t>
  </si>
  <si>
    <t>(All)</t>
  </si>
  <si>
    <t>2. Ships looted near Chennai port trust and Pradeep port trust</t>
  </si>
  <si>
    <t>3. Total Diamonds looted near V.O Chidambar port trust</t>
  </si>
  <si>
    <t>Avg of Soft drinks:</t>
  </si>
  <si>
    <t>Avg of Diamond(by changes values to avg in pivot field:</t>
  </si>
  <si>
    <t>Sum of Soft Drinks Consumed</t>
  </si>
  <si>
    <t>Ratio:</t>
  </si>
  <si>
    <t>4. Average amount of Diamond and Softdrinks looted</t>
  </si>
  <si>
    <t>5. Ratio of Soft drinks consumed to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</si>
</sst>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6.782353356481" createdVersion="8" refreshedVersion="8" minRefreshableVersion="3" recordCount="58" xr:uid="{E35E2F61-D870-429C-A11C-5D9EBA829BB9}">
  <cacheSource type="worksheet">
    <worksheetSource name="Table1"/>
  </cacheSource>
  <cacheFields count="6">
    <cacheField name="Date" numFmtId="164">
      <sharedItems containsSemiMixedTypes="0" containsNonDate="0" containsDate="1" containsString="0" minDate="1962-02-03T00:00:00" maxDate="1986-12-27T00:00:00"/>
    </cacheField>
    <cacheField name="Type of attack" numFmtId="0">
      <sharedItems count="2">
        <s v="Port"/>
        <s v="Ship/to/Ship"/>
      </sharedItems>
    </cacheField>
    <cacheField name="Location of attack" numFmtId="0">
      <sharedItems count="18">
        <s v="Deendayal Port Trust"/>
        <s v="Chennai"/>
        <s v="Paradip Port Trust"/>
        <s v="Jawaharlal Nehru Port Trust"/>
        <s v="Visakhapatnam Port Trust"/>
        <s v="Bay of bengal"/>
        <s v="Mumbai Port Trust"/>
        <s v="Syama Prasad Mookerjee Port Trust"/>
        <s v="Chennai Port Trust"/>
        <s v="Gujrat"/>
        <s v="Kamarajar Port Limited"/>
        <s v="Goa"/>
        <s v="Kerala"/>
        <s v="Mumbai"/>
        <s v="Cochin Port Trust"/>
        <s v="V.O. Chidambaranar Port Trust"/>
        <s v="New Mangaluru Port Trust"/>
        <s v="Mormugao Port Trust"/>
      </sharedItems>
    </cacheField>
    <cacheField name="Diamonds looted (in ounces)" numFmtId="0">
      <sharedItems containsSemiMixedTypes="0" containsString="0" containsNumber="1" containsInteger="1" minValue="7" maxValue="2873" count="57">
        <n v="334"/>
        <n v="246"/>
        <n v="571"/>
        <n v="1106"/>
        <n v="986"/>
        <n v="2450"/>
        <n v="1257"/>
        <n v="2659"/>
        <n v="2685"/>
        <n v="2372"/>
        <n v="261"/>
        <n v="2725"/>
        <n v="300"/>
        <n v="572"/>
        <n v="2408"/>
        <n v="1379"/>
        <n v="182"/>
        <n v="1847"/>
        <n v="85"/>
        <n v="199"/>
        <n v="215"/>
        <n v="954"/>
        <n v="1716"/>
        <n v="1470"/>
        <n v="2795"/>
        <n v="297"/>
        <n v="305"/>
        <n v="1216"/>
        <n v="953"/>
        <n v="2199"/>
        <n v="548"/>
        <n v="70"/>
        <n v="1090"/>
        <n v="861"/>
        <n v="1968"/>
        <n v="19"/>
        <n v="1658"/>
        <n v="1613"/>
        <n v="409"/>
        <n v="1693"/>
        <n v="2401"/>
        <n v="2192"/>
        <n v="2739"/>
        <n v="375"/>
        <n v="2873"/>
        <n v="1285"/>
        <n v="229"/>
        <n v="7"/>
        <n v="2207"/>
        <n v="2683"/>
        <n v="1223"/>
        <n v="392"/>
        <n v="532"/>
        <n v="233"/>
        <n v="73"/>
        <n v="2852"/>
        <n v="1845"/>
      </sharedItems>
    </cacheField>
    <cacheField name="Soft drinks looted (in gallons)" numFmtId="0">
      <sharedItems containsSemiMixedTypes="0" containsString="0" containsNumber="1" containsInteger="1" minValue="11" maxValue="3952" count="58">
        <n v="3864"/>
        <n v="3305"/>
        <n v="2396"/>
        <n v="2970"/>
        <n v="3275"/>
        <n v="840"/>
        <n v="1345"/>
        <n v="3073"/>
        <n v="2294"/>
        <n v="1355"/>
        <n v="2389"/>
        <n v="2311"/>
        <n v="3702"/>
        <n v="2861"/>
        <n v="1076"/>
        <n v="1190"/>
        <n v="3644"/>
        <n v="2780"/>
        <n v="3952"/>
        <n v="2757"/>
        <n v="494"/>
        <n v="3420"/>
        <n v="1046"/>
        <n v="3205"/>
        <n v="2255"/>
        <n v="266"/>
        <n v="85"/>
        <n v="2224"/>
        <n v="2442"/>
        <n v="2989"/>
        <n v="3003"/>
        <n v="3102"/>
        <n v="3085"/>
        <n v="2019"/>
        <n v="2035"/>
        <n v="1327"/>
        <n v="1532"/>
        <n v="11"/>
        <n v="2138"/>
        <n v="3218"/>
        <n v="3652"/>
        <n v="954"/>
        <n v="1834"/>
        <n v="758"/>
        <n v="1622"/>
        <n v="3340"/>
        <n v="681"/>
        <n v="3051"/>
        <n v="1795"/>
        <n v="3230"/>
        <n v="3064"/>
        <n v="2373"/>
        <n v="1917"/>
        <n v="2379"/>
        <n v="2289"/>
        <n v="2414"/>
        <n v="626"/>
        <n v="1956"/>
      </sharedItems>
    </cacheField>
    <cacheField name="Soft Drinks Consumed" numFmtId="0">
      <sharedItems containsSemiMixedTypes="0" containsString="0" containsNumber="1" minValue="4.95" maxValue="16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1962-10-27T00:00:00"/>
    <x v="0"/>
    <x v="0"/>
    <x v="0"/>
    <x v="0"/>
    <n v="1236.48"/>
  </r>
  <r>
    <d v="1962-11-18T00:00:00"/>
    <x v="1"/>
    <x v="1"/>
    <x v="1"/>
    <x v="1"/>
    <n v="1454.2"/>
  </r>
  <r>
    <d v="1962-11-27T00:00:00"/>
    <x v="0"/>
    <x v="2"/>
    <x v="2"/>
    <x v="2"/>
    <n v="1078.2"/>
  </r>
  <r>
    <d v="1962-02-03T00:00:00"/>
    <x v="0"/>
    <x v="3"/>
    <x v="3"/>
    <x v="3"/>
    <n v="1188"/>
  </r>
  <r>
    <d v="1963-11-04T00:00:00"/>
    <x v="1"/>
    <x v="2"/>
    <x v="4"/>
    <x v="4"/>
    <n v="1015.25"/>
  </r>
  <r>
    <d v="1963-03-09T00:00:00"/>
    <x v="0"/>
    <x v="4"/>
    <x v="5"/>
    <x v="5"/>
    <n v="336"/>
  </r>
  <r>
    <d v="1964-11-28T00:00:00"/>
    <x v="1"/>
    <x v="5"/>
    <x v="6"/>
    <x v="6"/>
    <n v="538"/>
  </r>
  <r>
    <d v="1964-11-05T00:00:00"/>
    <x v="1"/>
    <x v="6"/>
    <x v="7"/>
    <x v="7"/>
    <n v="1229.2"/>
  </r>
  <r>
    <d v="1964-04-27T00:00:00"/>
    <x v="1"/>
    <x v="7"/>
    <x v="8"/>
    <x v="8"/>
    <n v="917.6"/>
  </r>
  <r>
    <d v="1964-07-28T00:00:00"/>
    <x v="1"/>
    <x v="8"/>
    <x v="9"/>
    <x v="9"/>
    <n v="596.20000000000005"/>
  </r>
  <r>
    <d v="1964-08-18T00:00:00"/>
    <x v="0"/>
    <x v="0"/>
    <x v="10"/>
    <x v="10"/>
    <n v="955.6"/>
  </r>
  <r>
    <d v="1964-08-27T00:00:00"/>
    <x v="0"/>
    <x v="6"/>
    <x v="11"/>
    <x v="11"/>
    <n v="1155.5"/>
  </r>
  <r>
    <d v="1964-12-27T00:00:00"/>
    <x v="1"/>
    <x v="5"/>
    <x v="12"/>
    <x v="12"/>
    <n v="1628.88"/>
  </r>
  <r>
    <d v="1967-02-18T00:00:00"/>
    <x v="1"/>
    <x v="9"/>
    <x v="13"/>
    <x v="13"/>
    <n v="1344.67"/>
  </r>
  <r>
    <d v="1967-06-03T00:00:00"/>
    <x v="1"/>
    <x v="7"/>
    <x v="14"/>
    <x v="14"/>
    <n v="430.40000000000003"/>
  </r>
  <r>
    <d v="1967-07-05T00:00:00"/>
    <x v="1"/>
    <x v="8"/>
    <x v="15"/>
    <x v="15"/>
    <n v="476"/>
  </r>
  <r>
    <d v="1968-07-22T00:00:00"/>
    <x v="1"/>
    <x v="8"/>
    <x v="16"/>
    <x v="16"/>
    <n v="1093.2"/>
  </r>
  <r>
    <d v="1969-11-24T00:00:00"/>
    <x v="0"/>
    <x v="7"/>
    <x v="17"/>
    <x v="17"/>
    <n v="1112"/>
  </r>
  <r>
    <d v="1969-08-23T00:00:00"/>
    <x v="1"/>
    <x v="5"/>
    <x v="18"/>
    <x v="18"/>
    <n v="1185.6000000000001"/>
  </r>
  <r>
    <d v="1969-10-19T00:00:00"/>
    <x v="1"/>
    <x v="10"/>
    <x v="19"/>
    <x v="19"/>
    <n v="1350.9299999999998"/>
  </r>
  <r>
    <d v="1970-09-07T00:00:00"/>
    <x v="1"/>
    <x v="11"/>
    <x v="20"/>
    <x v="20"/>
    <n v="242.06000000000003"/>
  </r>
  <r>
    <d v="1971-11-19T00:00:00"/>
    <x v="1"/>
    <x v="12"/>
    <x v="21"/>
    <x v="21"/>
    <n v="1402.2"/>
  </r>
  <r>
    <d v="1972-04-24T00:00:00"/>
    <x v="1"/>
    <x v="13"/>
    <x v="22"/>
    <x v="22"/>
    <n v="324.26000000000005"/>
  </r>
  <r>
    <d v="1973-10-09T00:00:00"/>
    <x v="1"/>
    <x v="10"/>
    <x v="23"/>
    <x v="23"/>
    <n v="1185.8499999999999"/>
  </r>
  <r>
    <d v="1975-10-22T00:00:00"/>
    <x v="0"/>
    <x v="6"/>
    <x v="24"/>
    <x v="24"/>
    <n v="1037.3"/>
  </r>
  <r>
    <d v="1975-02-14T00:00:00"/>
    <x v="1"/>
    <x v="14"/>
    <x v="25"/>
    <x v="25"/>
    <n v="79.800000000000011"/>
  </r>
  <r>
    <d v="1975-02-03T00:00:00"/>
    <x v="0"/>
    <x v="2"/>
    <x v="26"/>
    <x v="26"/>
    <n v="34"/>
  </r>
  <r>
    <d v="1975-09-03T00:00:00"/>
    <x v="0"/>
    <x v="8"/>
    <x v="27"/>
    <x v="27"/>
    <n v="1023.04"/>
  </r>
  <r>
    <d v="1976-12-18T00:00:00"/>
    <x v="1"/>
    <x v="15"/>
    <x v="28"/>
    <x v="28"/>
    <n v="1001.22"/>
  </r>
  <r>
    <d v="1976-06-26T00:00:00"/>
    <x v="0"/>
    <x v="16"/>
    <x v="29"/>
    <x v="29"/>
    <n v="1195.6000000000001"/>
  </r>
  <r>
    <d v="1976-06-18T00:00:00"/>
    <x v="1"/>
    <x v="11"/>
    <x v="30"/>
    <x v="30"/>
    <n v="1111.1100000000001"/>
  </r>
  <r>
    <d v="1976-08-25T00:00:00"/>
    <x v="0"/>
    <x v="15"/>
    <x v="31"/>
    <x v="31"/>
    <n v="1302.8400000000001"/>
  </r>
  <r>
    <d v="1976-09-24T00:00:00"/>
    <x v="1"/>
    <x v="14"/>
    <x v="32"/>
    <x v="32"/>
    <n v="1264.8499999999999"/>
  </r>
  <r>
    <d v="1977-12-24T00:00:00"/>
    <x v="0"/>
    <x v="14"/>
    <x v="33"/>
    <x v="33"/>
    <n v="625.8900000000001"/>
  </r>
  <r>
    <d v="1977-07-08T00:00:00"/>
    <x v="0"/>
    <x v="10"/>
    <x v="34"/>
    <x v="34"/>
    <n v="651.20000000000005"/>
  </r>
  <r>
    <d v="1978-01-19T00:00:00"/>
    <x v="0"/>
    <x v="17"/>
    <x v="35"/>
    <x v="35"/>
    <n v="530.80000000000007"/>
  </r>
  <r>
    <d v="1978-12-19T00:00:00"/>
    <x v="0"/>
    <x v="8"/>
    <x v="36"/>
    <x v="36"/>
    <n v="735.36000000000013"/>
  </r>
  <r>
    <d v="1978-03-04T00:00:00"/>
    <x v="0"/>
    <x v="15"/>
    <x v="37"/>
    <x v="37"/>
    <n v="4.95"/>
  </r>
  <r>
    <d v="1979-06-18T00:00:00"/>
    <x v="0"/>
    <x v="14"/>
    <x v="38"/>
    <x v="38"/>
    <n v="855.2"/>
  </r>
  <r>
    <d v="1980-09-18T00:00:00"/>
    <x v="0"/>
    <x v="3"/>
    <x v="39"/>
    <x v="39"/>
    <n v="1126.3"/>
  </r>
  <r>
    <d v="1981-10-28T00:00:00"/>
    <x v="0"/>
    <x v="17"/>
    <x v="34"/>
    <x v="40"/>
    <n v="1460.8000000000002"/>
  </r>
  <r>
    <d v="1981-08-01T00:00:00"/>
    <x v="1"/>
    <x v="11"/>
    <x v="40"/>
    <x v="41"/>
    <n v="324.36"/>
  </r>
  <r>
    <d v="1982-11-02T00:00:00"/>
    <x v="0"/>
    <x v="15"/>
    <x v="41"/>
    <x v="42"/>
    <n v="733.6"/>
  </r>
  <r>
    <d v="1983-01-23T00:00:00"/>
    <x v="1"/>
    <x v="1"/>
    <x v="42"/>
    <x v="43"/>
    <n v="333.52"/>
  </r>
  <r>
    <d v="1983-01-26T00:00:00"/>
    <x v="0"/>
    <x v="8"/>
    <x v="43"/>
    <x v="44"/>
    <n v="632.58000000000004"/>
  </r>
  <r>
    <d v="1983-02-23T00:00:00"/>
    <x v="0"/>
    <x v="16"/>
    <x v="44"/>
    <x v="45"/>
    <n v="1169"/>
  </r>
  <r>
    <d v="1983-04-20T00:00:00"/>
    <x v="0"/>
    <x v="2"/>
    <x v="45"/>
    <x v="46"/>
    <n v="217.92000000000002"/>
  </r>
  <r>
    <d v="1983-07-04T00:00:00"/>
    <x v="0"/>
    <x v="4"/>
    <x v="46"/>
    <x v="47"/>
    <n v="1220.4000000000001"/>
  </r>
  <r>
    <d v="1984-11-19T00:00:00"/>
    <x v="0"/>
    <x v="2"/>
    <x v="47"/>
    <x v="48"/>
    <n v="628.25"/>
  </r>
  <r>
    <d v="1984-12-20T00:00:00"/>
    <x v="0"/>
    <x v="15"/>
    <x v="48"/>
    <x v="49"/>
    <n v="1162.8"/>
  </r>
  <r>
    <d v="1984-03-21T00:00:00"/>
    <x v="1"/>
    <x v="7"/>
    <x v="49"/>
    <x v="50"/>
    <n v="1409.44"/>
  </r>
  <r>
    <d v="1984-09-26T00:00:00"/>
    <x v="0"/>
    <x v="7"/>
    <x v="50"/>
    <x v="51"/>
    <n v="711.90000000000009"/>
  </r>
  <r>
    <d v="1984-10-03T00:00:00"/>
    <x v="0"/>
    <x v="14"/>
    <x v="51"/>
    <x v="52"/>
    <n v="766.80000000000007"/>
  </r>
  <r>
    <d v="1985-12-11T00:00:00"/>
    <x v="0"/>
    <x v="14"/>
    <x v="52"/>
    <x v="53"/>
    <n v="951.6"/>
  </r>
  <r>
    <d v="1985-12-25T00:00:00"/>
    <x v="1"/>
    <x v="2"/>
    <x v="53"/>
    <x v="54"/>
    <n v="686.7"/>
  </r>
  <r>
    <d v="1986-02-02T00:00:00"/>
    <x v="1"/>
    <x v="2"/>
    <x v="54"/>
    <x v="55"/>
    <n v="1110.44"/>
  </r>
  <r>
    <d v="1986-11-28T00:00:00"/>
    <x v="1"/>
    <x v="15"/>
    <x v="55"/>
    <x v="56"/>
    <n v="294.22000000000003"/>
  </r>
  <r>
    <d v="1986-12-26T00:00:00"/>
    <x v="0"/>
    <x v="3"/>
    <x v="56"/>
    <x v="57"/>
    <n v="782.40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40154-2DCC-42F3-A12C-1BFC26C5CF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2" firstHeaderRow="0" firstDataRow="1" firstDataCol="1" rowPageCount="1" colPageCount="1"/>
  <pivotFields count="6">
    <pivotField numFmtId="164" showAll="0"/>
    <pivotField axis="axisPage" showAll="0">
      <items count="3">
        <item x="0"/>
        <item x="1"/>
        <item t="default"/>
      </items>
    </pivotField>
    <pivotField axis="axisRow" showAll="0">
      <items count="19">
        <item x="5"/>
        <item x="1"/>
        <item x="8"/>
        <item x="14"/>
        <item x="0"/>
        <item x="11"/>
        <item x="9"/>
        <item x="3"/>
        <item x="10"/>
        <item x="12"/>
        <item x="17"/>
        <item x="13"/>
        <item x="6"/>
        <item x="16"/>
        <item x="2"/>
        <item x="7"/>
        <item x="15"/>
        <item x="4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Diamonds looted (in ounces)" fld="3" baseField="2" baseItem="15"/>
    <dataField name="Sum of Soft drinks looted (in gallons)" fld="4" baseField="2" baseItem="0"/>
    <dataField name="Sum of Soft Drinks Consumed" fld="5" baseField="0" baseItem="0"/>
  </dataFields>
  <formats count="3"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33ECD1-967A-4385-8992-A5A8B871C3E5}" name="Table1" displayName="Table1" ref="A1:F59" totalsRowShown="0" headerRowDxfId="15" dataDxfId="14">
  <autoFilter ref="A1:F59" xr:uid="{F033ECD1-967A-4385-8992-A5A8B871C3E5}"/>
  <tableColumns count="6">
    <tableColumn id="1" xr3:uid="{86F709BF-A61C-414B-84DA-33FC5A0E670F}" name="Date" dataDxfId="13"/>
    <tableColumn id="2" xr3:uid="{96206D7C-9006-42E8-B879-32D65412AD73}" name="Type of attack" dataDxfId="12"/>
    <tableColumn id="3" xr3:uid="{5CDC4DD8-035B-48B7-AC2F-2D1E58E75D8F}" name="Location of attack" dataDxfId="11"/>
    <tableColumn id="4" xr3:uid="{616A4C78-D953-46D4-A5FF-CFFDA02FC5C7}" name="Diamonds looted (in ounces)" dataDxfId="10"/>
    <tableColumn id="5" xr3:uid="{69F5583D-1CFB-4916-AD8A-BDE503EA8A2C}" name="Soft drinks looted (in gallons)" dataDxfId="9"/>
    <tableColumn id="6" xr3:uid="{9745E64E-E46E-4489-8E63-9B6FC92FB60B}" name="Soft Drinks Consumed" dataDxfId="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289E-1B53-4DA3-A0F3-E9402026CFAB}">
  <dimension ref="A1:E26"/>
  <sheetViews>
    <sheetView topLeftCell="A16" workbookViewId="0">
      <selection activeCell="D26" sqref="D26"/>
    </sheetView>
  </sheetViews>
  <sheetFormatPr defaultRowHeight="21" x14ac:dyDescent="0.4"/>
  <cols>
    <col min="1" max="1" width="28.85546875" bestFit="1" customWidth="1"/>
    <col min="2" max="2" width="17.35546875" customWidth="1"/>
    <col min="3" max="3" width="14" bestFit="1" customWidth="1"/>
    <col min="4" max="4" width="13.7109375" customWidth="1"/>
    <col min="5" max="5" width="18.0703125" style="8" customWidth="1"/>
    <col min="6" max="18" width="30" bestFit="1" customWidth="1"/>
    <col min="19" max="19" width="10.140625" bestFit="1" customWidth="1"/>
  </cols>
  <sheetData>
    <row r="1" spans="1:5" x14ac:dyDescent="0.4">
      <c r="A1" s="5" t="s">
        <v>1</v>
      </c>
      <c r="B1" t="s">
        <v>32</v>
      </c>
    </row>
    <row r="3" spans="1:5" ht="66" customHeight="1" x14ac:dyDescent="0.4">
      <c r="A3" s="5" t="s">
        <v>27</v>
      </c>
      <c r="B3" s="7" t="s">
        <v>29</v>
      </c>
      <c r="C3" s="7" t="s">
        <v>30</v>
      </c>
      <c r="D3" s="7" t="s">
        <v>37</v>
      </c>
      <c r="E3"/>
    </row>
    <row r="4" spans="1:5" x14ac:dyDescent="0.4">
      <c r="A4" s="6" t="s">
        <v>13</v>
      </c>
      <c r="B4" s="11">
        <v>1642</v>
      </c>
      <c r="C4" s="11">
        <v>8999</v>
      </c>
      <c r="D4" s="11">
        <v>3352.4800000000005</v>
      </c>
    </row>
    <row r="5" spans="1:5" x14ac:dyDescent="0.4">
      <c r="A5" s="6" t="s">
        <v>9</v>
      </c>
      <c r="B5" s="11">
        <v>2985</v>
      </c>
      <c r="C5" s="11">
        <v>4063</v>
      </c>
      <c r="D5" s="11">
        <v>1787.72</v>
      </c>
    </row>
    <row r="6" spans="1:5" x14ac:dyDescent="0.4">
      <c r="A6" s="6" t="s">
        <v>16</v>
      </c>
      <c r="B6" s="11">
        <v>7182</v>
      </c>
      <c r="C6" s="11">
        <v>11567</v>
      </c>
      <c r="D6" s="11">
        <v>4556.38</v>
      </c>
    </row>
    <row r="7" spans="1:5" x14ac:dyDescent="0.4">
      <c r="A7" s="6" t="s">
        <v>23</v>
      </c>
      <c r="B7" s="11">
        <v>3581</v>
      </c>
      <c r="C7" s="11">
        <v>11804</v>
      </c>
      <c r="D7" s="11">
        <v>4544.1400000000003</v>
      </c>
    </row>
    <row r="8" spans="1:5" x14ac:dyDescent="0.4">
      <c r="A8" s="6" t="s">
        <v>7</v>
      </c>
      <c r="B8" s="11">
        <v>595</v>
      </c>
      <c r="C8" s="11">
        <v>6253</v>
      </c>
      <c r="D8" s="11">
        <v>2192.08</v>
      </c>
    </row>
    <row r="9" spans="1:5" x14ac:dyDescent="0.4">
      <c r="A9" s="6" t="s">
        <v>20</v>
      </c>
      <c r="B9" s="11">
        <v>3164</v>
      </c>
      <c r="C9" s="11">
        <v>4451</v>
      </c>
      <c r="D9" s="11">
        <v>1677.5300000000002</v>
      </c>
    </row>
    <row r="10" spans="1:5" x14ac:dyDescent="0.4">
      <c r="A10" s="6" t="s">
        <v>17</v>
      </c>
      <c r="B10" s="11">
        <v>572</v>
      </c>
      <c r="C10" s="11">
        <v>2861</v>
      </c>
      <c r="D10" s="11">
        <v>1344.67</v>
      </c>
    </row>
    <row r="11" spans="1:5" x14ac:dyDescent="0.4">
      <c r="A11" s="6" t="s">
        <v>11</v>
      </c>
      <c r="B11" s="11">
        <v>4644</v>
      </c>
      <c r="C11" s="11">
        <v>8144</v>
      </c>
      <c r="D11" s="11">
        <v>3096.7000000000003</v>
      </c>
    </row>
    <row r="12" spans="1:5" x14ac:dyDescent="0.4">
      <c r="A12" s="6" t="s">
        <v>19</v>
      </c>
      <c r="B12" s="11">
        <v>3637</v>
      </c>
      <c r="C12" s="11">
        <v>7997</v>
      </c>
      <c r="D12" s="11">
        <v>3187.9799999999996</v>
      </c>
    </row>
    <row r="13" spans="1:5" x14ac:dyDescent="0.4">
      <c r="A13" s="6" t="s">
        <v>21</v>
      </c>
      <c r="B13" s="11">
        <v>954</v>
      </c>
      <c r="C13" s="11">
        <v>3420</v>
      </c>
      <c r="D13" s="11">
        <v>1402.2</v>
      </c>
    </row>
    <row r="14" spans="1:5" x14ac:dyDescent="0.4">
      <c r="A14" s="6" t="s">
        <v>26</v>
      </c>
      <c r="B14" s="11">
        <v>1987</v>
      </c>
      <c r="C14" s="11">
        <v>4979</v>
      </c>
      <c r="D14" s="11">
        <v>1991.6000000000004</v>
      </c>
    </row>
    <row r="15" spans="1:5" x14ac:dyDescent="0.4">
      <c r="A15" s="6" t="s">
        <v>22</v>
      </c>
      <c r="B15" s="11">
        <v>1716</v>
      </c>
      <c r="C15" s="11">
        <v>1046</v>
      </c>
      <c r="D15" s="11">
        <v>324.26000000000005</v>
      </c>
    </row>
    <row r="16" spans="1:5" x14ac:dyDescent="0.4">
      <c r="A16" s="6" t="s">
        <v>14</v>
      </c>
      <c r="B16" s="11">
        <v>8179</v>
      </c>
      <c r="C16" s="11">
        <v>7639</v>
      </c>
      <c r="D16" s="11">
        <v>3422</v>
      </c>
    </row>
    <row r="17" spans="1:4" x14ac:dyDescent="0.4">
      <c r="A17" s="6" t="s">
        <v>25</v>
      </c>
      <c r="B17" s="11">
        <v>5072</v>
      </c>
      <c r="C17" s="11">
        <v>6329</v>
      </c>
      <c r="D17" s="11">
        <v>2364.6000000000004</v>
      </c>
    </row>
    <row r="18" spans="1:4" x14ac:dyDescent="0.4">
      <c r="A18" s="6" t="s">
        <v>10</v>
      </c>
      <c r="B18" s="11">
        <v>3460</v>
      </c>
      <c r="C18" s="11">
        <v>12935</v>
      </c>
      <c r="D18" s="11">
        <v>4770.76</v>
      </c>
    </row>
    <row r="19" spans="1:4" x14ac:dyDescent="0.4">
      <c r="A19" s="6" t="s">
        <v>15</v>
      </c>
      <c r="B19" s="11">
        <v>10846</v>
      </c>
      <c r="C19" s="11">
        <v>11587</v>
      </c>
      <c r="D19" s="11">
        <v>4581.34</v>
      </c>
    </row>
    <row r="20" spans="1:4" x14ac:dyDescent="0.4">
      <c r="A20" s="6" t="s">
        <v>24</v>
      </c>
      <c r="B20" s="11">
        <v>9887</v>
      </c>
      <c r="C20" s="11">
        <v>11245</v>
      </c>
      <c r="D20" s="11">
        <v>4499.63</v>
      </c>
    </row>
    <row r="21" spans="1:4" x14ac:dyDescent="0.4">
      <c r="A21" s="6" t="s">
        <v>12</v>
      </c>
      <c r="B21" s="11">
        <v>2679</v>
      </c>
      <c r="C21" s="11">
        <v>3891</v>
      </c>
      <c r="D21" s="11">
        <v>1556.4</v>
      </c>
    </row>
    <row r="22" spans="1:4" x14ac:dyDescent="0.4">
      <c r="A22" s="6" t="s">
        <v>28</v>
      </c>
      <c r="B22" s="11">
        <v>72782</v>
      </c>
      <c r="C22" s="11">
        <v>129210</v>
      </c>
      <c r="D22" s="11">
        <v>50652.47</v>
      </c>
    </row>
    <row r="26" spans="1:4" x14ac:dyDescent="0.4">
      <c r="C26" t="s">
        <v>38</v>
      </c>
      <c r="D26" s="12">
        <f>(GETPIVOTDATA("Sum of Soft Drinks Consumed",$A$3)/GETPIVOTDATA("Sum of Soft drinks looted (in gallons)",$A$3))</f>
        <v>0.39201663957897998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A8AA-0362-458C-8174-B746EC99096F}">
  <dimension ref="A1:B15"/>
  <sheetViews>
    <sheetView tabSelected="1" topLeftCell="A6" workbookViewId="0">
      <selection activeCell="D17" sqref="D17"/>
    </sheetView>
  </sheetViews>
  <sheetFormatPr defaultRowHeight="21" x14ac:dyDescent="0.4"/>
  <cols>
    <col min="1" max="1" width="20" customWidth="1"/>
    <col min="2" max="2" width="42.2109375" customWidth="1"/>
  </cols>
  <sheetData>
    <row r="1" spans="1:2" ht="48.6" customHeight="1" x14ac:dyDescent="0.4">
      <c r="A1" s="8"/>
      <c r="B1" s="9" t="s">
        <v>31</v>
      </c>
    </row>
    <row r="2" spans="1:2" x14ac:dyDescent="0.4">
      <c r="A2" s="8"/>
      <c r="B2" s="10">
        <v>7182</v>
      </c>
    </row>
    <row r="3" spans="1:2" x14ac:dyDescent="0.4">
      <c r="A3" s="8"/>
      <c r="B3" s="8"/>
    </row>
    <row r="4" spans="1:2" ht="48" customHeight="1" x14ac:dyDescent="0.4">
      <c r="A4" s="8"/>
      <c r="B4" s="9" t="s">
        <v>33</v>
      </c>
    </row>
    <row r="5" spans="1:2" x14ac:dyDescent="0.4">
      <c r="A5" s="8"/>
      <c r="B5" s="10">
        <f>SUM(1387+3351+1292+7978)</f>
        <v>14008</v>
      </c>
    </row>
    <row r="6" spans="1:2" x14ac:dyDescent="0.4">
      <c r="A6" s="8"/>
      <c r="B6" s="8"/>
    </row>
    <row r="7" spans="1:2" ht="40.799999999999997" customHeight="1" x14ac:dyDescent="0.4">
      <c r="A7" s="8"/>
      <c r="B7" s="9" t="s">
        <v>34</v>
      </c>
    </row>
    <row r="8" spans="1:2" x14ac:dyDescent="0.4">
      <c r="A8" s="8"/>
      <c r="B8" s="10">
        <v>9887</v>
      </c>
    </row>
    <row r="9" spans="1:2" x14ac:dyDescent="0.4">
      <c r="A9" s="8"/>
      <c r="B9" s="8"/>
    </row>
    <row r="10" spans="1:2" ht="26.4" customHeight="1" x14ac:dyDescent="0.4">
      <c r="A10" s="10"/>
      <c r="B10" s="9" t="s">
        <v>39</v>
      </c>
    </row>
    <row r="11" spans="1:2" ht="63.6" customHeight="1" x14ac:dyDescent="0.4">
      <c r="A11" s="9" t="s">
        <v>36</v>
      </c>
      <c r="B11" s="10">
        <v>1254.8599999999999</v>
      </c>
    </row>
    <row r="12" spans="1:2" x14ac:dyDescent="0.4">
      <c r="A12" s="10" t="s">
        <v>35</v>
      </c>
      <c r="B12" s="10">
        <v>2227.7600000000002</v>
      </c>
    </row>
    <row r="13" spans="1:2" x14ac:dyDescent="0.4">
      <c r="A13" s="8"/>
      <c r="B13" s="8"/>
    </row>
    <row r="14" spans="1:2" x14ac:dyDescent="0.4">
      <c r="A14" s="8"/>
      <c r="B14" s="10" t="s">
        <v>40</v>
      </c>
    </row>
    <row r="15" spans="1:2" x14ac:dyDescent="0.4">
      <c r="A15" s="8"/>
      <c r="B15" s="10">
        <v>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E14" sqref="E14"/>
    </sheetView>
  </sheetViews>
  <sheetFormatPr defaultColWidth="9.2109375" defaultRowHeight="15" customHeight="1" x14ac:dyDescent="0.4"/>
  <cols>
    <col min="1" max="1" width="10.28515625" customWidth="1"/>
    <col min="2" max="2" width="11.7109375" customWidth="1"/>
    <col min="3" max="3" width="22.2109375" customWidth="1"/>
    <col min="4" max="4" width="19.140625" customWidth="1"/>
    <col min="5" max="5" width="19.5" customWidth="1"/>
    <col min="6" max="6" width="15.140625" customWidth="1"/>
    <col min="7" max="26" width="8.42578125" customWidth="1"/>
  </cols>
  <sheetData>
    <row r="1" spans="1:26" ht="21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4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4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4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4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4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4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4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4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4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4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4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4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4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4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4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4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4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4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4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4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4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4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4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4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4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4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4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4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4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4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4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4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4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4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4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4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4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4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4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4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4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4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4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4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4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4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4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4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4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4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4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4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4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4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4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4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4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4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Answers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2023-12-06T13:47:39Z</dcterms:modified>
</cp:coreProperties>
</file>