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9ddcd0b1e1ba7f/Documents/Voyage Analytics/MFE/"/>
    </mc:Choice>
  </mc:AlternateContent>
  <xr:revisionPtr revIDLastSave="886" documentId="8_{8FFAC076-A2BA-4A27-8F7B-EBAC8EB0FF24}" xr6:coauthVersionLast="47" xr6:coauthVersionMax="47" xr10:uidLastSave="{2657C9E7-546E-478A-BDDC-9520817C1C80}"/>
  <bookViews>
    <workbookView xWindow="-108" yWindow="-108" windowWidth="23256" windowHeight="12456" activeTab="2" xr2:uid="{D3C71918-288D-4F60-A5C6-862A5A246120}"/>
  </bookViews>
  <sheets>
    <sheet name="2024" sheetId="1" r:id="rId1"/>
    <sheet name="2024 Neat" sheetId="2" r:id="rId2"/>
    <sheet name="Final 2024 Retur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I71" i="3"/>
  <c r="J71" i="3"/>
  <c r="I72" i="3"/>
  <c r="J72" i="3"/>
  <c r="I73" i="3"/>
  <c r="J73" i="3"/>
  <c r="I74" i="3"/>
  <c r="J74" i="3"/>
  <c r="I75" i="3"/>
  <c r="J75" i="3"/>
  <c r="I76" i="3"/>
  <c r="J76" i="3"/>
  <c r="I77" i="3"/>
  <c r="J77" i="3"/>
  <c r="J70" i="3"/>
  <c r="I70" i="3"/>
  <c r="K69" i="3"/>
  <c r="I65" i="3"/>
  <c r="J65" i="3"/>
  <c r="I66" i="3"/>
  <c r="J66" i="3"/>
  <c r="I67" i="3"/>
  <c r="J67" i="3"/>
  <c r="I68" i="3"/>
  <c r="J68" i="3"/>
  <c r="I69" i="3"/>
  <c r="J69" i="3"/>
  <c r="I55" i="3"/>
  <c r="J55" i="3"/>
  <c r="I56" i="3"/>
  <c r="J56" i="3"/>
  <c r="I57" i="3"/>
  <c r="J57" i="3"/>
  <c r="I58" i="3"/>
  <c r="J58" i="3"/>
  <c r="I59" i="3"/>
  <c r="J59" i="3"/>
  <c r="I60" i="3"/>
  <c r="J60" i="3"/>
  <c r="I61" i="3"/>
  <c r="J61" i="3"/>
  <c r="I62" i="3"/>
  <c r="J62" i="3"/>
  <c r="I63" i="3"/>
  <c r="J63" i="3"/>
  <c r="I64" i="3"/>
  <c r="J64" i="3"/>
  <c r="I54" i="3"/>
  <c r="K53" i="3"/>
  <c r="I47" i="3"/>
  <c r="I48" i="3"/>
  <c r="I49" i="3"/>
  <c r="I50" i="3"/>
  <c r="I51" i="3"/>
  <c r="I52" i="3"/>
  <c r="I53" i="3"/>
  <c r="J47" i="3"/>
  <c r="J48" i="3"/>
  <c r="J49" i="3"/>
  <c r="J50" i="3"/>
  <c r="J51" i="3"/>
  <c r="J52" i="3"/>
  <c r="J53" i="3"/>
  <c r="J38" i="3"/>
  <c r="J39" i="3"/>
  <c r="J40" i="3"/>
  <c r="J41" i="3"/>
  <c r="J42" i="3"/>
  <c r="J43" i="3"/>
  <c r="J44" i="3"/>
  <c r="J45" i="3"/>
  <c r="J46" i="3"/>
  <c r="I38" i="3"/>
  <c r="I39" i="3"/>
  <c r="I40" i="3"/>
  <c r="I41" i="3"/>
  <c r="I42" i="3"/>
  <c r="I43" i="3"/>
  <c r="I44" i="3"/>
  <c r="I45" i="3"/>
  <c r="I46" i="3"/>
  <c r="J37" i="3"/>
  <c r="I37" i="3"/>
  <c r="K36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J28" i="3"/>
  <c r="J29" i="3"/>
  <c r="J30" i="3"/>
  <c r="J31" i="3"/>
  <c r="J32" i="3"/>
  <c r="J33" i="3"/>
  <c r="J34" i="3"/>
  <c r="J35" i="3"/>
  <c r="J36" i="3"/>
  <c r="J22" i="3"/>
  <c r="J23" i="3"/>
  <c r="J24" i="3"/>
  <c r="J25" i="3"/>
  <c r="J26" i="3"/>
  <c r="J27" i="3"/>
  <c r="J21" i="3"/>
  <c r="J19" i="3"/>
  <c r="I21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20" i="3"/>
  <c r="J54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J2" i="3"/>
  <c r="I2" i="3"/>
  <c r="H77" i="3"/>
  <c r="G77" i="3"/>
  <c r="H66" i="3"/>
  <c r="H67" i="3"/>
  <c r="H68" i="3"/>
  <c r="H69" i="3"/>
  <c r="H70" i="3"/>
  <c r="H71" i="3"/>
  <c r="H72" i="3"/>
  <c r="H73" i="3"/>
  <c r="H74" i="3"/>
  <c r="H75" i="3"/>
  <c r="H76" i="3"/>
  <c r="G67" i="3"/>
  <c r="G68" i="3"/>
  <c r="G69" i="3"/>
  <c r="G70" i="3"/>
  <c r="G71" i="3"/>
  <c r="G72" i="3"/>
  <c r="G73" i="3"/>
  <c r="G74" i="3"/>
  <c r="G75" i="3"/>
  <c r="G76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14" i="3"/>
  <c r="G15" i="3"/>
  <c r="G3" i="3"/>
  <c r="G4" i="3"/>
  <c r="G5" i="3"/>
  <c r="G6" i="3"/>
  <c r="G7" i="3"/>
  <c r="G8" i="3"/>
  <c r="G9" i="3"/>
  <c r="G10" i="3"/>
  <c r="G11" i="3"/>
  <c r="G12" i="3"/>
  <c r="G13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2" i="3"/>
  <c r="G2" i="3"/>
  <c r="E82" i="3"/>
  <c r="D82" i="3"/>
  <c r="D7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9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E3" i="3"/>
  <c r="E4" i="3"/>
  <c r="E5" i="3"/>
  <c r="E6" i="3"/>
  <c r="E7" i="3"/>
  <c r="E8" i="3"/>
  <c r="E9" i="3"/>
  <c r="E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2" i="3"/>
  <c r="D3" i="3"/>
  <c r="D4" i="3"/>
  <c r="D5" i="3"/>
  <c r="D6" i="3"/>
  <c r="D7" i="3"/>
  <c r="D8" i="3"/>
  <c r="D9" i="3"/>
  <c r="D2" i="3"/>
  <c r="AQ3" i="2"/>
  <c r="AQ4" i="2"/>
  <c r="AQ5" i="2"/>
  <c r="AQ6" i="2"/>
  <c r="AQ7" i="2"/>
  <c r="AQ8" i="2"/>
  <c r="AQ9" i="2"/>
  <c r="AR9" i="2" s="1"/>
  <c r="AX9" i="2" s="1"/>
  <c r="BE90" i="2" s="1"/>
  <c r="AQ10" i="2"/>
  <c r="AR10" i="2" s="1"/>
  <c r="AX10" i="2" s="1"/>
  <c r="BF90" i="2" s="1"/>
  <c r="AQ11" i="2"/>
  <c r="AQ12" i="2"/>
  <c r="AQ13" i="2"/>
  <c r="AQ14" i="2"/>
  <c r="AR14" i="2" s="1"/>
  <c r="AX14" i="2" s="1"/>
  <c r="AQ15" i="2"/>
  <c r="AR15" i="2" s="1"/>
  <c r="AX15" i="2" s="1"/>
  <c r="AQ16" i="2"/>
  <c r="AR16" i="2" s="1"/>
  <c r="AX16" i="2" s="1"/>
  <c r="AQ17" i="2"/>
  <c r="AR17" i="2" s="1"/>
  <c r="AX17" i="2" s="1"/>
  <c r="AQ18" i="2"/>
  <c r="AR18" i="2" s="1"/>
  <c r="AX18" i="2" s="1"/>
  <c r="AQ19" i="2"/>
  <c r="AQ20" i="2"/>
  <c r="AQ21" i="2"/>
  <c r="AQ22" i="2"/>
  <c r="AR22" i="2" s="1"/>
  <c r="AX22" i="2" s="1"/>
  <c r="AQ23" i="2"/>
  <c r="AR23" i="2" s="1"/>
  <c r="AX23" i="2" s="1"/>
  <c r="AQ24" i="2"/>
  <c r="AR24" i="2" s="1"/>
  <c r="AX24" i="2" s="1"/>
  <c r="AQ25" i="2"/>
  <c r="AR25" i="2" s="1"/>
  <c r="AX25" i="2" s="1"/>
  <c r="AQ26" i="2"/>
  <c r="AR26" i="2" s="1"/>
  <c r="AX26" i="2" s="1"/>
  <c r="AQ27" i="2"/>
  <c r="AQ28" i="2"/>
  <c r="AQ29" i="2"/>
  <c r="AQ30" i="2"/>
  <c r="AR30" i="2" s="1"/>
  <c r="AX30" i="2" s="1"/>
  <c r="AQ31" i="2"/>
  <c r="AR31" i="2" s="1"/>
  <c r="AX31" i="2" s="1"/>
  <c r="AQ32" i="2"/>
  <c r="AR32" i="2" s="1"/>
  <c r="AX32" i="2" s="1"/>
  <c r="AQ33" i="2"/>
  <c r="AR33" i="2" s="1"/>
  <c r="AX33" i="2" s="1"/>
  <c r="AQ34" i="2"/>
  <c r="AR34" i="2" s="1"/>
  <c r="AX34" i="2" s="1"/>
  <c r="AQ35" i="2"/>
  <c r="AQ36" i="2"/>
  <c r="AQ37" i="2"/>
  <c r="AQ38" i="2"/>
  <c r="AQ39" i="2"/>
  <c r="AR39" i="2" s="1"/>
  <c r="AX39" i="2" s="1"/>
  <c r="AQ40" i="2"/>
  <c r="AR40" i="2" s="1"/>
  <c r="AX40" i="2" s="1"/>
  <c r="AQ41" i="2"/>
  <c r="AR41" i="2" s="1"/>
  <c r="AX41" i="2" s="1"/>
  <c r="AQ42" i="2"/>
  <c r="AR42" i="2" s="1"/>
  <c r="AX42" i="2" s="1"/>
  <c r="AQ43" i="2"/>
  <c r="AQ44" i="2"/>
  <c r="AQ45" i="2"/>
  <c r="AQ46" i="2"/>
  <c r="AR46" i="2" s="1"/>
  <c r="AX46" i="2" s="1"/>
  <c r="AQ47" i="2"/>
  <c r="AR47" i="2" s="1"/>
  <c r="AX47" i="2" s="1"/>
  <c r="AQ48" i="2"/>
  <c r="AR48" i="2" s="1"/>
  <c r="AX48" i="2" s="1"/>
  <c r="AQ49" i="2"/>
  <c r="AR49" i="2" s="1"/>
  <c r="AX49" i="2" s="1"/>
  <c r="AQ50" i="2"/>
  <c r="AR50" i="2" s="1"/>
  <c r="AX50" i="2" s="1"/>
  <c r="AQ51" i="2"/>
  <c r="AQ52" i="2"/>
  <c r="AQ53" i="2"/>
  <c r="AQ54" i="2"/>
  <c r="AQ55" i="2"/>
  <c r="AQ56" i="2"/>
  <c r="AR56" i="2" s="1"/>
  <c r="AX56" i="2" s="1"/>
  <c r="AQ57" i="2"/>
  <c r="AR57" i="2" s="1"/>
  <c r="AX57" i="2" s="1"/>
  <c r="AQ58" i="2"/>
  <c r="AR58" i="2" s="1"/>
  <c r="AX58" i="2" s="1"/>
  <c r="AQ59" i="2"/>
  <c r="AQ60" i="2"/>
  <c r="AQ61" i="2"/>
  <c r="AQ62" i="2"/>
  <c r="AQ63" i="2"/>
  <c r="AQ64" i="2"/>
  <c r="AQ65" i="2"/>
  <c r="AQ66" i="2"/>
  <c r="AR66" i="2" s="1"/>
  <c r="AX66" i="2" s="1"/>
  <c r="AQ67" i="2"/>
  <c r="AQ68" i="2"/>
  <c r="AQ69" i="2"/>
  <c r="AQ70" i="2"/>
  <c r="AQ71" i="2"/>
  <c r="AQ72" i="2"/>
  <c r="AQ73" i="2"/>
  <c r="AQ74" i="2"/>
  <c r="AR74" i="2" s="1"/>
  <c r="AX74" i="2" s="1"/>
  <c r="AQ75" i="2"/>
  <c r="AQ76" i="2"/>
  <c r="AQ77" i="2"/>
  <c r="AP38" i="2"/>
  <c r="AW38" i="2" s="1"/>
  <c r="AO6" i="2"/>
  <c r="AP6" i="2" s="1"/>
  <c r="AW6" i="2" s="1"/>
  <c r="BE51" i="2" s="1"/>
  <c r="AO14" i="2"/>
  <c r="AP14" i="2" s="1"/>
  <c r="AW14" i="2" s="1"/>
  <c r="AO15" i="2"/>
  <c r="AP15" i="2" s="1"/>
  <c r="AO16" i="2"/>
  <c r="AP16" i="2" s="1"/>
  <c r="AW16" i="2" s="1"/>
  <c r="AO17" i="2"/>
  <c r="AP17" i="2" s="1"/>
  <c r="AW17" i="2" s="1"/>
  <c r="AO24" i="2"/>
  <c r="AP24" i="2" s="1"/>
  <c r="AO25" i="2"/>
  <c r="AP25" i="2" s="1"/>
  <c r="AO26" i="2"/>
  <c r="AP26" i="2" s="1"/>
  <c r="AO30" i="2"/>
  <c r="AP30" i="2" s="1"/>
  <c r="AW30" i="2" s="1"/>
  <c r="AO31" i="2"/>
  <c r="AP31" i="2" s="1"/>
  <c r="AO38" i="2"/>
  <c r="AO39" i="2"/>
  <c r="AP39" i="2" s="1"/>
  <c r="AO40" i="2"/>
  <c r="AP40" i="2" s="1"/>
  <c r="AO41" i="2"/>
  <c r="AP41" i="2" s="1"/>
  <c r="AO42" i="2"/>
  <c r="AP42" i="2" s="1"/>
  <c r="AO54" i="2"/>
  <c r="AP54" i="2" s="1"/>
  <c r="AW54" i="2" s="1"/>
  <c r="AO55" i="2"/>
  <c r="AP55" i="2" s="1"/>
  <c r="AO56" i="2"/>
  <c r="AP56" i="2" s="1"/>
  <c r="AW56" i="2" s="1"/>
  <c r="AO63" i="2"/>
  <c r="AP63" i="2" s="1"/>
  <c r="AO64" i="2"/>
  <c r="AP64" i="2" s="1"/>
  <c r="AO65" i="2"/>
  <c r="AP65" i="2" s="1"/>
  <c r="AW65" i="2" s="1"/>
  <c r="AO66" i="2"/>
  <c r="AP66" i="2" s="1"/>
  <c r="AO70" i="2"/>
  <c r="AP70" i="2" s="1"/>
  <c r="AW70" i="2" s="1"/>
  <c r="AO75" i="2"/>
  <c r="AP75" i="2" s="1"/>
  <c r="AW75" i="2" s="1"/>
  <c r="AO76" i="2"/>
  <c r="AP76" i="2" s="1"/>
  <c r="AW76" i="2" s="1"/>
  <c r="BH86" i="2"/>
  <c r="BE64" i="2"/>
  <c r="AX69" i="2"/>
  <c r="AX77" i="2"/>
  <c r="AR78" i="2"/>
  <c r="AR3" i="2"/>
  <c r="AX3" i="2" s="1"/>
  <c r="BF64" i="2" s="1"/>
  <c r="AR4" i="2"/>
  <c r="AX4" i="2" s="1"/>
  <c r="BE65" i="2" s="1"/>
  <c r="AR5" i="2"/>
  <c r="AX5" i="2" s="1"/>
  <c r="BE78" i="2" s="1"/>
  <c r="AR6" i="2"/>
  <c r="AX6" i="2" s="1"/>
  <c r="BE84" i="2" s="1"/>
  <c r="AR7" i="2"/>
  <c r="AX7" i="2" s="1"/>
  <c r="BE85" i="2" s="1"/>
  <c r="AR8" i="2"/>
  <c r="AX8" i="2" s="1"/>
  <c r="BE86" i="2" s="1"/>
  <c r="AR11" i="2"/>
  <c r="AX11" i="2" s="1"/>
  <c r="AR12" i="2"/>
  <c r="AX12" i="2" s="1"/>
  <c r="AR13" i="2"/>
  <c r="AX13" i="2" s="1"/>
  <c r="AR19" i="2"/>
  <c r="AX19" i="2" s="1"/>
  <c r="AR20" i="2"/>
  <c r="AX20" i="2" s="1"/>
  <c r="AR21" i="2"/>
  <c r="AX21" i="2" s="1"/>
  <c r="AR27" i="2"/>
  <c r="AX27" i="2" s="1"/>
  <c r="AR28" i="2"/>
  <c r="AX28" i="2" s="1"/>
  <c r="AR29" i="2"/>
  <c r="AX29" i="2" s="1"/>
  <c r="AR35" i="2"/>
  <c r="AX35" i="2" s="1"/>
  <c r="AR36" i="2"/>
  <c r="AX36" i="2" s="1"/>
  <c r="AR37" i="2"/>
  <c r="AX37" i="2" s="1"/>
  <c r="AR38" i="2"/>
  <c r="AX38" i="2" s="1"/>
  <c r="AR43" i="2"/>
  <c r="AX43" i="2" s="1"/>
  <c r="AR44" i="2"/>
  <c r="AX44" i="2" s="1"/>
  <c r="AR45" i="2"/>
  <c r="AX45" i="2" s="1"/>
  <c r="AR51" i="2"/>
  <c r="AX51" i="2" s="1"/>
  <c r="AR52" i="2"/>
  <c r="AX52" i="2" s="1"/>
  <c r="AR53" i="2"/>
  <c r="AX53" i="2" s="1"/>
  <c r="AR54" i="2"/>
  <c r="AX54" i="2" s="1"/>
  <c r="AR55" i="2"/>
  <c r="AX55" i="2" s="1"/>
  <c r="AR59" i="2"/>
  <c r="AX59" i="2" s="1"/>
  <c r="AR60" i="2"/>
  <c r="AX60" i="2" s="1"/>
  <c r="AR61" i="2"/>
  <c r="AX61" i="2" s="1"/>
  <c r="AR62" i="2"/>
  <c r="AX62" i="2" s="1"/>
  <c r="AR63" i="2"/>
  <c r="AX63" i="2" s="1"/>
  <c r="AR64" i="2"/>
  <c r="AX64" i="2" s="1"/>
  <c r="AR65" i="2"/>
  <c r="AX65" i="2" s="1"/>
  <c r="AR67" i="2"/>
  <c r="AX67" i="2" s="1"/>
  <c r="AR68" i="2"/>
  <c r="AX68" i="2" s="1"/>
  <c r="AR69" i="2"/>
  <c r="AR70" i="2"/>
  <c r="AX70" i="2" s="1"/>
  <c r="AR71" i="2"/>
  <c r="AX71" i="2" s="1"/>
  <c r="AR72" i="2"/>
  <c r="AX72" i="2" s="1"/>
  <c r="AR73" i="2"/>
  <c r="AX73" i="2" s="1"/>
  <c r="AR75" i="2"/>
  <c r="AX75" i="2" s="1"/>
  <c r="AR76" i="2"/>
  <c r="AX76" i="2" s="1"/>
  <c r="AR77" i="2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7" i="2"/>
  <c r="AH78" i="2"/>
  <c r="AH2" i="2"/>
  <c r="AG3" i="2"/>
  <c r="AO3" i="2" s="1"/>
  <c r="AP3" i="2" s="1"/>
  <c r="AW3" i="2" s="1"/>
  <c r="AG4" i="2"/>
  <c r="AO4" i="2" s="1"/>
  <c r="AP4" i="2" s="1"/>
  <c r="AW4" i="2" s="1"/>
  <c r="AG5" i="2"/>
  <c r="AO5" i="2" s="1"/>
  <c r="AP5" i="2" s="1"/>
  <c r="AW5" i="2" s="1"/>
  <c r="AG6" i="2"/>
  <c r="AG7" i="2"/>
  <c r="AO7" i="2" s="1"/>
  <c r="AP7" i="2" s="1"/>
  <c r="AG8" i="2"/>
  <c r="AO8" i="2" s="1"/>
  <c r="AP8" i="2" s="1"/>
  <c r="AG9" i="2"/>
  <c r="AO9" i="2" s="1"/>
  <c r="AP9" i="2" s="1"/>
  <c r="AG10" i="2"/>
  <c r="AO10" i="2" s="1"/>
  <c r="AP10" i="2" s="1"/>
  <c r="AG11" i="2"/>
  <c r="AO11" i="2" s="1"/>
  <c r="AP11" i="2" s="1"/>
  <c r="AW11" i="2" s="1"/>
  <c r="AG12" i="2"/>
  <c r="AO12" i="2" s="1"/>
  <c r="AP12" i="2" s="1"/>
  <c r="AW12" i="2" s="1"/>
  <c r="AG13" i="2"/>
  <c r="AO13" i="2" s="1"/>
  <c r="AP13" i="2" s="1"/>
  <c r="AW13" i="2" s="1"/>
  <c r="AG14" i="2"/>
  <c r="AG15" i="2"/>
  <c r="AG16" i="2"/>
  <c r="AG17" i="2"/>
  <c r="AG18" i="2"/>
  <c r="AO18" i="2" s="1"/>
  <c r="AP18" i="2" s="1"/>
  <c r="AG19" i="2"/>
  <c r="AO19" i="2" s="1"/>
  <c r="AP19" i="2" s="1"/>
  <c r="AW19" i="2" s="1"/>
  <c r="AG20" i="2"/>
  <c r="AO20" i="2" s="1"/>
  <c r="AP20" i="2" s="1"/>
  <c r="AW20" i="2" s="1"/>
  <c r="AG21" i="2"/>
  <c r="AO21" i="2" s="1"/>
  <c r="AP21" i="2" s="1"/>
  <c r="AW21" i="2" s="1"/>
  <c r="AG22" i="2"/>
  <c r="AO22" i="2" s="1"/>
  <c r="AP22" i="2" s="1"/>
  <c r="AW22" i="2" s="1"/>
  <c r="AG23" i="2"/>
  <c r="AO23" i="2" s="1"/>
  <c r="AP23" i="2" s="1"/>
  <c r="AG24" i="2"/>
  <c r="AG25" i="2"/>
  <c r="AG26" i="2"/>
  <c r="AG27" i="2"/>
  <c r="AO27" i="2" s="1"/>
  <c r="AP27" i="2" s="1"/>
  <c r="AW27" i="2" s="1"/>
  <c r="AG28" i="2"/>
  <c r="AO28" i="2" s="1"/>
  <c r="AP28" i="2" s="1"/>
  <c r="AW28" i="2" s="1"/>
  <c r="AG29" i="2"/>
  <c r="AO29" i="2" s="1"/>
  <c r="AP29" i="2" s="1"/>
  <c r="AW29" i="2" s="1"/>
  <c r="AG30" i="2"/>
  <c r="AG31" i="2"/>
  <c r="AG32" i="2"/>
  <c r="AO32" i="2" s="1"/>
  <c r="AP32" i="2" s="1"/>
  <c r="AW32" i="2" s="1"/>
  <c r="AG33" i="2"/>
  <c r="AO33" i="2" s="1"/>
  <c r="AP33" i="2" s="1"/>
  <c r="AG34" i="2"/>
  <c r="AO34" i="2" s="1"/>
  <c r="AP34" i="2" s="1"/>
  <c r="AG35" i="2"/>
  <c r="AO35" i="2" s="1"/>
  <c r="AP35" i="2" s="1"/>
  <c r="AW35" i="2" s="1"/>
  <c r="AG36" i="2"/>
  <c r="AO36" i="2" s="1"/>
  <c r="AP36" i="2" s="1"/>
  <c r="AW36" i="2" s="1"/>
  <c r="AG37" i="2"/>
  <c r="AO37" i="2" s="1"/>
  <c r="AP37" i="2" s="1"/>
  <c r="AW37" i="2" s="1"/>
  <c r="AG38" i="2"/>
  <c r="AG39" i="2"/>
  <c r="AG40" i="2"/>
  <c r="AG41" i="2"/>
  <c r="AG42" i="2"/>
  <c r="AG43" i="2"/>
  <c r="AO43" i="2" s="1"/>
  <c r="AP43" i="2" s="1"/>
  <c r="AW43" i="2" s="1"/>
  <c r="AG44" i="2"/>
  <c r="AO44" i="2" s="1"/>
  <c r="AP44" i="2" s="1"/>
  <c r="AW44" i="2" s="1"/>
  <c r="AG45" i="2"/>
  <c r="AO45" i="2" s="1"/>
  <c r="AP45" i="2" s="1"/>
  <c r="AW45" i="2" s="1"/>
  <c r="AG46" i="2"/>
  <c r="AO46" i="2" s="1"/>
  <c r="AP46" i="2" s="1"/>
  <c r="AW46" i="2" s="1"/>
  <c r="AG47" i="2"/>
  <c r="AO47" i="2" s="1"/>
  <c r="AP47" i="2" s="1"/>
  <c r="AG48" i="2"/>
  <c r="AO48" i="2" s="1"/>
  <c r="AP48" i="2" s="1"/>
  <c r="AG49" i="2"/>
  <c r="AO49" i="2" s="1"/>
  <c r="AP49" i="2" s="1"/>
  <c r="AG50" i="2"/>
  <c r="AO50" i="2" s="1"/>
  <c r="AP50" i="2" s="1"/>
  <c r="AG51" i="2"/>
  <c r="AO51" i="2" s="1"/>
  <c r="AP51" i="2" s="1"/>
  <c r="AW51" i="2" s="1"/>
  <c r="AG52" i="2"/>
  <c r="AO52" i="2" s="1"/>
  <c r="AP52" i="2" s="1"/>
  <c r="AW52" i="2" s="1"/>
  <c r="AG53" i="2"/>
  <c r="AO53" i="2" s="1"/>
  <c r="AP53" i="2" s="1"/>
  <c r="AW53" i="2" s="1"/>
  <c r="AG54" i="2"/>
  <c r="AG55" i="2"/>
  <c r="AG56" i="2"/>
  <c r="AG57" i="2"/>
  <c r="AO57" i="2" s="1"/>
  <c r="AP57" i="2" s="1"/>
  <c r="AW57" i="2" s="1"/>
  <c r="AG58" i="2"/>
  <c r="AO58" i="2" s="1"/>
  <c r="AP58" i="2" s="1"/>
  <c r="AG59" i="2"/>
  <c r="AO59" i="2" s="1"/>
  <c r="AP59" i="2" s="1"/>
  <c r="AW59" i="2" s="1"/>
  <c r="AG60" i="2"/>
  <c r="AO60" i="2" s="1"/>
  <c r="AP60" i="2" s="1"/>
  <c r="AW60" i="2" s="1"/>
  <c r="AG61" i="2"/>
  <c r="AO61" i="2" s="1"/>
  <c r="AP61" i="2" s="1"/>
  <c r="AW61" i="2" s="1"/>
  <c r="AY61" i="2" s="1"/>
  <c r="AG62" i="2"/>
  <c r="AO62" i="2" s="1"/>
  <c r="AP62" i="2" s="1"/>
  <c r="AW62" i="2" s="1"/>
  <c r="AG63" i="2"/>
  <c r="AG64" i="2"/>
  <c r="AG65" i="2"/>
  <c r="AG66" i="2"/>
  <c r="AG67" i="2"/>
  <c r="AO67" i="2" s="1"/>
  <c r="AP67" i="2" s="1"/>
  <c r="AW67" i="2" s="1"/>
  <c r="AG68" i="2"/>
  <c r="AO68" i="2" s="1"/>
  <c r="AP68" i="2" s="1"/>
  <c r="AW68" i="2" s="1"/>
  <c r="AG69" i="2"/>
  <c r="AO69" i="2" s="1"/>
  <c r="AP69" i="2" s="1"/>
  <c r="AW69" i="2" s="1"/>
  <c r="AG70" i="2"/>
  <c r="AG71" i="2"/>
  <c r="AO71" i="2" s="1"/>
  <c r="AP71" i="2" s="1"/>
  <c r="AG72" i="2"/>
  <c r="AO72" i="2" s="1"/>
  <c r="AP72" i="2" s="1"/>
  <c r="AG73" i="2"/>
  <c r="AO73" i="2" s="1"/>
  <c r="AP73" i="2" s="1"/>
  <c r="AG74" i="2"/>
  <c r="AO74" i="2" s="1"/>
  <c r="AP74" i="2" s="1"/>
  <c r="AG77" i="2"/>
  <c r="AO77" i="2" s="1"/>
  <c r="AP77" i="2" s="1"/>
  <c r="AW77" i="2" s="1"/>
  <c r="AG78" i="2"/>
  <c r="AG2" i="2"/>
  <c r="AO2" i="2" s="1"/>
  <c r="AP2" i="2" s="1"/>
  <c r="AW2" i="2" s="1"/>
  <c r="AP78" i="2"/>
  <c r="AK80" i="2"/>
  <c r="AJ80" i="2"/>
  <c r="AJ77" i="2"/>
  <c r="AK77" i="2" s="1"/>
  <c r="AJ61" i="2"/>
  <c r="AK61" i="2" s="1"/>
  <c r="AJ62" i="2"/>
  <c r="AK62" i="2" s="1"/>
  <c r="AJ63" i="2"/>
  <c r="AK63" i="2" s="1"/>
  <c r="AJ64" i="2"/>
  <c r="AK64" i="2" s="1"/>
  <c r="AJ65" i="2"/>
  <c r="AK65" i="2" s="1"/>
  <c r="AJ66" i="2"/>
  <c r="AK66" i="2" s="1"/>
  <c r="AJ67" i="2"/>
  <c r="AK67" i="2" s="1"/>
  <c r="AJ68" i="2"/>
  <c r="AK68" i="2" s="1"/>
  <c r="AJ69" i="2"/>
  <c r="AK69" i="2" s="1"/>
  <c r="AJ70" i="2"/>
  <c r="AK70" i="2" s="1"/>
  <c r="AJ71" i="2"/>
  <c r="AK71" i="2" s="1"/>
  <c r="AJ72" i="2"/>
  <c r="AK72" i="2" s="1"/>
  <c r="AJ73" i="2"/>
  <c r="AK73" i="2" s="1"/>
  <c r="AJ74" i="2"/>
  <c r="AK74" i="2" s="1"/>
  <c r="AJ75" i="2"/>
  <c r="AK75" i="2" s="1"/>
  <c r="AJ76" i="2"/>
  <c r="AK76" i="2" s="1"/>
  <c r="AJ41" i="2"/>
  <c r="AK41" i="2" s="1"/>
  <c r="AJ42" i="2"/>
  <c r="AK42" i="2" s="1"/>
  <c r="AJ43" i="2"/>
  <c r="AK43" i="2" s="1"/>
  <c r="AJ44" i="2"/>
  <c r="AK44" i="2" s="1"/>
  <c r="AJ45" i="2"/>
  <c r="AK45" i="2" s="1"/>
  <c r="AJ46" i="2"/>
  <c r="AK46" i="2" s="1"/>
  <c r="AJ47" i="2"/>
  <c r="AK47" i="2" s="1"/>
  <c r="AJ48" i="2"/>
  <c r="AK48" i="2" s="1"/>
  <c r="AJ49" i="2"/>
  <c r="AK49" i="2" s="1"/>
  <c r="AJ50" i="2"/>
  <c r="AK50" i="2" s="1"/>
  <c r="AJ51" i="2"/>
  <c r="AK51" i="2" s="1"/>
  <c r="AJ52" i="2"/>
  <c r="AK52" i="2" s="1"/>
  <c r="AJ53" i="2"/>
  <c r="AK53" i="2" s="1"/>
  <c r="AJ54" i="2"/>
  <c r="AK54" i="2" s="1"/>
  <c r="AJ55" i="2"/>
  <c r="AK55" i="2" s="1"/>
  <c r="AJ56" i="2"/>
  <c r="AK56" i="2" s="1"/>
  <c r="AJ57" i="2"/>
  <c r="AK57" i="2" s="1"/>
  <c r="AJ58" i="2"/>
  <c r="AK58" i="2" s="1"/>
  <c r="AJ59" i="2"/>
  <c r="AK59" i="2" s="1"/>
  <c r="AJ60" i="2"/>
  <c r="AK60" i="2" s="1"/>
  <c r="AJ24" i="2"/>
  <c r="AK24" i="2" s="1"/>
  <c r="AJ25" i="2"/>
  <c r="AK25" i="2" s="1"/>
  <c r="AJ26" i="2"/>
  <c r="AK26" i="2" s="1"/>
  <c r="AJ27" i="2"/>
  <c r="AK27" i="2" s="1"/>
  <c r="AJ28" i="2"/>
  <c r="AK28" i="2" s="1"/>
  <c r="AJ29" i="2"/>
  <c r="AK29" i="2" s="1"/>
  <c r="AJ30" i="2"/>
  <c r="AK30" i="2" s="1"/>
  <c r="AJ31" i="2"/>
  <c r="AK31" i="2" s="1"/>
  <c r="AJ32" i="2"/>
  <c r="AK32" i="2" s="1"/>
  <c r="AJ33" i="2"/>
  <c r="AK33" i="2" s="1"/>
  <c r="AJ34" i="2"/>
  <c r="AK34" i="2" s="1"/>
  <c r="AJ35" i="2"/>
  <c r="AK35" i="2" s="1"/>
  <c r="AJ36" i="2"/>
  <c r="AK36" i="2" s="1"/>
  <c r="AJ37" i="2"/>
  <c r="AK37" i="2" s="1"/>
  <c r="AJ38" i="2"/>
  <c r="AK38" i="2" s="1"/>
  <c r="AJ39" i="2"/>
  <c r="AK39" i="2" s="1"/>
  <c r="AJ40" i="2"/>
  <c r="AK40" i="2" s="1"/>
  <c r="AJ3" i="2"/>
  <c r="AK3" i="2" s="1"/>
  <c r="AJ4" i="2"/>
  <c r="AK4" i="2" s="1"/>
  <c r="AJ5" i="2"/>
  <c r="AK5" i="2" s="1"/>
  <c r="AJ6" i="2"/>
  <c r="AK6" i="2" s="1"/>
  <c r="AJ7" i="2"/>
  <c r="AK7" i="2" s="1"/>
  <c r="AJ8" i="2"/>
  <c r="AK8" i="2" s="1"/>
  <c r="AJ9" i="2"/>
  <c r="AK9" i="2" s="1"/>
  <c r="AJ10" i="2"/>
  <c r="AK10" i="2" s="1"/>
  <c r="AJ11" i="2"/>
  <c r="AK11" i="2" s="1"/>
  <c r="AJ12" i="2"/>
  <c r="AK12" i="2" s="1"/>
  <c r="AJ13" i="2"/>
  <c r="AK13" i="2" s="1"/>
  <c r="AJ14" i="2"/>
  <c r="AK14" i="2" s="1"/>
  <c r="AJ15" i="2"/>
  <c r="AK15" i="2" s="1"/>
  <c r="AJ16" i="2"/>
  <c r="AK16" i="2" s="1"/>
  <c r="AJ17" i="2"/>
  <c r="AK17" i="2" s="1"/>
  <c r="AJ18" i="2"/>
  <c r="AK18" i="2" s="1"/>
  <c r="AJ19" i="2"/>
  <c r="AK19" i="2" s="1"/>
  <c r="AJ20" i="2"/>
  <c r="AK20" i="2" s="1"/>
  <c r="AJ21" i="2"/>
  <c r="AK21" i="2" s="1"/>
  <c r="AJ22" i="2"/>
  <c r="AK22" i="2" s="1"/>
  <c r="AJ23" i="2"/>
  <c r="AK23" i="2" s="1"/>
  <c r="AF83" i="2"/>
  <c r="AB3" i="2"/>
  <c r="AE3" i="2" s="1"/>
  <c r="AB4" i="2"/>
  <c r="AE4" i="2" s="1"/>
  <c r="AB5" i="2"/>
  <c r="AE5" i="2" s="1"/>
  <c r="AB9" i="2"/>
  <c r="AE9" i="2" s="1"/>
  <c r="AB10" i="2"/>
  <c r="AE10" i="2" s="1"/>
  <c r="AB11" i="2"/>
  <c r="AE11" i="2" s="1"/>
  <c r="AB12" i="2"/>
  <c r="AE12" i="2" s="1"/>
  <c r="AB13" i="2"/>
  <c r="AE13" i="2" s="1"/>
  <c r="AB14" i="2"/>
  <c r="AE14" i="2" s="1"/>
  <c r="AB15" i="2"/>
  <c r="AE15" i="2" s="1"/>
  <c r="AB16" i="2"/>
  <c r="AE16" i="2" s="1"/>
  <c r="AB17" i="2"/>
  <c r="AE17" i="2" s="1"/>
  <c r="AB18" i="2"/>
  <c r="AE18" i="2" s="1"/>
  <c r="AB19" i="2"/>
  <c r="AE19" i="2" s="1"/>
  <c r="AB20" i="2"/>
  <c r="AE20" i="2" s="1"/>
  <c r="AB21" i="2"/>
  <c r="AE21" i="2" s="1"/>
  <c r="AB22" i="2"/>
  <c r="AE22" i="2" s="1"/>
  <c r="AB23" i="2"/>
  <c r="AE23" i="2" s="1"/>
  <c r="AB24" i="2"/>
  <c r="AE24" i="2" s="1"/>
  <c r="AB25" i="2"/>
  <c r="AE25" i="2" s="1"/>
  <c r="AB26" i="2"/>
  <c r="AE26" i="2" s="1"/>
  <c r="AB27" i="2"/>
  <c r="AE27" i="2" s="1"/>
  <c r="AB28" i="2"/>
  <c r="AE28" i="2" s="1"/>
  <c r="AB29" i="2"/>
  <c r="AE29" i="2" s="1"/>
  <c r="AB30" i="2"/>
  <c r="AE30" i="2" s="1"/>
  <c r="AB31" i="2"/>
  <c r="AE31" i="2" s="1"/>
  <c r="AB32" i="2"/>
  <c r="AE32" i="2" s="1"/>
  <c r="AB33" i="2"/>
  <c r="AE33" i="2" s="1"/>
  <c r="AB34" i="2"/>
  <c r="AE34" i="2" s="1"/>
  <c r="AB35" i="2"/>
  <c r="AE35" i="2" s="1"/>
  <c r="AB36" i="2"/>
  <c r="AE36" i="2" s="1"/>
  <c r="AB37" i="2"/>
  <c r="AE37" i="2" s="1"/>
  <c r="AB38" i="2"/>
  <c r="AE38" i="2" s="1"/>
  <c r="AB39" i="2"/>
  <c r="AE39" i="2" s="1"/>
  <c r="AB40" i="2"/>
  <c r="AE40" i="2" s="1"/>
  <c r="AB41" i="2"/>
  <c r="AE41" i="2" s="1"/>
  <c r="AB42" i="2"/>
  <c r="AE42" i="2" s="1"/>
  <c r="AB43" i="2"/>
  <c r="AE43" i="2" s="1"/>
  <c r="AB44" i="2"/>
  <c r="AE44" i="2" s="1"/>
  <c r="AB45" i="2"/>
  <c r="AE45" i="2" s="1"/>
  <c r="AB46" i="2"/>
  <c r="AE46" i="2" s="1"/>
  <c r="AB47" i="2"/>
  <c r="AE47" i="2" s="1"/>
  <c r="AB48" i="2"/>
  <c r="AE48" i="2" s="1"/>
  <c r="AB49" i="2"/>
  <c r="AE49" i="2" s="1"/>
  <c r="AB50" i="2"/>
  <c r="AE50" i="2" s="1"/>
  <c r="AB51" i="2"/>
  <c r="AE51" i="2" s="1"/>
  <c r="AB52" i="2"/>
  <c r="AE52" i="2" s="1"/>
  <c r="AB53" i="2"/>
  <c r="AE53" i="2" s="1"/>
  <c r="AB54" i="2"/>
  <c r="AE54" i="2" s="1"/>
  <c r="AB55" i="2"/>
  <c r="AE55" i="2" s="1"/>
  <c r="AB56" i="2"/>
  <c r="AE56" i="2" s="1"/>
  <c r="AB57" i="2"/>
  <c r="AE57" i="2" s="1"/>
  <c r="AB58" i="2"/>
  <c r="AE58" i="2" s="1"/>
  <c r="AB59" i="2"/>
  <c r="AE59" i="2" s="1"/>
  <c r="AB60" i="2"/>
  <c r="AE60" i="2" s="1"/>
  <c r="AB61" i="2"/>
  <c r="AE61" i="2" s="1"/>
  <c r="AB62" i="2"/>
  <c r="AE62" i="2" s="1"/>
  <c r="AB63" i="2"/>
  <c r="AE63" i="2" s="1"/>
  <c r="AB64" i="2"/>
  <c r="AE64" i="2" s="1"/>
  <c r="AB65" i="2"/>
  <c r="AE65" i="2" s="1"/>
  <c r="AB66" i="2"/>
  <c r="AE66" i="2" s="1"/>
  <c r="AB67" i="2"/>
  <c r="AE67" i="2" s="1"/>
  <c r="AB68" i="2"/>
  <c r="AE68" i="2" s="1"/>
  <c r="AB69" i="2"/>
  <c r="AE69" i="2" s="1"/>
  <c r="AB70" i="2"/>
  <c r="AE70" i="2" s="1"/>
  <c r="AB71" i="2"/>
  <c r="AE71" i="2" s="1"/>
  <c r="AB72" i="2"/>
  <c r="AE72" i="2" s="1"/>
  <c r="AB73" i="2"/>
  <c r="AE73" i="2" s="1"/>
  <c r="AB74" i="2"/>
  <c r="AE74" i="2" s="1"/>
  <c r="AB75" i="2"/>
  <c r="AE75" i="2" s="1"/>
  <c r="AB76" i="2"/>
  <c r="AE76" i="2" s="1"/>
  <c r="AB77" i="2"/>
  <c r="AE77" i="2" s="1"/>
  <c r="AB78" i="2"/>
  <c r="AE78" i="2" s="1"/>
  <c r="AB79" i="2"/>
  <c r="AE79" i="2" s="1"/>
  <c r="AB80" i="2"/>
  <c r="AE80" i="2" s="1"/>
  <c r="AB2" i="2"/>
  <c r="AI2" i="2" s="1"/>
  <c r="AQ2" i="2" s="1"/>
  <c r="AR2" i="2" s="1"/>
  <c r="AX2" i="2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7" i="2"/>
  <c r="AA78" i="2"/>
  <c r="AA79" i="2"/>
  <c r="AA80" i="2"/>
  <c r="Z3" i="2"/>
  <c r="AC3" i="2" s="1"/>
  <c r="Z4" i="2"/>
  <c r="AC4" i="2" s="1"/>
  <c r="Z5" i="2"/>
  <c r="AD5" i="2" s="1"/>
  <c r="Z6" i="2"/>
  <c r="AD6" i="2" s="1"/>
  <c r="Z7" i="2"/>
  <c r="AD7" i="2" s="1"/>
  <c r="Z8" i="2"/>
  <c r="AD8" i="2" s="1"/>
  <c r="Z9" i="2"/>
  <c r="Z10" i="2"/>
  <c r="Z11" i="2"/>
  <c r="AD11" i="2" s="1"/>
  <c r="Z12" i="2"/>
  <c r="AD12" i="2" s="1"/>
  <c r="Z13" i="2"/>
  <c r="AD13" i="2" s="1"/>
  <c r="Z14" i="2"/>
  <c r="AC14" i="2" s="1"/>
  <c r="Z15" i="2"/>
  <c r="Z16" i="2"/>
  <c r="AC16" i="2" s="1"/>
  <c r="Z17" i="2"/>
  <c r="Z18" i="2"/>
  <c r="Z19" i="2"/>
  <c r="AC19" i="2" s="1"/>
  <c r="Z20" i="2"/>
  <c r="Z21" i="2"/>
  <c r="Z22" i="2"/>
  <c r="AD22" i="2" s="1"/>
  <c r="Z23" i="2"/>
  <c r="AD23" i="2" s="1"/>
  <c r="Z24" i="2"/>
  <c r="AD24" i="2" s="1"/>
  <c r="Z25" i="2"/>
  <c r="Z26" i="2"/>
  <c r="Z27" i="2"/>
  <c r="Z28" i="2"/>
  <c r="AD28" i="2" s="1"/>
  <c r="Z29" i="2"/>
  <c r="Z30" i="2"/>
  <c r="AD30" i="2" s="1"/>
  <c r="Z31" i="2"/>
  <c r="AC31" i="2" s="1"/>
  <c r="Z32" i="2"/>
  <c r="Z33" i="2"/>
  <c r="Z34" i="2"/>
  <c r="Z35" i="2"/>
  <c r="AD35" i="2" s="1"/>
  <c r="Z36" i="2"/>
  <c r="Z37" i="2"/>
  <c r="AD37" i="2" s="1"/>
  <c r="Z38" i="2"/>
  <c r="AD38" i="2" s="1"/>
  <c r="Z39" i="2"/>
  <c r="AD39" i="2" s="1"/>
  <c r="Z40" i="2"/>
  <c r="AD40" i="2" s="1"/>
  <c r="Z41" i="2"/>
  <c r="Z42" i="2"/>
  <c r="Z43" i="2"/>
  <c r="AC43" i="2" s="1"/>
  <c r="Z44" i="2"/>
  <c r="AC44" i="2" s="1"/>
  <c r="Z45" i="2"/>
  <c r="Z46" i="2"/>
  <c r="AC46" i="2" s="1"/>
  <c r="Z47" i="2"/>
  <c r="AD47" i="2" s="1"/>
  <c r="Z48" i="2"/>
  <c r="AD48" i="2" s="1"/>
  <c r="Z49" i="2"/>
  <c r="Z50" i="2"/>
  <c r="Z51" i="2"/>
  <c r="AD51" i="2" s="1"/>
  <c r="Z52" i="2"/>
  <c r="AD52" i="2" s="1"/>
  <c r="Z53" i="2"/>
  <c r="AD53" i="2" s="1"/>
  <c r="Z54" i="2"/>
  <c r="AD54" i="2" s="1"/>
  <c r="Z55" i="2"/>
  <c r="AC55" i="2" s="1"/>
  <c r="Z56" i="2"/>
  <c r="Z57" i="2"/>
  <c r="Z58" i="2"/>
  <c r="Z59" i="2"/>
  <c r="AC59" i="2" s="1"/>
  <c r="Z60" i="2"/>
  <c r="AD60" i="2" s="1"/>
  <c r="Z61" i="2"/>
  <c r="Z62" i="2"/>
  <c r="AD62" i="2" s="1"/>
  <c r="Z63" i="2"/>
  <c r="AC63" i="2" s="1"/>
  <c r="Z64" i="2"/>
  <c r="Z65" i="2"/>
  <c r="Z66" i="2"/>
  <c r="AD66" i="2" s="1"/>
  <c r="Z67" i="2"/>
  <c r="Z68" i="2"/>
  <c r="AC68" i="2" s="1"/>
  <c r="Z69" i="2"/>
  <c r="AC69" i="2" s="1"/>
  <c r="Z70" i="2"/>
  <c r="AD70" i="2" s="1"/>
  <c r="Z71" i="2"/>
  <c r="AD71" i="2" s="1"/>
  <c r="Z72" i="2"/>
  <c r="AD72" i="2" s="1"/>
  <c r="Z73" i="2"/>
  <c r="AD73" i="2" s="1"/>
  <c r="Z74" i="2"/>
  <c r="Z75" i="2"/>
  <c r="AD75" i="2" s="1"/>
  <c r="Z76" i="2"/>
  <c r="AD76" i="2" s="1"/>
  <c r="Z77" i="2"/>
  <c r="AC77" i="2" s="1"/>
  <c r="Z78" i="2"/>
  <c r="AC78" i="2" s="1"/>
  <c r="Z79" i="2"/>
  <c r="Z80" i="2"/>
  <c r="AC80" i="2" s="1"/>
  <c r="Z81" i="2"/>
  <c r="Z2" i="2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L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2" i="1"/>
  <c r="M128" i="1"/>
  <c r="M129" i="1"/>
  <c r="M130" i="1"/>
  <c r="M131" i="1"/>
  <c r="M13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I79" i="3" l="1"/>
  <c r="AY53" i="2"/>
  <c r="AY13" i="2"/>
  <c r="AD21" i="2"/>
  <c r="AD61" i="2"/>
  <c r="AC67" i="2"/>
  <c r="AD27" i="2"/>
  <c r="AD45" i="2"/>
  <c r="AC29" i="2"/>
  <c r="AY29" i="2"/>
  <c r="AY37" i="2"/>
  <c r="AY54" i="2"/>
  <c r="AY14" i="2"/>
  <c r="AY70" i="2"/>
  <c r="AY77" i="2"/>
  <c r="AC79" i="2"/>
  <c r="AD15" i="2"/>
  <c r="AY76" i="2"/>
  <c r="AY36" i="2"/>
  <c r="AY68" i="2"/>
  <c r="AY52" i="2"/>
  <c r="AY11" i="2"/>
  <c r="AY67" i="2"/>
  <c r="AY51" i="2"/>
  <c r="AY30" i="2"/>
  <c r="AY59" i="2"/>
  <c r="AY12" i="2"/>
  <c r="AY35" i="2"/>
  <c r="AY75" i="2"/>
  <c r="AY46" i="2"/>
  <c r="AY5" i="2"/>
  <c r="AY43" i="2"/>
  <c r="AY19" i="2"/>
  <c r="AY4" i="2"/>
  <c r="AY60" i="2"/>
  <c r="AY69" i="2"/>
  <c r="AY45" i="2"/>
  <c r="AY27" i="2"/>
  <c r="AY28" i="2"/>
  <c r="AY57" i="2"/>
  <c r="AY65" i="2"/>
  <c r="AY44" i="2"/>
  <c r="AY22" i="2"/>
  <c r="AY20" i="2"/>
  <c r="AY56" i="2"/>
  <c r="AY32" i="2"/>
  <c r="AY16" i="2"/>
  <c r="AY62" i="2"/>
  <c r="AY38" i="2"/>
  <c r="AY21" i="2"/>
  <c r="AY17" i="2"/>
  <c r="AW72" i="2"/>
  <c r="AY72" i="2" s="1"/>
  <c r="AW64" i="2"/>
  <c r="AY64" i="2" s="1"/>
  <c r="AW48" i="2"/>
  <c r="AY48" i="2" s="1"/>
  <c r="AW40" i="2"/>
  <c r="AY40" i="2" s="1"/>
  <c r="AW24" i="2"/>
  <c r="AY24" i="2" s="1"/>
  <c r="AW8" i="2"/>
  <c r="BE53" i="2" s="1"/>
  <c r="BE46" i="2"/>
  <c r="AW74" i="2"/>
  <c r="AY74" i="2" s="1"/>
  <c r="AW66" i="2"/>
  <c r="AY66" i="2" s="1"/>
  <c r="AW58" i="2"/>
  <c r="AY58" i="2" s="1"/>
  <c r="AW50" i="2"/>
  <c r="AY50" i="2" s="1"/>
  <c r="AW42" i="2"/>
  <c r="AY42" i="2" s="1"/>
  <c r="AW34" i="2"/>
  <c r="AY34" i="2" s="1"/>
  <c r="AW26" i="2"/>
  <c r="AY26" i="2" s="1"/>
  <c r="AW18" i="2"/>
  <c r="AY18" i="2" s="1"/>
  <c r="AW10" i="2"/>
  <c r="AY10" i="2" s="1"/>
  <c r="AW73" i="2"/>
  <c r="AY73" i="2" s="1"/>
  <c r="AW49" i="2"/>
  <c r="AY49" i="2" s="1"/>
  <c r="AW41" i="2"/>
  <c r="AY41" i="2" s="1"/>
  <c r="AW33" i="2"/>
  <c r="AY33" i="2" s="1"/>
  <c r="AW25" i="2"/>
  <c r="AY25" i="2" s="1"/>
  <c r="AW9" i="2"/>
  <c r="BE60" i="2" s="1"/>
  <c r="AW71" i="2"/>
  <c r="AY71" i="2" s="1"/>
  <c r="AW63" i="2"/>
  <c r="AY63" i="2" s="1"/>
  <c r="AW55" i="2"/>
  <c r="AY55" i="2" s="1"/>
  <c r="AW47" i="2"/>
  <c r="AY47" i="2" s="1"/>
  <c r="AW39" i="2"/>
  <c r="AY39" i="2" s="1"/>
  <c r="AW31" i="2"/>
  <c r="AY31" i="2" s="1"/>
  <c r="AW23" i="2"/>
  <c r="AY23" i="2" s="1"/>
  <c r="AW15" i="2"/>
  <c r="AY15" i="2" s="1"/>
  <c r="AW7" i="2"/>
  <c r="AY6" i="2"/>
  <c r="BE34" i="2"/>
  <c r="BF32" i="2"/>
  <c r="AY3" i="2"/>
  <c r="BE32" i="2"/>
  <c r="AY2" i="2"/>
  <c r="AX78" i="2"/>
  <c r="AP81" i="2"/>
  <c r="AC36" i="2"/>
  <c r="AG81" i="2"/>
  <c r="AH81" i="2"/>
  <c r="AD2" i="2"/>
  <c r="AC13" i="2"/>
  <c r="AD77" i="2"/>
  <c r="AC53" i="2"/>
  <c r="AD69" i="2"/>
  <c r="AD29" i="2"/>
  <c r="AD67" i="2"/>
  <c r="AD19" i="2"/>
  <c r="AC39" i="2"/>
  <c r="AD14" i="2"/>
  <c r="AD58" i="2"/>
  <c r="AC70" i="2"/>
  <c r="AC28" i="2"/>
  <c r="AC22" i="2"/>
  <c r="AD3" i="2"/>
  <c r="AC15" i="2"/>
  <c r="AD78" i="2"/>
  <c r="AD36" i="2"/>
  <c r="AI80" i="2"/>
  <c r="AI83" i="2" s="1"/>
  <c r="AJ2" i="2"/>
  <c r="AC62" i="2"/>
  <c r="AC40" i="2"/>
  <c r="AC61" i="2"/>
  <c r="AD79" i="2"/>
  <c r="AD68" i="2"/>
  <c r="AD4" i="2"/>
  <c r="AA84" i="2"/>
  <c r="AA85" i="2" s="1"/>
  <c r="AC12" i="2"/>
  <c r="AC38" i="2"/>
  <c r="AD44" i="2"/>
  <c r="AC27" i="2"/>
  <c r="AC11" i="2"/>
  <c r="AC37" i="2"/>
  <c r="AC54" i="2"/>
  <c r="AD55" i="2"/>
  <c r="AD43" i="2"/>
  <c r="AD46" i="2"/>
  <c r="AC5" i="2"/>
  <c r="AC23" i="2"/>
  <c r="AD20" i="2"/>
  <c r="AC30" i="2"/>
  <c r="AC60" i="2"/>
  <c r="AD59" i="2"/>
  <c r="AC52" i="2"/>
  <c r="AC74" i="2"/>
  <c r="AD74" i="2"/>
  <c r="AC50" i="2"/>
  <c r="AD50" i="2"/>
  <c r="AC42" i="2"/>
  <c r="AD42" i="2"/>
  <c r="AC34" i="2"/>
  <c r="AD34" i="2"/>
  <c r="AC26" i="2"/>
  <c r="AD26" i="2"/>
  <c r="AC18" i="2"/>
  <c r="AD18" i="2"/>
  <c r="AC10" i="2"/>
  <c r="AD10" i="2"/>
  <c r="AD65" i="2"/>
  <c r="AC65" i="2"/>
  <c r="AD57" i="2"/>
  <c r="AC57" i="2"/>
  <c r="AC49" i="2"/>
  <c r="AD49" i="2"/>
  <c r="AC41" i="2"/>
  <c r="AD41" i="2"/>
  <c r="AC33" i="2"/>
  <c r="AD33" i="2"/>
  <c r="AC25" i="2"/>
  <c r="AD25" i="2"/>
  <c r="AC17" i="2"/>
  <c r="AD17" i="2"/>
  <c r="AC9" i="2"/>
  <c r="AD9" i="2"/>
  <c r="AC66" i="2"/>
  <c r="AD80" i="2"/>
  <c r="AD64" i="2"/>
  <c r="AC64" i="2"/>
  <c r="AD56" i="2"/>
  <c r="AC56" i="2"/>
  <c r="AD32" i="2"/>
  <c r="AD16" i="2"/>
  <c r="AC24" i="2"/>
  <c r="AC71" i="2"/>
  <c r="AC48" i="2"/>
  <c r="AD63" i="2"/>
  <c r="AC32" i="2"/>
  <c r="AC47" i="2"/>
  <c r="AC73" i="2"/>
  <c r="AC21" i="2"/>
  <c r="AC72" i="2"/>
  <c r="AC76" i="2"/>
  <c r="AC20" i="2"/>
  <c r="AC45" i="2"/>
  <c r="AC58" i="2"/>
  <c r="AC2" i="2"/>
  <c r="AC75" i="2"/>
  <c r="AC51" i="2"/>
  <c r="AC35" i="2"/>
  <c r="Z84" i="2"/>
  <c r="AD31" i="2"/>
  <c r="AB84" i="2"/>
  <c r="AB85" i="2" s="1"/>
  <c r="BF60" i="2" l="1"/>
  <c r="BE52" i="2"/>
  <c r="AY7" i="2"/>
  <c r="AW78" i="2"/>
  <c r="AW80" i="2" s="1"/>
  <c r="AX80" i="2" s="1"/>
  <c r="AY9" i="2"/>
  <c r="BI86" i="2"/>
  <c r="AY8" i="2"/>
  <c r="AD84" i="2"/>
  <c r="AK2" i="2"/>
  <c r="AK78" i="2" s="1"/>
  <c r="AK83" i="2" s="1"/>
  <c r="AJ78" i="2"/>
  <c r="AC84" i="2"/>
  <c r="AC85" i="2" s="1"/>
  <c r="J79" i="3"/>
  <c r="I82" i="3" s="1"/>
  <c r="J82" i="3" s="1"/>
  <c r="AE82" i="2"/>
  <c r="AE2" i="2"/>
  <c r="AE2" i="2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<sst xmlns="http://schemas.openxmlformats.org/spreadsheetml/2006/main" count="333" uniqueCount="141">
  <si>
    <t>CKPT</t>
  </si>
  <si>
    <t>FBIO</t>
  </si>
  <si>
    <t>LGND</t>
  </si>
  <si>
    <t>NOVN</t>
  </si>
  <si>
    <t>MRK</t>
  </si>
  <si>
    <t>STSA</t>
  </si>
  <si>
    <t>THTX</t>
  </si>
  <si>
    <t>HRTX</t>
  </si>
  <si>
    <t>LQDA</t>
  </si>
  <si>
    <t>REGN</t>
  </si>
  <si>
    <t>SNY</t>
  </si>
  <si>
    <t>IOVA</t>
  </si>
  <si>
    <t>NERV</t>
  </si>
  <si>
    <t>EYEN</t>
  </si>
  <si>
    <t>VNDA</t>
  </si>
  <si>
    <t>VTRS</t>
  </si>
  <si>
    <t>MIRM</t>
  </si>
  <si>
    <t>OPTN</t>
  </si>
  <si>
    <t>BMY</t>
  </si>
  <si>
    <t>MDGL</t>
  </si>
  <si>
    <t>EWTX</t>
  </si>
  <si>
    <t>MRCK</t>
  </si>
  <si>
    <t>AKBA</t>
  </si>
  <si>
    <t>CRSP</t>
  </si>
  <si>
    <t>VRTX</t>
  </si>
  <si>
    <t>ESPR</t>
  </si>
  <si>
    <t>LEGN</t>
  </si>
  <si>
    <t>SUPN</t>
  </si>
  <si>
    <t>IBRX</t>
  </si>
  <si>
    <t>AQST</t>
  </si>
  <si>
    <t>DAWN</t>
  </si>
  <si>
    <t>NBIX</t>
  </si>
  <si>
    <t>XFOR</t>
  </si>
  <si>
    <t>XOMA</t>
  </si>
  <si>
    <t>GMAB</t>
  </si>
  <si>
    <t>PFE</t>
  </si>
  <si>
    <t>SGEN</t>
  </si>
  <si>
    <t>DVAX</t>
  </si>
  <si>
    <t>ABEO</t>
  </si>
  <si>
    <t>CPRX</t>
  </si>
  <si>
    <t>GSK</t>
  </si>
  <si>
    <t>GNFT</t>
  </si>
  <si>
    <t>AMGN</t>
  </si>
  <si>
    <t>ZLAB</t>
  </si>
  <si>
    <t>GERN</t>
  </si>
  <si>
    <t>ARGX</t>
  </si>
  <si>
    <t>HALO</t>
  </si>
  <si>
    <t>HRMY</t>
  </si>
  <si>
    <t>LADX</t>
  </si>
  <si>
    <t>SPRT</t>
  </si>
  <si>
    <t>VRNA</t>
  </si>
  <si>
    <t>RCKT</t>
  </si>
  <si>
    <t>ARQT</t>
  </si>
  <si>
    <t>ORXOY</t>
  </si>
  <si>
    <t>PHAT</t>
  </si>
  <si>
    <t>ACOGF</t>
  </si>
  <si>
    <t>HUMA</t>
  </si>
  <si>
    <t>SCPH</t>
  </si>
  <si>
    <t>CTXR</t>
  </si>
  <si>
    <t>TENKU</t>
  </si>
  <si>
    <t>ASND</t>
  </si>
  <si>
    <t>CBAY</t>
  </si>
  <si>
    <t>GILD</t>
  </si>
  <si>
    <t>MEDS</t>
  </si>
  <si>
    <t>AGIO</t>
  </si>
  <si>
    <t>RPRX</t>
  </si>
  <si>
    <t>INCY</t>
  </si>
  <si>
    <t>SNDX</t>
  </si>
  <si>
    <t>TVTX</t>
  </si>
  <si>
    <t>AVDL</t>
  </si>
  <si>
    <t>ZVRA</t>
  </si>
  <si>
    <t>KRTX</t>
  </si>
  <si>
    <t>PRTC</t>
  </si>
  <si>
    <t>SPRY</t>
  </si>
  <si>
    <t>BFRIW</t>
  </si>
  <si>
    <t>ZEAL</t>
  </si>
  <si>
    <t>CAMX</t>
  </si>
  <si>
    <t>DERM</t>
  </si>
  <si>
    <t>PTCT</t>
  </si>
  <si>
    <t>AUTL</t>
  </si>
  <si>
    <t>RHHBY</t>
  </si>
  <si>
    <t>APLT</t>
  </si>
  <si>
    <t>BBIO</t>
  </si>
  <si>
    <t>JAZZ</t>
  </si>
  <si>
    <t>ZYME</t>
  </si>
  <si>
    <t>IONS</t>
  </si>
  <si>
    <t>LXRX</t>
  </si>
  <si>
    <t>RYTM</t>
  </si>
  <si>
    <t>MESO</t>
  </si>
  <si>
    <t>ATRA</t>
  </si>
  <si>
    <t>BIIB</t>
  </si>
  <si>
    <t>AXSM</t>
  </si>
  <si>
    <t>Ticker</t>
  </si>
  <si>
    <t>Date</t>
  </si>
  <si>
    <t>FDA trading date</t>
  </si>
  <si>
    <t>Date Before</t>
  </si>
  <si>
    <t>Date After</t>
  </si>
  <si>
    <t>1 Month Before</t>
  </si>
  <si>
    <t>1 Week Before</t>
  </si>
  <si>
    <t xml:space="preserve">1 Week After </t>
  </si>
  <si>
    <t>1 Day After</t>
  </si>
  <si>
    <t>1 Month After</t>
  </si>
  <si>
    <t>1 Week After</t>
  </si>
  <si>
    <t>2 Weeks Before</t>
  </si>
  <si>
    <t>2 Weeks After</t>
  </si>
  <si>
    <t>3 Weeks Before</t>
  </si>
  <si>
    <t>3 Weeks After</t>
  </si>
  <si>
    <t>1 Day Before</t>
  </si>
  <si>
    <t>Null</t>
  </si>
  <si>
    <t>Buy Value</t>
  </si>
  <si>
    <t>Sell Value</t>
  </si>
  <si>
    <t>Day After: Day Before</t>
  </si>
  <si>
    <t>Day Of-Month After</t>
  </si>
  <si>
    <t>Month Before-Day Before</t>
  </si>
  <si>
    <t>100+AF9:AF48</t>
  </si>
  <si>
    <t>With Stop loss at -5%</t>
  </si>
  <si>
    <t>With Stop loss at -10%</t>
  </si>
  <si>
    <t>With 5% Stop loss:</t>
  </si>
  <si>
    <t>Day After-Month After</t>
  </si>
  <si>
    <t>Day Before: Month After</t>
  </si>
  <si>
    <t>DA-MA with 5 stop loss</t>
  </si>
  <si>
    <t>Short DA-MA 5% stop loss</t>
  </si>
  <si>
    <t>6.93% average</t>
  </si>
  <si>
    <t>Buy Month Before-Day Before</t>
  </si>
  <si>
    <t>8% average</t>
  </si>
  <si>
    <t>DA-MA</t>
  </si>
  <si>
    <t>MB-DB</t>
  </si>
  <si>
    <t>Last Question:</t>
  </si>
  <si>
    <t>Is a 5% stop loss realistic?</t>
  </si>
  <si>
    <t>Is a 5% stop loss acheivable?</t>
  </si>
  <si>
    <t>Day After: Month After</t>
  </si>
  <si>
    <t>After</t>
  </si>
  <si>
    <t>Before</t>
  </si>
  <si>
    <t>Profit</t>
  </si>
  <si>
    <t>Return</t>
  </si>
  <si>
    <t>15% stop losses:</t>
  </si>
  <si>
    <t>Check when stop losses would trip</t>
  </si>
  <si>
    <t>Adjust stop losses by market cap</t>
  </si>
  <si>
    <t>Check returns by market cap</t>
  </si>
  <si>
    <t>15% stop loss</t>
  </si>
  <si>
    <t>15 % analog compounding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</si>
</sst>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14" fontId="1" fillId="0" borderId="0" xfId="0" applyNumberFormat="1" applyFont="1"/>
    <xf numFmtId="14" fontId="0" fillId="2" borderId="0" xfId="0" applyNumberFormat="1" applyFill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4473-E44B-4551-8517-026A02F994C8}">
  <dimension ref="A1:Y132"/>
  <sheetViews>
    <sheetView topLeftCell="T1" zoomScale="87" workbookViewId="0">
      <selection activeCell="Y1" sqref="Y1:Y10"/>
    </sheetView>
  </sheetViews>
  <sheetFormatPr defaultRowHeight="14.4" x14ac:dyDescent="0.3"/>
  <cols>
    <col min="2" max="2" width="27.6640625" style="1" bestFit="1" customWidth="1"/>
    <col min="3" max="3" width="10.44140625" bestFit="1" customWidth="1"/>
    <col min="4" max="4" width="10.33203125" style="1" bestFit="1" customWidth="1"/>
    <col min="5" max="5" width="13.109375" style="1" bestFit="1" customWidth="1"/>
    <col min="6" max="6" width="12.5546875" style="1" bestFit="1" customWidth="1"/>
    <col min="7" max="8" width="11.44140625" style="1" customWidth="1"/>
    <col min="9" max="9" width="13.5546875" style="1" bestFit="1" customWidth="1"/>
    <col min="10" max="10" width="11.44140625" style="1" customWidth="1"/>
    <col min="11" max="11" width="13.5546875" style="1" bestFit="1" customWidth="1"/>
    <col min="12" max="12" width="12" style="1" bestFit="1" customWidth="1"/>
    <col min="14" max="14" width="27.6640625" style="1" bestFit="1" customWidth="1"/>
    <col min="15" max="15" width="15.33203125" style="1" bestFit="1" customWidth="1"/>
    <col min="16" max="16" width="11.109375" style="1" bestFit="1" customWidth="1"/>
    <col min="17" max="18" width="12" style="1" bestFit="1" customWidth="1"/>
    <col min="19" max="19" width="11.5546875" style="1" bestFit="1" customWidth="1"/>
    <col min="20" max="20" width="11.109375" style="1" customWidth="1"/>
    <col min="21" max="21" width="12.5546875" style="1" bestFit="1" customWidth="1"/>
    <col min="22" max="23" width="13.5546875" style="1" bestFit="1" customWidth="1"/>
    <col min="24" max="24" width="13.5546875" style="1" customWidth="1"/>
    <col min="25" max="25" width="10.33203125" bestFit="1" customWidth="1"/>
  </cols>
  <sheetData>
    <row r="1" spans="1:25" x14ac:dyDescent="0.3">
      <c r="A1" t="s">
        <v>92</v>
      </c>
      <c r="B1" s="1" t="s">
        <v>93</v>
      </c>
      <c r="C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101</v>
      </c>
      <c r="I1" s="1" t="s">
        <v>103</v>
      </c>
      <c r="J1" s="1" t="s">
        <v>104</v>
      </c>
      <c r="K1" s="1" t="s">
        <v>105</v>
      </c>
      <c r="L1" s="1" t="s">
        <v>106</v>
      </c>
      <c r="N1" s="1" t="s">
        <v>94</v>
      </c>
      <c r="O1" s="1" t="s">
        <v>100</v>
      </c>
      <c r="P1" s="1" t="s">
        <v>102</v>
      </c>
      <c r="Q1" s="1" t="s">
        <v>104</v>
      </c>
      <c r="R1" s="1" t="s">
        <v>106</v>
      </c>
      <c r="S1" s="1" t="s">
        <v>101</v>
      </c>
      <c r="T1" s="1" t="s">
        <v>107</v>
      </c>
      <c r="U1" s="1" t="s">
        <v>98</v>
      </c>
      <c r="V1" s="1" t="s">
        <v>103</v>
      </c>
      <c r="W1" s="1" t="s">
        <v>105</v>
      </c>
      <c r="X1" s="1" t="s">
        <v>97</v>
      </c>
      <c r="Y1" s="2">
        <v>45292</v>
      </c>
    </row>
    <row r="2" spans="1:25" x14ac:dyDescent="0.3">
      <c r="A2" t="s">
        <v>0</v>
      </c>
      <c r="B2" s="1">
        <v>45294</v>
      </c>
      <c r="C2" s="1">
        <f>B2-1</f>
        <v>45293</v>
      </c>
      <c r="D2" s="1">
        <f>B2+1</f>
        <v>45295</v>
      </c>
      <c r="E2" s="1">
        <f>B2-30</f>
        <v>45264</v>
      </c>
      <c r="F2" s="1">
        <f>B2-7</f>
        <v>45287</v>
      </c>
      <c r="G2" s="1">
        <f>B2+7</f>
        <v>45301</v>
      </c>
      <c r="H2" s="1">
        <f>B2+30</f>
        <v>45324</v>
      </c>
      <c r="I2" s="1">
        <f>B2-14</f>
        <v>45280</v>
      </c>
      <c r="J2" s="1">
        <f>B2+14</f>
        <v>45308</v>
      </c>
      <c r="K2" s="1">
        <f>B2-21</f>
        <v>45273</v>
      </c>
      <c r="L2" s="1">
        <f>B2+21</f>
        <v>45315</v>
      </c>
      <c r="M2">
        <f>IF(WEEKDAY(B2,2)&lt;=5, IF(COUNTIF($Y$1:$Y$10, B2), WORKDAY(B2, 1, $Y$1:$Y$10), B2), WORKDAY(B2, 1, $Y$1:$Y$10))</f>
        <v>45294</v>
      </c>
      <c r="N2" s="1">
        <v>45294</v>
      </c>
      <c r="O2" s="1">
        <f>IF(WEEKDAY(D2,2)&lt;=5, IF(COUNTIF($Y$1:$Y$10, D2), WORKDAY(D2, 1, $Y$1:$Y$10), D2), WORKDAY(D2, 1, $Y$1:$Y$10))</f>
        <v>45295</v>
      </c>
      <c r="P2" s="1">
        <f>IF(WEEKDAY(G2,2)&lt;=5, IF(COUNTIF($Y$1:$Y$10, G2), WORKDAY(G2, 1, $Y$1:$Y$10), G2), WORKDAY(G2, 1, $Y$1:$Y$10))</f>
        <v>45301</v>
      </c>
      <c r="Q2" s="3">
        <f>IF(WEEKDAY(J2,2)&lt;=5, IF(COUNTIF($Y$1:$Y$10, J2), WORKDAY(J2, 1, $Y$1:$Y$10), J2), WORKDAY(J2, 1, $Y$1:$Y$10))</f>
        <v>45308</v>
      </c>
      <c r="R2" s="3">
        <f>IF(WEEKDAY(L2,2)&lt;=5, IF(COUNTIF($Y$1:$Y$10, L2), WORKDAY(L2, 1, $Y$1:$Y$10), L2), WORKDAY(L2, 1, $Y$1:$Y$10))</f>
        <v>45315</v>
      </c>
      <c r="S2" s="3">
        <f>IF(WEEKDAY(H2,2)&lt;=5, IF(COUNTIF($Y$1:$Y$10, H2), WORKDAY(H2, 1, $Y$1:$Y$10), H2), WORKDAY(H2, 1, $Y$1:$Y$10))</f>
        <v>45324</v>
      </c>
      <c r="T2" s="3">
        <f>IF(WEEKDAY(C2,2)&lt;=5, IF(COUNTIF($Y$1:$Y$10, C2), WORKDAY(C2, 1, $Y$1:$Y$10), C2), WORKDAY(C2, 1, $Y$1:$Y$10))</f>
        <v>45293</v>
      </c>
      <c r="U2" s="3">
        <f>IF(WEEKDAY(F2,2)&lt;=5, IF(COUNTIF($Y$1:$Y$10, F2), WORKDAY(F2, 1, $Y$1:$Y$10), F2), WORKDAY(F2, 1, $Y$1:$Y$10))</f>
        <v>45287</v>
      </c>
      <c r="V2" s="3">
        <f>IF(WEEKDAY(I2,2)&lt;=5, IF(COUNTIF($Y$1:$Y$10, I2), WORKDAY(I2, 1, $Y$1:$Y$10), I2), WORKDAY(I2, 1, $Y$1:$Y$10))</f>
        <v>45280</v>
      </c>
      <c r="W2" s="3">
        <f>IF(WEEKDAY(K2,2)&lt;=5, IF(COUNTIF($Y$1:$Y$10, K2), WORKDAY(K2, 1, $Y$1:$Y$10), D2), WORKDAY(K2, 1, $Y$1:$Y$10))</f>
        <v>45295</v>
      </c>
      <c r="X2" s="3">
        <f>IF(WEEKDAY(E2,2)&lt;=5, IF(COUNTIF($Y$1:$Y$10, E2), WORKDAY(E2, 1, $Y$1:$Y$10), E2), WORKDAY(E2, 1, $Y$1:$Y$10))</f>
        <v>45264</v>
      </c>
      <c r="Y2" s="2">
        <v>45306</v>
      </c>
    </row>
    <row r="3" spans="1:25" x14ac:dyDescent="0.3">
      <c r="A3" t="s">
        <v>1</v>
      </c>
      <c r="B3" s="1">
        <v>45294</v>
      </c>
      <c r="C3" s="1">
        <f t="shared" ref="C3:C66" si="0">B3-1</f>
        <v>45293</v>
      </c>
      <c r="D3" s="1">
        <f t="shared" ref="D3:D66" si="1">B3+1</f>
        <v>45295</v>
      </c>
      <c r="E3" s="1">
        <f t="shared" ref="E3:E66" si="2">B3-30</f>
        <v>45264</v>
      </c>
      <c r="F3" s="1">
        <f t="shared" ref="F3:F66" si="3">B3-7</f>
        <v>45287</v>
      </c>
      <c r="G3" s="1">
        <f t="shared" ref="G3:G66" si="4">B3+7</f>
        <v>45301</v>
      </c>
      <c r="H3" s="1">
        <f t="shared" ref="H3:H66" si="5">B3+30</f>
        <v>45324</v>
      </c>
      <c r="I3" s="1">
        <f t="shared" ref="I3:I66" si="6">B3-14</f>
        <v>45280</v>
      </c>
      <c r="J3" s="1">
        <f t="shared" ref="J3:J66" si="7">B3+14</f>
        <v>45308</v>
      </c>
      <c r="K3" s="1">
        <f t="shared" ref="K3:K66" si="8">B3-21</f>
        <v>45273</v>
      </c>
      <c r="L3" s="1">
        <f t="shared" ref="L3:L66" si="9">B3+21</f>
        <v>45315</v>
      </c>
      <c r="M3">
        <f t="shared" ref="M3:M66" si="10">IF(WEEKDAY(B3,2)&lt;=5, IF(COUNTIF($Y$1:$Y$10, B3), WORKDAY(B3, 1, $Y$1:$Y$10), B3), WORKDAY(B3, 1, $Y$1:$Y$10))</f>
        <v>45294</v>
      </c>
      <c r="N3" s="1">
        <v>45294</v>
      </c>
      <c r="O3" s="1">
        <f t="shared" ref="O3:O66" si="11">IF(WEEKDAY(D3,2)&lt;=5, IF(COUNTIF($Y$1:$Y$10, D3), WORKDAY(D3, 1, $Y$1:$Y$10), D3), WORKDAY(D3, 1, $Y$1:$Y$10))</f>
        <v>45295</v>
      </c>
      <c r="P3" s="1">
        <f t="shared" ref="P3:P66" si="12">IF(WEEKDAY(G3,2)&lt;=5, IF(COUNTIF($Y$1:$Y$10, G3), WORKDAY(G3, 1, $Y$1:$Y$10), G3), WORKDAY(G3, 1, $Y$1:$Y$10))</f>
        <v>45301</v>
      </c>
      <c r="Q3" s="3">
        <f t="shared" ref="Q3:Q66" si="13">IF(WEEKDAY(J3,2)&lt;=5, IF(COUNTIF($Y$1:$Y$10, J3), WORKDAY(J3, 1, $Y$1:$Y$10), J3), WORKDAY(J3, 1, $Y$1:$Y$10))</f>
        <v>45308</v>
      </c>
      <c r="R3" s="3">
        <f>IF(WEEKDAY(L3,2)&lt;=5, IF(COUNTIF($Y$1:$Y$10, L3), WORKDAY(L3, 1, $Y$1:$Y$10), L3), WORKDAY(L3, 1, $Y$1:$Y$10))</f>
        <v>45315</v>
      </c>
      <c r="S3" s="3">
        <f t="shared" ref="S3:S66" si="14">IF(WEEKDAY(H3,2)&lt;=5, IF(COUNTIF($Y$1:$Y$10, H3), WORKDAY(H3, 1, $Y$1:$Y$10), H3), WORKDAY(H3, 1, $Y$1:$Y$10))</f>
        <v>45324</v>
      </c>
      <c r="T3" s="3">
        <f t="shared" ref="T3:T66" si="15">IF(WEEKDAY(C3,2)&lt;=5, IF(COUNTIF($Y$1:$Y$10, C3), WORKDAY(C3, 1, $Y$1:$Y$10), C3), WORKDAY(C3, 1, $Y$1:$Y$10))</f>
        <v>45293</v>
      </c>
      <c r="U3" s="3">
        <f t="shared" ref="U3:U66" si="16">IF(WEEKDAY(F3,2)&lt;=5, IF(COUNTIF($Y$1:$Y$10, F3), WORKDAY(F3, 1, $Y$1:$Y$10), F3), WORKDAY(F3, 1, $Y$1:$Y$10))</f>
        <v>45287</v>
      </c>
      <c r="V3" s="3">
        <f t="shared" ref="V3:V66" si="17">IF(WEEKDAY(I3,2)&lt;=5, IF(COUNTIF($Y$1:$Y$10, I3), WORKDAY(I3, 1, $Y$1:$Y$10), I3), WORKDAY(I3, 1, $Y$1:$Y$10))</f>
        <v>45280</v>
      </c>
      <c r="W3" s="3">
        <f t="shared" ref="W3:W66" si="18">IF(WEEKDAY(K3,2)&lt;=5, IF(COUNTIF($Y$1:$Y$10, K3), WORKDAY(K3, 1, $Y$1:$Y$10), D3), WORKDAY(K3, 1, $Y$1:$Y$10))</f>
        <v>45295</v>
      </c>
      <c r="X3" s="3">
        <f t="shared" ref="X3:X66" si="19">IF(WEEKDAY(E3,2)&lt;=5, IF(COUNTIF($Y$1:$Y$10, E3), WORKDAY(E3, 1, $Y$1:$Y$10), E3), WORKDAY(E3, 1, $Y$1:$Y$10))</f>
        <v>45264</v>
      </c>
      <c r="Y3" s="2">
        <v>45341</v>
      </c>
    </row>
    <row r="4" spans="1:25" x14ac:dyDescent="0.3">
      <c r="A4" t="s">
        <v>2</v>
      </c>
      <c r="B4" s="1">
        <v>45296</v>
      </c>
      <c r="C4" s="1">
        <f t="shared" si="0"/>
        <v>45295</v>
      </c>
      <c r="D4" s="1">
        <f t="shared" si="1"/>
        <v>45297</v>
      </c>
      <c r="E4" s="1">
        <f t="shared" si="2"/>
        <v>45266</v>
      </c>
      <c r="F4" s="1">
        <f t="shared" si="3"/>
        <v>45289</v>
      </c>
      <c r="G4" s="1">
        <f t="shared" si="4"/>
        <v>45303</v>
      </c>
      <c r="H4" s="1">
        <f t="shared" si="5"/>
        <v>45326</v>
      </c>
      <c r="I4" s="1">
        <f t="shared" si="6"/>
        <v>45282</v>
      </c>
      <c r="J4" s="1">
        <f t="shared" si="7"/>
        <v>45310</v>
      </c>
      <c r="K4" s="1">
        <f t="shared" si="8"/>
        <v>45275</v>
      </c>
      <c r="L4" s="1">
        <f t="shared" si="9"/>
        <v>45317</v>
      </c>
      <c r="M4">
        <f t="shared" si="10"/>
        <v>45296</v>
      </c>
      <c r="N4" s="1">
        <v>45296</v>
      </c>
      <c r="O4" s="1">
        <f t="shared" si="11"/>
        <v>45299</v>
      </c>
      <c r="P4" s="1">
        <f t="shared" si="12"/>
        <v>45303</v>
      </c>
      <c r="Q4" s="3">
        <f t="shared" si="13"/>
        <v>45310</v>
      </c>
      <c r="R4" s="3">
        <f t="shared" ref="R4:R66" si="20">IF(WEEKDAY(L4,2)&lt;=5, IF(COUNTIF($Y$1:$Y$10, L4), WORKDAY(L4, 1, $Y$1:$Y$10), L4), WORKDAY(L4, 1, $Y$1:$Y$10))</f>
        <v>45317</v>
      </c>
      <c r="S4" s="3">
        <f t="shared" si="14"/>
        <v>45327</v>
      </c>
      <c r="T4" s="3">
        <f t="shared" si="15"/>
        <v>45295</v>
      </c>
      <c r="U4" s="3">
        <f t="shared" si="16"/>
        <v>45289</v>
      </c>
      <c r="V4" s="3">
        <f t="shared" si="17"/>
        <v>45282</v>
      </c>
      <c r="W4" s="3">
        <f t="shared" si="18"/>
        <v>45297</v>
      </c>
      <c r="X4" s="3">
        <f t="shared" si="19"/>
        <v>45266</v>
      </c>
      <c r="Y4" s="2">
        <v>45380</v>
      </c>
    </row>
    <row r="5" spans="1:25" x14ac:dyDescent="0.3">
      <c r="A5" t="s">
        <v>3</v>
      </c>
      <c r="B5" s="1">
        <v>45296</v>
      </c>
      <c r="C5" s="1">
        <f t="shared" si="0"/>
        <v>45295</v>
      </c>
      <c r="D5" s="1">
        <f t="shared" si="1"/>
        <v>45297</v>
      </c>
      <c r="E5" s="1">
        <f t="shared" si="2"/>
        <v>45266</v>
      </c>
      <c r="F5" s="1">
        <f t="shared" si="3"/>
        <v>45289</v>
      </c>
      <c r="G5" s="1">
        <f t="shared" si="4"/>
        <v>45303</v>
      </c>
      <c r="H5" s="1">
        <f t="shared" si="5"/>
        <v>45326</v>
      </c>
      <c r="I5" s="1">
        <f t="shared" si="6"/>
        <v>45282</v>
      </c>
      <c r="J5" s="1">
        <f t="shared" si="7"/>
        <v>45310</v>
      </c>
      <c r="K5" s="1">
        <f t="shared" si="8"/>
        <v>45275</v>
      </c>
      <c r="L5" s="1">
        <f t="shared" si="9"/>
        <v>45317</v>
      </c>
      <c r="M5">
        <f t="shared" si="10"/>
        <v>45296</v>
      </c>
      <c r="N5" s="1">
        <v>45296</v>
      </c>
      <c r="O5" s="1">
        <f t="shared" si="11"/>
        <v>45299</v>
      </c>
      <c r="P5" s="1">
        <f t="shared" si="12"/>
        <v>45303</v>
      </c>
      <c r="Q5" s="3">
        <f t="shared" si="13"/>
        <v>45310</v>
      </c>
      <c r="R5" s="3">
        <f t="shared" si="20"/>
        <v>45317</v>
      </c>
      <c r="S5" s="3">
        <f t="shared" si="14"/>
        <v>45327</v>
      </c>
      <c r="T5" s="3">
        <f t="shared" si="15"/>
        <v>45295</v>
      </c>
      <c r="U5" s="3">
        <f t="shared" si="16"/>
        <v>45289</v>
      </c>
      <c r="V5" s="3">
        <f t="shared" si="17"/>
        <v>45282</v>
      </c>
      <c r="W5" s="3">
        <f t="shared" si="18"/>
        <v>45297</v>
      </c>
      <c r="X5" s="3">
        <f t="shared" si="19"/>
        <v>45266</v>
      </c>
      <c r="Y5" s="2">
        <v>45439</v>
      </c>
    </row>
    <row r="6" spans="1:25" x14ac:dyDescent="0.3">
      <c r="A6" t="s">
        <v>4</v>
      </c>
      <c r="B6" s="1">
        <v>45308</v>
      </c>
      <c r="C6" s="1">
        <f t="shared" si="0"/>
        <v>45307</v>
      </c>
      <c r="D6" s="1">
        <f t="shared" si="1"/>
        <v>45309</v>
      </c>
      <c r="E6" s="1">
        <f t="shared" si="2"/>
        <v>45278</v>
      </c>
      <c r="F6" s="1">
        <f t="shared" si="3"/>
        <v>45301</v>
      </c>
      <c r="G6" s="1">
        <f t="shared" si="4"/>
        <v>45315</v>
      </c>
      <c r="H6" s="1">
        <f t="shared" si="5"/>
        <v>45338</v>
      </c>
      <c r="I6" s="1">
        <f t="shared" si="6"/>
        <v>45294</v>
      </c>
      <c r="J6" s="1">
        <f t="shared" si="7"/>
        <v>45322</v>
      </c>
      <c r="K6" s="1">
        <f t="shared" si="8"/>
        <v>45287</v>
      </c>
      <c r="L6" s="1">
        <f t="shared" si="9"/>
        <v>45329</v>
      </c>
      <c r="M6">
        <f t="shared" si="10"/>
        <v>45308</v>
      </c>
      <c r="N6" s="1">
        <v>45308</v>
      </c>
      <c r="O6" s="1">
        <f t="shared" si="11"/>
        <v>45309</v>
      </c>
      <c r="P6" s="1">
        <f t="shared" si="12"/>
        <v>45315</v>
      </c>
      <c r="Q6" s="3">
        <f t="shared" si="13"/>
        <v>45322</v>
      </c>
      <c r="R6" s="3">
        <f t="shared" si="20"/>
        <v>45329</v>
      </c>
      <c r="S6" s="3">
        <f t="shared" si="14"/>
        <v>45338</v>
      </c>
      <c r="T6" s="3">
        <f t="shared" si="15"/>
        <v>45307</v>
      </c>
      <c r="U6" s="3">
        <f t="shared" si="16"/>
        <v>45301</v>
      </c>
      <c r="V6" s="3">
        <f t="shared" si="17"/>
        <v>45294</v>
      </c>
      <c r="W6" s="3">
        <f t="shared" si="18"/>
        <v>45309</v>
      </c>
      <c r="X6" s="3">
        <f t="shared" si="19"/>
        <v>45278</v>
      </c>
      <c r="Y6" s="2">
        <v>45462</v>
      </c>
    </row>
    <row r="7" spans="1:25" x14ac:dyDescent="0.3">
      <c r="A7" t="s">
        <v>5</v>
      </c>
      <c r="B7" s="1">
        <v>45308</v>
      </c>
      <c r="C7" s="1">
        <f t="shared" si="0"/>
        <v>45307</v>
      </c>
      <c r="D7" s="1">
        <f t="shared" si="1"/>
        <v>45309</v>
      </c>
      <c r="E7" s="1">
        <f t="shared" si="2"/>
        <v>45278</v>
      </c>
      <c r="F7" s="1">
        <f t="shared" si="3"/>
        <v>45301</v>
      </c>
      <c r="G7" s="1">
        <f t="shared" si="4"/>
        <v>45315</v>
      </c>
      <c r="H7" s="1">
        <f t="shared" si="5"/>
        <v>45338</v>
      </c>
      <c r="I7" s="1">
        <f t="shared" si="6"/>
        <v>45294</v>
      </c>
      <c r="J7" s="1">
        <f t="shared" si="7"/>
        <v>45322</v>
      </c>
      <c r="K7" s="1">
        <f t="shared" si="8"/>
        <v>45287</v>
      </c>
      <c r="L7" s="1">
        <f t="shared" si="9"/>
        <v>45329</v>
      </c>
      <c r="M7">
        <f t="shared" si="10"/>
        <v>45308</v>
      </c>
      <c r="N7" s="1">
        <v>45308</v>
      </c>
      <c r="O7" s="1">
        <f t="shared" si="11"/>
        <v>45309</v>
      </c>
      <c r="P7" s="1">
        <f t="shared" si="12"/>
        <v>45315</v>
      </c>
      <c r="Q7" s="3">
        <f t="shared" si="13"/>
        <v>45322</v>
      </c>
      <c r="R7" s="3">
        <f t="shared" si="20"/>
        <v>45329</v>
      </c>
      <c r="S7" s="3">
        <f t="shared" si="14"/>
        <v>45338</v>
      </c>
      <c r="T7" s="3">
        <f t="shared" si="15"/>
        <v>45307</v>
      </c>
      <c r="U7" s="3">
        <f t="shared" si="16"/>
        <v>45301</v>
      </c>
      <c r="V7" s="3">
        <f t="shared" si="17"/>
        <v>45294</v>
      </c>
      <c r="W7" s="3">
        <f t="shared" si="18"/>
        <v>45309</v>
      </c>
      <c r="X7" s="3">
        <f t="shared" si="19"/>
        <v>45278</v>
      </c>
      <c r="Y7" s="2">
        <v>45477</v>
      </c>
    </row>
    <row r="8" spans="1:25" x14ac:dyDescent="0.3">
      <c r="A8" t="s">
        <v>4</v>
      </c>
      <c r="B8" s="1">
        <v>45311</v>
      </c>
      <c r="C8" s="1">
        <f t="shared" si="0"/>
        <v>45310</v>
      </c>
      <c r="D8" s="1">
        <f t="shared" si="1"/>
        <v>45312</v>
      </c>
      <c r="E8" s="1">
        <f t="shared" si="2"/>
        <v>45281</v>
      </c>
      <c r="F8" s="1">
        <f t="shared" si="3"/>
        <v>45304</v>
      </c>
      <c r="G8" s="1">
        <f t="shared" si="4"/>
        <v>45318</v>
      </c>
      <c r="H8" s="1">
        <f t="shared" si="5"/>
        <v>45341</v>
      </c>
      <c r="I8" s="1">
        <f t="shared" si="6"/>
        <v>45297</v>
      </c>
      <c r="J8" s="1">
        <f t="shared" si="7"/>
        <v>45325</v>
      </c>
      <c r="K8" s="1">
        <f t="shared" si="8"/>
        <v>45290</v>
      </c>
      <c r="L8" s="1">
        <f t="shared" si="9"/>
        <v>45332</v>
      </c>
      <c r="M8">
        <f t="shared" si="10"/>
        <v>45313</v>
      </c>
      <c r="N8" s="1">
        <v>45313</v>
      </c>
      <c r="O8" s="1">
        <f t="shared" si="11"/>
        <v>45313</v>
      </c>
      <c r="P8" s="1">
        <f t="shared" si="12"/>
        <v>45320</v>
      </c>
      <c r="Q8" s="3">
        <f t="shared" si="13"/>
        <v>45327</v>
      </c>
      <c r="R8" s="3">
        <f t="shared" si="20"/>
        <v>45334</v>
      </c>
      <c r="S8" s="3">
        <f t="shared" si="14"/>
        <v>45342</v>
      </c>
      <c r="T8" s="3">
        <f t="shared" si="15"/>
        <v>45310</v>
      </c>
      <c r="U8" s="3">
        <f t="shared" si="16"/>
        <v>45307</v>
      </c>
      <c r="V8" s="3">
        <f t="shared" si="17"/>
        <v>45299</v>
      </c>
      <c r="W8" s="3">
        <f t="shared" si="18"/>
        <v>45293</v>
      </c>
      <c r="X8" s="3">
        <f t="shared" si="19"/>
        <v>45281</v>
      </c>
      <c r="Y8" s="2">
        <v>45537</v>
      </c>
    </row>
    <row r="9" spans="1:25" x14ac:dyDescent="0.3">
      <c r="A9" t="s">
        <v>6</v>
      </c>
      <c r="B9" s="1">
        <v>45313</v>
      </c>
      <c r="C9" s="1">
        <f t="shared" si="0"/>
        <v>45312</v>
      </c>
      <c r="D9" s="1">
        <f t="shared" si="1"/>
        <v>45314</v>
      </c>
      <c r="E9" s="1">
        <f t="shared" si="2"/>
        <v>45283</v>
      </c>
      <c r="F9" s="1">
        <f t="shared" si="3"/>
        <v>45306</v>
      </c>
      <c r="G9" s="1">
        <f t="shared" si="4"/>
        <v>45320</v>
      </c>
      <c r="H9" s="1">
        <f t="shared" si="5"/>
        <v>45343</v>
      </c>
      <c r="I9" s="1">
        <f t="shared" si="6"/>
        <v>45299</v>
      </c>
      <c r="J9" s="1">
        <f t="shared" si="7"/>
        <v>45327</v>
      </c>
      <c r="K9" s="1">
        <f t="shared" si="8"/>
        <v>45292</v>
      </c>
      <c r="L9" s="1">
        <f t="shared" si="9"/>
        <v>45334</v>
      </c>
      <c r="M9">
        <f t="shared" si="10"/>
        <v>45313</v>
      </c>
      <c r="N9" s="1">
        <v>45313</v>
      </c>
      <c r="O9" s="1">
        <f t="shared" si="11"/>
        <v>45314</v>
      </c>
      <c r="P9" s="1">
        <f t="shared" si="12"/>
        <v>45320</v>
      </c>
      <c r="Q9" s="3">
        <f t="shared" si="13"/>
        <v>45327</v>
      </c>
      <c r="R9" s="3">
        <f t="shared" si="20"/>
        <v>45334</v>
      </c>
      <c r="S9" s="3">
        <f t="shared" si="14"/>
        <v>45343</v>
      </c>
      <c r="T9" s="3">
        <f t="shared" si="15"/>
        <v>45313</v>
      </c>
      <c r="U9" s="3">
        <f t="shared" si="16"/>
        <v>45307</v>
      </c>
      <c r="V9" s="3">
        <f t="shared" si="17"/>
        <v>45299</v>
      </c>
      <c r="W9" s="3">
        <f t="shared" si="18"/>
        <v>45293</v>
      </c>
      <c r="X9" s="3">
        <f t="shared" si="19"/>
        <v>45285</v>
      </c>
      <c r="Y9" s="2">
        <v>45624</v>
      </c>
    </row>
    <row r="10" spans="1:25" x14ac:dyDescent="0.3">
      <c r="A10" t="s">
        <v>7</v>
      </c>
      <c r="B10" s="1">
        <v>45314</v>
      </c>
      <c r="C10" s="1">
        <f t="shared" si="0"/>
        <v>45313</v>
      </c>
      <c r="D10" s="1">
        <f t="shared" si="1"/>
        <v>45315</v>
      </c>
      <c r="E10" s="1">
        <f t="shared" si="2"/>
        <v>45284</v>
      </c>
      <c r="F10" s="1">
        <f t="shared" si="3"/>
        <v>45307</v>
      </c>
      <c r="G10" s="1">
        <f t="shared" si="4"/>
        <v>45321</v>
      </c>
      <c r="H10" s="1">
        <f t="shared" si="5"/>
        <v>45344</v>
      </c>
      <c r="I10" s="1">
        <f t="shared" si="6"/>
        <v>45300</v>
      </c>
      <c r="J10" s="1">
        <f t="shared" si="7"/>
        <v>45328</v>
      </c>
      <c r="K10" s="1">
        <f t="shared" si="8"/>
        <v>45293</v>
      </c>
      <c r="L10" s="1">
        <f t="shared" si="9"/>
        <v>45335</v>
      </c>
      <c r="M10">
        <f t="shared" si="10"/>
        <v>45314</v>
      </c>
      <c r="N10" s="1">
        <v>45314</v>
      </c>
      <c r="O10" s="1">
        <f t="shared" si="11"/>
        <v>45315</v>
      </c>
      <c r="P10" s="1">
        <f t="shared" si="12"/>
        <v>45321</v>
      </c>
      <c r="Q10" s="3">
        <f t="shared" si="13"/>
        <v>45328</v>
      </c>
      <c r="R10" s="3">
        <f t="shared" si="20"/>
        <v>45335</v>
      </c>
      <c r="S10" s="3">
        <f t="shared" si="14"/>
        <v>45344</v>
      </c>
      <c r="T10" s="3">
        <f t="shared" si="15"/>
        <v>45313</v>
      </c>
      <c r="U10" s="3">
        <f t="shared" si="16"/>
        <v>45307</v>
      </c>
      <c r="V10" s="3">
        <f t="shared" si="17"/>
        <v>45300</v>
      </c>
      <c r="W10" s="3">
        <f t="shared" si="18"/>
        <v>45315</v>
      </c>
      <c r="X10" s="3">
        <f t="shared" si="19"/>
        <v>45285</v>
      </c>
      <c r="Y10" s="2">
        <v>45651</v>
      </c>
    </row>
    <row r="11" spans="1:25" x14ac:dyDescent="0.3">
      <c r="A11" t="s">
        <v>8</v>
      </c>
      <c r="B11" s="1">
        <v>45315</v>
      </c>
      <c r="C11" s="1">
        <f t="shared" si="0"/>
        <v>45314</v>
      </c>
      <c r="D11" s="1">
        <f t="shared" si="1"/>
        <v>45316</v>
      </c>
      <c r="E11" s="1">
        <f t="shared" si="2"/>
        <v>45285</v>
      </c>
      <c r="F11" s="1">
        <f t="shared" si="3"/>
        <v>45308</v>
      </c>
      <c r="G11" s="1">
        <f t="shared" si="4"/>
        <v>45322</v>
      </c>
      <c r="H11" s="1">
        <f t="shared" si="5"/>
        <v>45345</v>
      </c>
      <c r="I11" s="1">
        <f t="shared" si="6"/>
        <v>45301</v>
      </c>
      <c r="J11" s="1">
        <f t="shared" si="7"/>
        <v>45329</v>
      </c>
      <c r="K11" s="1">
        <f t="shared" si="8"/>
        <v>45294</v>
      </c>
      <c r="L11" s="1">
        <f t="shared" si="9"/>
        <v>45336</v>
      </c>
      <c r="M11">
        <f t="shared" si="10"/>
        <v>45315</v>
      </c>
      <c r="N11" s="1">
        <v>45315</v>
      </c>
      <c r="O11" s="1">
        <f t="shared" si="11"/>
        <v>45316</v>
      </c>
      <c r="P11" s="1">
        <f t="shared" si="12"/>
        <v>45322</v>
      </c>
      <c r="Q11" s="3">
        <f t="shared" si="13"/>
        <v>45329</v>
      </c>
      <c r="R11" s="3">
        <f t="shared" si="20"/>
        <v>45336</v>
      </c>
      <c r="S11" s="3">
        <f t="shared" si="14"/>
        <v>45345</v>
      </c>
      <c r="T11" s="3">
        <f t="shared" si="15"/>
        <v>45314</v>
      </c>
      <c r="U11" s="3">
        <f t="shared" si="16"/>
        <v>45308</v>
      </c>
      <c r="V11" s="3">
        <f t="shared" si="17"/>
        <v>45301</v>
      </c>
      <c r="W11" s="3">
        <f t="shared" si="18"/>
        <v>45316</v>
      </c>
      <c r="X11" s="3">
        <f t="shared" si="19"/>
        <v>45285</v>
      </c>
    </row>
    <row r="12" spans="1:25" x14ac:dyDescent="0.3">
      <c r="A12" t="s">
        <v>9</v>
      </c>
      <c r="B12" s="1">
        <v>45322</v>
      </c>
      <c r="C12" s="1">
        <f t="shared" si="0"/>
        <v>45321</v>
      </c>
      <c r="D12" s="1">
        <f t="shared" si="1"/>
        <v>45323</v>
      </c>
      <c r="E12" s="1">
        <f t="shared" si="2"/>
        <v>45292</v>
      </c>
      <c r="F12" s="1">
        <f t="shared" si="3"/>
        <v>45315</v>
      </c>
      <c r="G12" s="1">
        <f t="shared" si="4"/>
        <v>45329</v>
      </c>
      <c r="H12" s="1">
        <f t="shared" si="5"/>
        <v>45352</v>
      </c>
      <c r="I12" s="1">
        <f t="shared" si="6"/>
        <v>45308</v>
      </c>
      <c r="J12" s="1">
        <f t="shared" si="7"/>
        <v>45336</v>
      </c>
      <c r="K12" s="1">
        <f t="shared" si="8"/>
        <v>45301</v>
      </c>
      <c r="L12" s="1">
        <f t="shared" si="9"/>
        <v>45343</v>
      </c>
      <c r="M12">
        <f t="shared" si="10"/>
        <v>45322</v>
      </c>
      <c r="N12" s="1">
        <v>45322</v>
      </c>
      <c r="O12" s="1">
        <f t="shared" si="11"/>
        <v>45323</v>
      </c>
      <c r="P12" s="1">
        <f t="shared" si="12"/>
        <v>45329</v>
      </c>
      <c r="Q12" s="3">
        <f t="shared" si="13"/>
        <v>45336</v>
      </c>
      <c r="R12" s="3">
        <f t="shared" si="20"/>
        <v>45343</v>
      </c>
      <c r="S12" s="3">
        <f t="shared" si="14"/>
        <v>45352</v>
      </c>
      <c r="T12" s="3">
        <f t="shared" si="15"/>
        <v>45321</v>
      </c>
      <c r="U12" s="3">
        <f t="shared" si="16"/>
        <v>45315</v>
      </c>
      <c r="V12" s="3">
        <f t="shared" si="17"/>
        <v>45308</v>
      </c>
      <c r="W12" s="3">
        <f t="shared" si="18"/>
        <v>45323</v>
      </c>
      <c r="X12" s="3">
        <f t="shared" si="19"/>
        <v>45293</v>
      </c>
    </row>
    <row r="13" spans="1:25" x14ac:dyDescent="0.3">
      <c r="A13" t="s">
        <v>10</v>
      </c>
      <c r="B13" s="1">
        <v>45322</v>
      </c>
      <c r="C13" s="1">
        <f t="shared" si="0"/>
        <v>45321</v>
      </c>
      <c r="D13" s="1">
        <f t="shared" si="1"/>
        <v>45323</v>
      </c>
      <c r="E13" s="1">
        <f t="shared" si="2"/>
        <v>45292</v>
      </c>
      <c r="F13" s="1">
        <f t="shared" si="3"/>
        <v>45315</v>
      </c>
      <c r="G13" s="1">
        <f t="shared" si="4"/>
        <v>45329</v>
      </c>
      <c r="H13" s="1">
        <f t="shared" si="5"/>
        <v>45352</v>
      </c>
      <c r="I13" s="1">
        <f t="shared" si="6"/>
        <v>45308</v>
      </c>
      <c r="J13" s="1">
        <f t="shared" si="7"/>
        <v>45336</v>
      </c>
      <c r="K13" s="1">
        <f t="shared" si="8"/>
        <v>45301</v>
      </c>
      <c r="L13" s="1">
        <f t="shared" si="9"/>
        <v>45343</v>
      </c>
      <c r="M13">
        <f t="shared" si="10"/>
        <v>45322</v>
      </c>
      <c r="N13" s="1">
        <v>45322</v>
      </c>
      <c r="O13" s="1">
        <f t="shared" si="11"/>
        <v>45323</v>
      </c>
      <c r="P13" s="1">
        <f t="shared" si="12"/>
        <v>45329</v>
      </c>
      <c r="Q13" s="3">
        <f t="shared" si="13"/>
        <v>45336</v>
      </c>
      <c r="R13" s="3">
        <f t="shared" si="20"/>
        <v>45343</v>
      </c>
      <c r="S13" s="3">
        <f t="shared" si="14"/>
        <v>45352</v>
      </c>
      <c r="T13" s="3">
        <f t="shared" si="15"/>
        <v>45321</v>
      </c>
      <c r="U13" s="3">
        <f t="shared" si="16"/>
        <v>45315</v>
      </c>
      <c r="V13" s="3">
        <f t="shared" si="17"/>
        <v>45308</v>
      </c>
      <c r="W13" s="3">
        <f t="shared" si="18"/>
        <v>45323</v>
      </c>
      <c r="X13" s="3">
        <f t="shared" si="19"/>
        <v>45293</v>
      </c>
    </row>
    <row r="14" spans="1:25" x14ac:dyDescent="0.3">
      <c r="A14" t="s">
        <v>4</v>
      </c>
      <c r="B14" s="1">
        <v>45329</v>
      </c>
      <c r="C14" s="1">
        <f t="shared" si="0"/>
        <v>45328</v>
      </c>
      <c r="D14" s="1">
        <f t="shared" si="1"/>
        <v>45330</v>
      </c>
      <c r="E14" s="1">
        <f t="shared" si="2"/>
        <v>45299</v>
      </c>
      <c r="F14" s="1">
        <f t="shared" si="3"/>
        <v>45322</v>
      </c>
      <c r="G14" s="1">
        <f t="shared" si="4"/>
        <v>45336</v>
      </c>
      <c r="H14" s="1">
        <f t="shared" si="5"/>
        <v>45359</v>
      </c>
      <c r="I14" s="1">
        <f t="shared" si="6"/>
        <v>45315</v>
      </c>
      <c r="J14" s="1">
        <f t="shared" si="7"/>
        <v>45343</v>
      </c>
      <c r="K14" s="1">
        <f t="shared" si="8"/>
        <v>45308</v>
      </c>
      <c r="L14" s="1">
        <f t="shared" si="9"/>
        <v>45350</v>
      </c>
      <c r="M14">
        <f t="shared" si="10"/>
        <v>45329</v>
      </c>
      <c r="N14" s="1">
        <v>45329</v>
      </c>
      <c r="O14" s="1">
        <f t="shared" si="11"/>
        <v>45330</v>
      </c>
      <c r="P14" s="1">
        <f t="shared" si="12"/>
        <v>45336</v>
      </c>
      <c r="Q14" s="3">
        <f t="shared" si="13"/>
        <v>45343</v>
      </c>
      <c r="R14" s="3">
        <f t="shared" si="20"/>
        <v>45350</v>
      </c>
      <c r="S14" s="3">
        <f t="shared" si="14"/>
        <v>45359</v>
      </c>
      <c r="T14" s="3">
        <f t="shared" si="15"/>
        <v>45328</v>
      </c>
      <c r="U14" s="3">
        <f t="shared" si="16"/>
        <v>45322</v>
      </c>
      <c r="V14" s="3">
        <f t="shared" si="17"/>
        <v>45315</v>
      </c>
      <c r="W14" s="3">
        <f t="shared" si="18"/>
        <v>45330</v>
      </c>
      <c r="X14" s="3">
        <f t="shared" si="19"/>
        <v>45299</v>
      </c>
    </row>
    <row r="15" spans="1:25" x14ac:dyDescent="0.3">
      <c r="A15" t="s">
        <v>11</v>
      </c>
      <c r="B15" s="1">
        <v>45346</v>
      </c>
      <c r="C15" s="1">
        <f t="shared" si="0"/>
        <v>45345</v>
      </c>
      <c r="D15" s="1">
        <f t="shared" si="1"/>
        <v>45347</v>
      </c>
      <c r="E15" s="1">
        <f t="shared" si="2"/>
        <v>45316</v>
      </c>
      <c r="F15" s="1">
        <f t="shared" si="3"/>
        <v>45339</v>
      </c>
      <c r="G15" s="1">
        <f t="shared" si="4"/>
        <v>45353</v>
      </c>
      <c r="H15" s="1">
        <f t="shared" si="5"/>
        <v>45376</v>
      </c>
      <c r="I15" s="1">
        <f t="shared" si="6"/>
        <v>45332</v>
      </c>
      <c r="J15" s="1">
        <f t="shared" si="7"/>
        <v>45360</v>
      </c>
      <c r="K15" s="1">
        <f t="shared" si="8"/>
        <v>45325</v>
      </c>
      <c r="L15" s="1">
        <f t="shared" si="9"/>
        <v>45367</v>
      </c>
      <c r="M15">
        <f t="shared" si="10"/>
        <v>45348</v>
      </c>
      <c r="N15" s="1">
        <v>45348</v>
      </c>
      <c r="O15" s="1">
        <f t="shared" si="11"/>
        <v>45348</v>
      </c>
      <c r="P15" s="1">
        <f t="shared" si="12"/>
        <v>45355</v>
      </c>
      <c r="Q15" s="3">
        <f t="shared" si="13"/>
        <v>45362</v>
      </c>
      <c r="R15" s="3">
        <f t="shared" si="20"/>
        <v>45369</v>
      </c>
      <c r="S15" s="3">
        <f t="shared" si="14"/>
        <v>45376</v>
      </c>
      <c r="T15" s="3">
        <f t="shared" si="15"/>
        <v>45345</v>
      </c>
      <c r="U15" s="3">
        <f t="shared" si="16"/>
        <v>45342</v>
      </c>
      <c r="V15" s="3">
        <f t="shared" si="17"/>
        <v>45334</v>
      </c>
      <c r="W15" s="3">
        <f t="shared" si="18"/>
        <v>45327</v>
      </c>
      <c r="X15" s="3">
        <f t="shared" si="19"/>
        <v>45316</v>
      </c>
    </row>
    <row r="16" spans="1:25" x14ac:dyDescent="0.3">
      <c r="A16" t="s">
        <v>12</v>
      </c>
      <c r="B16" s="1">
        <v>45348</v>
      </c>
      <c r="C16" s="1">
        <f t="shared" si="0"/>
        <v>45347</v>
      </c>
      <c r="D16" s="1">
        <f t="shared" si="1"/>
        <v>45349</v>
      </c>
      <c r="E16" s="1">
        <f t="shared" si="2"/>
        <v>45318</v>
      </c>
      <c r="F16" s="1">
        <f t="shared" si="3"/>
        <v>45341</v>
      </c>
      <c r="G16" s="1">
        <f t="shared" si="4"/>
        <v>45355</v>
      </c>
      <c r="H16" s="1">
        <f t="shared" si="5"/>
        <v>45378</v>
      </c>
      <c r="I16" s="1">
        <f t="shared" si="6"/>
        <v>45334</v>
      </c>
      <c r="J16" s="1">
        <f t="shared" si="7"/>
        <v>45362</v>
      </c>
      <c r="K16" s="1">
        <f t="shared" si="8"/>
        <v>45327</v>
      </c>
      <c r="L16" s="1">
        <f t="shared" si="9"/>
        <v>45369</v>
      </c>
      <c r="M16">
        <f t="shared" si="10"/>
        <v>45348</v>
      </c>
      <c r="N16" s="1">
        <v>45348</v>
      </c>
      <c r="O16" s="1">
        <f t="shared" si="11"/>
        <v>45349</v>
      </c>
      <c r="P16" s="1">
        <f t="shared" si="12"/>
        <v>45355</v>
      </c>
      <c r="Q16" s="3">
        <f t="shared" si="13"/>
        <v>45362</v>
      </c>
      <c r="R16" s="3">
        <f t="shared" si="20"/>
        <v>45369</v>
      </c>
      <c r="S16" s="3">
        <f t="shared" si="14"/>
        <v>45378</v>
      </c>
      <c r="T16" s="3">
        <f t="shared" si="15"/>
        <v>45348</v>
      </c>
      <c r="U16" s="3">
        <f t="shared" si="16"/>
        <v>45342</v>
      </c>
      <c r="V16" s="3">
        <f t="shared" si="17"/>
        <v>45334</v>
      </c>
      <c r="W16" s="3">
        <f t="shared" si="18"/>
        <v>45349</v>
      </c>
      <c r="X16" s="3">
        <f t="shared" si="19"/>
        <v>45320</v>
      </c>
    </row>
    <row r="17" spans="1:24" x14ac:dyDescent="0.3">
      <c r="A17" t="s">
        <v>13</v>
      </c>
      <c r="B17" s="1">
        <v>45355</v>
      </c>
      <c r="C17" s="1">
        <f t="shared" si="0"/>
        <v>45354</v>
      </c>
      <c r="D17" s="1">
        <f t="shared" si="1"/>
        <v>45356</v>
      </c>
      <c r="E17" s="1">
        <f t="shared" si="2"/>
        <v>45325</v>
      </c>
      <c r="F17" s="1">
        <f t="shared" si="3"/>
        <v>45348</v>
      </c>
      <c r="G17" s="1">
        <f t="shared" si="4"/>
        <v>45362</v>
      </c>
      <c r="H17" s="1">
        <f t="shared" si="5"/>
        <v>45385</v>
      </c>
      <c r="I17" s="1">
        <f t="shared" si="6"/>
        <v>45341</v>
      </c>
      <c r="J17" s="1">
        <f t="shared" si="7"/>
        <v>45369</v>
      </c>
      <c r="K17" s="1">
        <f t="shared" si="8"/>
        <v>45334</v>
      </c>
      <c r="L17" s="1">
        <f t="shared" si="9"/>
        <v>45376</v>
      </c>
      <c r="M17">
        <f t="shared" si="10"/>
        <v>45355</v>
      </c>
      <c r="N17" s="1">
        <v>45355</v>
      </c>
      <c r="O17" s="1">
        <f t="shared" si="11"/>
        <v>45356</v>
      </c>
      <c r="P17" s="1">
        <f t="shared" si="12"/>
        <v>45362</v>
      </c>
      <c r="Q17" s="3">
        <f t="shared" si="13"/>
        <v>45369</v>
      </c>
      <c r="R17" s="3">
        <f t="shared" si="20"/>
        <v>45376</v>
      </c>
      <c r="S17" s="3">
        <f t="shared" si="14"/>
        <v>45385</v>
      </c>
      <c r="T17" s="3">
        <f t="shared" si="15"/>
        <v>45355</v>
      </c>
      <c r="U17" s="3">
        <f t="shared" si="16"/>
        <v>45348</v>
      </c>
      <c r="V17" s="3">
        <f t="shared" si="17"/>
        <v>45342</v>
      </c>
      <c r="W17" s="3">
        <f t="shared" si="18"/>
        <v>45356</v>
      </c>
      <c r="X17" s="3">
        <f t="shared" si="19"/>
        <v>45327</v>
      </c>
    </row>
    <row r="18" spans="1:24" x14ac:dyDescent="0.3">
      <c r="A18" t="s">
        <v>14</v>
      </c>
      <c r="B18" s="1">
        <v>45355</v>
      </c>
      <c r="C18" s="1">
        <f t="shared" si="0"/>
        <v>45354</v>
      </c>
      <c r="D18" s="1">
        <f t="shared" si="1"/>
        <v>45356</v>
      </c>
      <c r="E18" s="1">
        <f t="shared" si="2"/>
        <v>45325</v>
      </c>
      <c r="F18" s="1">
        <f t="shared" si="3"/>
        <v>45348</v>
      </c>
      <c r="G18" s="1">
        <f t="shared" si="4"/>
        <v>45362</v>
      </c>
      <c r="H18" s="1">
        <f t="shared" si="5"/>
        <v>45385</v>
      </c>
      <c r="I18" s="1">
        <f t="shared" si="6"/>
        <v>45341</v>
      </c>
      <c r="J18" s="1">
        <f t="shared" si="7"/>
        <v>45369</v>
      </c>
      <c r="K18" s="1">
        <f t="shared" si="8"/>
        <v>45334</v>
      </c>
      <c r="L18" s="1">
        <f t="shared" si="9"/>
        <v>45376</v>
      </c>
      <c r="M18">
        <f t="shared" si="10"/>
        <v>45355</v>
      </c>
      <c r="N18" s="1">
        <v>45355</v>
      </c>
      <c r="O18" s="1">
        <f t="shared" si="11"/>
        <v>45356</v>
      </c>
      <c r="P18" s="1">
        <f t="shared" si="12"/>
        <v>45362</v>
      </c>
      <c r="Q18" s="3">
        <f t="shared" si="13"/>
        <v>45369</v>
      </c>
      <c r="R18" s="3">
        <f t="shared" si="20"/>
        <v>45376</v>
      </c>
      <c r="S18" s="3">
        <f t="shared" si="14"/>
        <v>45385</v>
      </c>
      <c r="T18" s="3">
        <f t="shared" si="15"/>
        <v>45355</v>
      </c>
      <c r="U18" s="3">
        <f t="shared" si="16"/>
        <v>45348</v>
      </c>
      <c r="V18" s="3">
        <f t="shared" si="17"/>
        <v>45342</v>
      </c>
      <c r="W18" s="3">
        <f t="shared" si="18"/>
        <v>45356</v>
      </c>
      <c r="X18" s="3">
        <f t="shared" si="19"/>
        <v>45327</v>
      </c>
    </row>
    <row r="19" spans="1:24" x14ac:dyDescent="0.3">
      <c r="A19" t="s">
        <v>15</v>
      </c>
      <c r="B19" s="1">
        <v>45359</v>
      </c>
      <c r="C19" s="1">
        <f t="shared" si="0"/>
        <v>45358</v>
      </c>
      <c r="D19" s="1">
        <f t="shared" si="1"/>
        <v>45360</v>
      </c>
      <c r="E19" s="1">
        <f t="shared" si="2"/>
        <v>45329</v>
      </c>
      <c r="F19" s="1">
        <f t="shared" si="3"/>
        <v>45352</v>
      </c>
      <c r="G19" s="1">
        <f t="shared" si="4"/>
        <v>45366</v>
      </c>
      <c r="H19" s="1">
        <f t="shared" si="5"/>
        <v>45389</v>
      </c>
      <c r="I19" s="1">
        <f t="shared" si="6"/>
        <v>45345</v>
      </c>
      <c r="J19" s="1">
        <f t="shared" si="7"/>
        <v>45373</v>
      </c>
      <c r="K19" s="1">
        <f t="shared" si="8"/>
        <v>45338</v>
      </c>
      <c r="L19" s="1">
        <f t="shared" si="9"/>
        <v>45380</v>
      </c>
      <c r="M19">
        <f t="shared" si="10"/>
        <v>45359</v>
      </c>
      <c r="N19" s="1">
        <v>45359</v>
      </c>
      <c r="O19" s="1">
        <f t="shared" si="11"/>
        <v>45362</v>
      </c>
      <c r="P19" s="1">
        <f t="shared" si="12"/>
        <v>45366</v>
      </c>
      <c r="Q19" s="3">
        <f t="shared" si="13"/>
        <v>45373</v>
      </c>
      <c r="R19" s="3">
        <f t="shared" si="20"/>
        <v>45383</v>
      </c>
      <c r="S19" s="3">
        <f t="shared" si="14"/>
        <v>45390</v>
      </c>
      <c r="T19" s="3">
        <f t="shared" si="15"/>
        <v>45358</v>
      </c>
      <c r="U19" s="3">
        <f t="shared" si="16"/>
        <v>45352</v>
      </c>
      <c r="V19" s="3">
        <f t="shared" si="17"/>
        <v>45345</v>
      </c>
      <c r="W19" s="3">
        <f t="shared" si="18"/>
        <v>45360</v>
      </c>
      <c r="X19" s="3">
        <f t="shared" si="19"/>
        <v>45329</v>
      </c>
    </row>
    <row r="20" spans="1:24" x14ac:dyDescent="0.3">
      <c r="A20" t="s">
        <v>16</v>
      </c>
      <c r="B20" s="1">
        <v>45364</v>
      </c>
      <c r="C20" s="1">
        <f t="shared" si="0"/>
        <v>45363</v>
      </c>
      <c r="D20" s="1">
        <f t="shared" si="1"/>
        <v>45365</v>
      </c>
      <c r="E20" s="1">
        <f t="shared" si="2"/>
        <v>45334</v>
      </c>
      <c r="F20" s="1">
        <f t="shared" si="3"/>
        <v>45357</v>
      </c>
      <c r="G20" s="1">
        <f t="shared" si="4"/>
        <v>45371</v>
      </c>
      <c r="H20" s="1">
        <f t="shared" si="5"/>
        <v>45394</v>
      </c>
      <c r="I20" s="1">
        <f t="shared" si="6"/>
        <v>45350</v>
      </c>
      <c r="J20" s="1">
        <f t="shared" si="7"/>
        <v>45378</v>
      </c>
      <c r="K20" s="1">
        <f t="shared" si="8"/>
        <v>45343</v>
      </c>
      <c r="L20" s="1">
        <f t="shared" si="9"/>
        <v>45385</v>
      </c>
      <c r="M20">
        <f t="shared" si="10"/>
        <v>45364</v>
      </c>
      <c r="N20" s="1">
        <v>45364</v>
      </c>
      <c r="O20" s="1">
        <f t="shared" si="11"/>
        <v>45365</v>
      </c>
      <c r="P20" s="1">
        <f t="shared" si="12"/>
        <v>45371</v>
      </c>
      <c r="Q20" s="3">
        <f t="shared" si="13"/>
        <v>45378</v>
      </c>
      <c r="R20" s="3">
        <f t="shared" si="20"/>
        <v>45385</v>
      </c>
      <c r="S20" s="3">
        <f t="shared" si="14"/>
        <v>45394</v>
      </c>
      <c r="T20" s="3">
        <f t="shared" si="15"/>
        <v>45363</v>
      </c>
      <c r="U20" s="3">
        <f t="shared" si="16"/>
        <v>45357</v>
      </c>
      <c r="V20" s="3">
        <f t="shared" si="17"/>
        <v>45350</v>
      </c>
      <c r="W20" s="3">
        <f t="shared" si="18"/>
        <v>45365</v>
      </c>
      <c r="X20" s="3">
        <f t="shared" si="19"/>
        <v>45334</v>
      </c>
    </row>
    <row r="21" spans="1:24" x14ac:dyDescent="0.3">
      <c r="A21" t="s">
        <v>18</v>
      </c>
      <c r="B21" s="1">
        <v>45365</v>
      </c>
      <c r="C21" s="1">
        <f t="shared" si="0"/>
        <v>45364</v>
      </c>
      <c r="D21" s="1">
        <f t="shared" si="1"/>
        <v>45366</v>
      </c>
      <c r="E21" s="1">
        <f t="shared" si="2"/>
        <v>45335</v>
      </c>
      <c r="F21" s="1">
        <f t="shared" si="3"/>
        <v>45358</v>
      </c>
      <c r="G21" s="1">
        <f t="shared" si="4"/>
        <v>45372</v>
      </c>
      <c r="H21" s="1">
        <f t="shared" si="5"/>
        <v>45395</v>
      </c>
      <c r="I21" s="1">
        <f t="shared" si="6"/>
        <v>45351</v>
      </c>
      <c r="J21" s="1">
        <f t="shared" si="7"/>
        <v>45379</v>
      </c>
      <c r="K21" s="1">
        <f t="shared" si="8"/>
        <v>45344</v>
      </c>
      <c r="L21" s="1">
        <f t="shared" si="9"/>
        <v>45386</v>
      </c>
      <c r="M21">
        <f t="shared" si="10"/>
        <v>45365</v>
      </c>
      <c r="N21" s="1">
        <v>45365</v>
      </c>
      <c r="O21" s="1">
        <f t="shared" si="11"/>
        <v>45366</v>
      </c>
      <c r="P21" s="1">
        <f t="shared" si="12"/>
        <v>45372</v>
      </c>
      <c r="Q21" s="3">
        <f t="shared" si="13"/>
        <v>45379</v>
      </c>
      <c r="R21" s="3">
        <f t="shared" si="20"/>
        <v>45386</v>
      </c>
      <c r="S21" s="3">
        <f t="shared" si="14"/>
        <v>45397</v>
      </c>
      <c r="T21" s="3">
        <f t="shared" si="15"/>
        <v>45364</v>
      </c>
      <c r="U21" s="3">
        <f t="shared" si="16"/>
        <v>45358</v>
      </c>
      <c r="V21" s="3">
        <f t="shared" si="17"/>
        <v>45351</v>
      </c>
      <c r="W21" s="3">
        <f t="shared" si="18"/>
        <v>45366</v>
      </c>
      <c r="X21" s="3">
        <f t="shared" si="19"/>
        <v>45335</v>
      </c>
    </row>
    <row r="22" spans="1:24" x14ac:dyDescent="0.3">
      <c r="A22" t="s">
        <v>19</v>
      </c>
      <c r="B22" s="1">
        <v>45365</v>
      </c>
      <c r="C22" s="1">
        <f t="shared" si="0"/>
        <v>45364</v>
      </c>
      <c r="D22" s="1">
        <f t="shared" si="1"/>
        <v>45366</v>
      </c>
      <c r="E22" s="1">
        <f t="shared" si="2"/>
        <v>45335</v>
      </c>
      <c r="F22" s="1">
        <f t="shared" si="3"/>
        <v>45358</v>
      </c>
      <c r="G22" s="1">
        <f t="shared" si="4"/>
        <v>45372</v>
      </c>
      <c r="H22" s="1">
        <f t="shared" si="5"/>
        <v>45395</v>
      </c>
      <c r="I22" s="1">
        <f t="shared" si="6"/>
        <v>45351</v>
      </c>
      <c r="J22" s="1">
        <f t="shared" si="7"/>
        <v>45379</v>
      </c>
      <c r="K22" s="1">
        <f t="shared" si="8"/>
        <v>45344</v>
      </c>
      <c r="L22" s="1">
        <f t="shared" si="9"/>
        <v>45386</v>
      </c>
      <c r="M22">
        <f t="shared" si="10"/>
        <v>45365</v>
      </c>
      <c r="N22" s="1">
        <v>45365</v>
      </c>
      <c r="O22" s="1">
        <f t="shared" si="11"/>
        <v>45366</v>
      </c>
      <c r="P22" s="1">
        <f t="shared" si="12"/>
        <v>45372</v>
      </c>
      <c r="Q22" s="3">
        <f t="shared" si="13"/>
        <v>45379</v>
      </c>
      <c r="R22" s="3">
        <f t="shared" si="20"/>
        <v>45386</v>
      </c>
      <c r="S22" s="3">
        <f t="shared" si="14"/>
        <v>45397</v>
      </c>
      <c r="T22" s="3">
        <f t="shared" si="15"/>
        <v>45364</v>
      </c>
      <c r="U22" s="3">
        <f t="shared" si="16"/>
        <v>45358</v>
      </c>
      <c r="V22" s="3">
        <f t="shared" si="17"/>
        <v>45351</v>
      </c>
      <c r="W22" s="3">
        <f t="shared" si="18"/>
        <v>45366</v>
      </c>
      <c r="X22" s="3">
        <f t="shared" si="19"/>
        <v>45335</v>
      </c>
    </row>
    <row r="23" spans="1:24" x14ac:dyDescent="0.3">
      <c r="A23" t="s">
        <v>17</v>
      </c>
      <c r="B23" s="1">
        <v>45367</v>
      </c>
      <c r="C23" s="1">
        <f t="shared" si="0"/>
        <v>45366</v>
      </c>
      <c r="D23" s="1">
        <f t="shared" si="1"/>
        <v>45368</v>
      </c>
      <c r="E23" s="1">
        <f t="shared" si="2"/>
        <v>45337</v>
      </c>
      <c r="F23" s="1">
        <f t="shared" si="3"/>
        <v>45360</v>
      </c>
      <c r="G23" s="1">
        <f t="shared" si="4"/>
        <v>45374</v>
      </c>
      <c r="H23" s="1">
        <f t="shared" si="5"/>
        <v>45397</v>
      </c>
      <c r="I23" s="1">
        <f t="shared" si="6"/>
        <v>45353</v>
      </c>
      <c r="J23" s="1">
        <f t="shared" si="7"/>
        <v>45381</v>
      </c>
      <c r="K23" s="1">
        <f t="shared" si="8"/>
        <v>45346</v>
      </c>
      <c r="L23" s="1">
        <f t="shared" si="9"/>
        <v>45388</v>
      </c>
      <c r="M23">
        <f t="shared" si="10"/>
        <v>45369</v>
      </c>
      <c r="N23" s="1">
        <v>45369</v>
      </c>
      <c r="O23" s="1">
        <f t="shared" si="11"/>
        <v>45369</v>
      </c>
      <c r="P23" s="1">
        <f t="shared" si="12"/>
        <v>45376</v>
      </c>
      <c r="Q23" s="3">
        <f t="shared" si="13"/>
        <v>45383</v>
      </c>
      <c r="R23" s="3">
        <f t="shared" si="20"/>
        <v>45390</v>
      </c>
      <c r="S23" s="3">
        <f t="shared" si="14"/>
        <v>45397</v>
      </c>
      <c r="T23" s="3">
        <f t="shared" si="15"/>
        <v>45366</v>
      </c>
      <c r="U23" s="3">
        <f t="shared" si="16"/>
        <v>45362</v>
      </c>
      <c r="V23" s="3">
        <f t="shared" si="17"/>
        <v>45355</v>
      </c>
      <c r="W23" s="3">
        <f t="shared" si="18"/>
        <v>45348</v>
      </c>
      <c r="X23" s="3">
        <f t="shared" si="19"/>
        <v>45337</v>
      </c>
    </row>
    <row r="24" spans="1:24" x14ac:dyDescent="0.3">
      <c r="A24" t="s">
        <v>20</v>
      </c>
      <c r="B24" s="1">
        <v>45372</v>
      </c>
      <c r="C24" s="1">
        <f t="shared" si="0"/>
        <v>45371</v>
      </c>
      <c r="D24" s="1">
        <f t="shared" si="1"/>
        <v>45373</v>
      </c>
      <c r="E24" s="1">
        <f t="shared" si="2"/>
        <v>45342</v>
      </c>
      <c r="F24" s="1">
        <f t="shared" si="3"/>
        <v>45365</v>
      </c>
      <c r="G24" s="1">
        <f t="shared" si="4"/>
        <v>45379</v>
      </c>
      <c r="H24" s="1">
        <f t="shared" si="5"/>
        <v>45402</v>
      </c>
      <c r="I24" s="1">
        <f t="shared" si="6"/>
        <v>45358</v>
      </c>
      <c r="J24" s="1">
        <f t="shared" si="7"/>
        <v>45386</v>
      </c>
      <c r="K24" s="1">
        <f t="shared" si="8"/>
        <v>45351</v>
      </c>
      <c r="L24" s="1">
        <f t="shared" si="9"/>
        <v>45393</v>
      </c>
      <c r="M24">
        <f t="shared" si="10"/>
        <v>45372</v>
      </c>
      <c r="N24" s="1">
        <v>45372</v>
      </c>
      <c r="O24" s="1">
        <f t="shared" si="11"/>
        <v>45373</v>
      </c>
      <c r="P24" s="1">
        <f t="shared" si="12"/>
        <v>45379</v>
      </c>
      <c r="Q24" s="3">
        <f t="shared" si="13"/>
        <v>45386</v>
      </c>
      <c r="R24" s="3">
        <f t="shared" si="20"/>
        <v>45393</v>
      </c>
      <c r="S24" s="3">
        <f t="shared" si="14"/>
        <v>45404</v>
      </c>
      <c r="T24" s="3">
        <f t="shared" si="15"/>
        <v>45371</v>
      </c>
      <c r="U24" s="3">
        <f t="shared" si="16"/>
        <v>45365</v>
      </c>
      <c r="V24" s="3">
        <f t="shared" si="17"/>
        <v>45358</v>
      </c>
      <c r="W24" s="3">
        <f t="shared" si="18"/>
        <v>45373</v>
      </c>
      <c r="X24" s="3">
        <f t="shared" si="19"/>
        <v>45342</v>
      </c>
    </row>
    <row r="25" spans="1:24" x14ac:dyDescent="0.3">
      <c r="A25" t="s">
        <v>21</v>
      </c>
      <c r="B25" s="1">
        <v>45377</v>
      </c>
      <c r="C25" s="1">
        <f t="shared" si="0"/>
        <v>45376</v>
      </c>
      <c r="D25" s="1">
        <f t="shared" si="1"/>
        <v>45378</v>
      </c>
      <c r="E25" s="1">
        <f t="shared" si="2"/>
        <v>45347</v>
      </c>
      <c r="F25" s="1">
        <f t="shared" si="3"/>
        <v>45370</v>
      </c>
      <c r="G25" s="1">
        <f t="shared" si="4"/>
        <v>45384</v>
      </c>
      <c r="H25" s="1">
        <f t="shared" si="5"/>
        <v>45407</v>
      </c>
      <c r="I25" s="1">
        <f t="shared" si="6"/>
        <v>45363</v>
      </c>
      <c r="J25" s="1">
        <f t="shared" si="7"/>
        <v>45391</v>
      </c>
      <c r="K25" s="1">
        <f t="shared" si="8"/>
        <v>45356</v>
      </c>
      <c r="L25" s="1">
        <f t="shared" si="9"/>
        <v>45398</v>
      </c>
      <c r="M25">
        <f t="shared" si="10"/>
        <v>45377</v>
      </c>
      <c r="N25" s="1">
        <v>45377</v>
      </c>
      <c r="O25" s="1">
        <f t="shared" si="11"/>
        <v>45378</v>
      </c>
      <c r="P25" s="1">
        <f t="shared" si="12"/>
        <v>45384</v>
      </c>
      <c r="Q25" s="3">
        <f t="shared" si="13"/>
        <v>45391</v>
      </c>
      <c r="R25" s="3">
        <f t="shared" si="20"/>
        <v>45398</v>
      </c>
      <c r="S25" s="3">
        <f t="shared" si="14"/>
        <v>45407</v>
      </c>
      <c r="T25" s="3">
        <f t="shared" si="15"/>
        <v>45376</v>
      </c>
      <c r="U25" s="3">
        <f t="shared" si="16"/>
        <v>45370</v>
      </c>
      <c r="V25" s="3">
        <f t="shared" si="17"/>
        <v>45363</v>
      </c>
      <c r="W25" s="3">
        <f t="shared" si="18"/>
        <v>45378</v>
      </c>
      <c r="X25" s="3">
        <f t="shared" si="19"/>
        <v>45348</v>
      </c>
    </row>
    <row r="26" spans="1:24" x14ac:dyDescent="0.3">
      <c r="A26" t="s">
        <v>22</v>
      </c>
      <c r="B26" s="1">
        <v>45378</v>
      </c>
      <c r="C26" s="1">
        <f t="shared" si="0"/>
        <v>45377</v>
      </c>
      <c r="D26" s="1">
        <f t="shared" si="1"/>
        <v>45379</v>
      </c>
      <c r="E26" s="1">
        <f t="shared" si="2"/>
        <v>45348</v>
      </c>
      <c r="F26" s="1">
        <f t="shared" si="3"/>
        <v>45371</v>
      </c>
      <c r="G26" s="1">
        <f t="shared" si="4"/>
        <v>45385</v>
      </c>
      <c r="H26" s="1">
        <f t="shared" si="5"/>
        <v>45408</v>
      </c>
      <c r="I26" s="1">
        <f t="shared" si="6"/>
        <v>45364</v>
      </c>
      <c r="J26" s="1">
        <f t="shared" si="7"/>
        <v>45392</v>
      </c>
      <c r="K26" s="1">
        <f t="shared" si="8"/>
        <v>45357</v>
      </c>
      <c r="L26" s="1">
        <f t="shared" si="9"/>
        <v>45399</v>
      </c>
      <c r="M26">
        <f t="shared" si="10"/>
        <v>45378</v>
      </c>
      <c r="N26" s="1">
        <v>45378</v>
      </c>
      <c r="O26" s="1">
        <f t="shared" si="11"/>
        <v>45379</v>
      </c>
      <c r="P26" s="1">
        <f t="shared" si="12"/>
        <v>45385</v>
      </c>
      <c r="Q26" s="3">
        <f t="shared" si="13"/>
        <v>45392</v>
      </c>
      <c r="R26" s="3">
        <f t="shared" si="20"/>
        <v>45399</v>
      </c>
      <c r="S26" s="3">
        <f t="shared" si="14"/>
        <v>45408</v>
      </c>
      <c r="T26" s="3">
        <f t="shared" si="15"/>
        <v>45377</v>
      </c>
      <c r="U26" s="3">
        <f t="shared" si="16"/>
        <v>45371</v>
      </c>
      <c r="V26" s="3">
        <f t="shared" si="17"/>
        <v>45364</v>
      </c>
      <c r="W26" s="3">
        <f t="shared" si="18"/>
        <v>45379</v>
      </c>
      <c r="X26" s="3">
        <f t="shared" si="19"/>
        <v>45348</v>
      </c>
    </row>
    <row r="27" spans="1:24" x14ac:dyDescent="0.3">
      <c r="A27" t="s">
        <v>24</v>
      </c>
      <c r="B27" s="1">
        <v>45381</v>
      </c>
      <c r="C27" s="1">
        <f t="shared" si="0"/>
        <v>45380</v>
      </c>
      <c r="D27" s="1">
        <f t="shared" si="1"/>
        <v>45382</v>
      </c>
      <c r="E27" s="1">
        <f t="shared" si="2"/>
        <v>45351</v>
      </c>
      <c r="F27" s="1">
        <f t="shared" si="3"/>
        <v>45374</v>
      </c>
      <c r="G27" s="1">
        <f t="shared" si="4"/>
        <v>45388</v>
      </c>
      <c r="H27" s="1">
        <f t="shared" si="5"/>
        <v>45411</v>
      </c>
      <c r="I27" s="1">
        <f t="shared" si="6"/>
        <v>45367</v>
      </c>
      <c r="J27" s="1">
        <f t="shared" si="7"/>
        <v>45395</v>
      </c>
      <c r="K27" s="1">
        <f t="shared" si="8"/>
        <v>45360</v>
      </c>
      <c r="L27" s="1">
        <f t="shared" si="9"/>
        <v>45402</v>
      </c>
      <c r="M27">
        <f t="shared" si="10"/>
        <v>45383</v>
      </c>
      <c r="N27" s="1">
        <v>45383</v>
      </c>
      <c r="O27" s="1">
        <f t="shared" si="11"/>
        <v>45383</v>
      </c>
      <c r="P27" s="1">
        <f t="shared" si="12"/>
        <v>45390</v>
      </c>
      <c r="Q27" s="3">
        <f t="shared" si="13"/>
        <v>45397</v>
      </c>
      <c r="R27" s="3">
        <f t="shared" si="20"/>
        <v>45404</v>
      </c>
      <c r="S27" s="3">
        <f t="shared" si="14"/>
        <v>45411</v>
      </c>
      <c r="T27" s="3">
        <f t="shared" si="15"/>
        <v>45383</v>
      </c>
      <c r="U27" s="3">
        <f t="shared" si="16"/>
        <v>45376</v>
      </c>
      <c r="V27" s="3">
        <f t="shared" si="17"/>
        <v>45369</v>
      </c>
      <c r="W27" s="3">
        <f t="shared" si="18"/>
        <v>45362</v>
      </c>
      <c r="X27" s="3">
        <f t="shared" si="19"/>
        <v>45351</v>
      </c>
    </row>
    <row r="28" spans="1:24" x14ac:dyDescent="0.3">
      <c r="A28" t="s">
        <v>23</v>
      </c>
      <c r="B28" s="1">
        <v>45381</v>
      </c>
      <c r="C28" s="1">
        <f t="shared" si="0"/>
        <v>45380</v>
      </c>
      <c r="D28" s="1">
        <f t="shared" si="1"/>
        <v>45382</v>
      </c>
      <c r="E28" s="1">
        <f t="shared" si="2"/>
        <v>45351</v>
      </c>
      <c r="F28" s="1">
        <f t="shared" si="3"/>
        <v>45374</v>
      </c>
      <c r="G28" s="1">
        <f t="shared" si="4"/>
        <v>45388</v>
      </c>
      <c r="H28" s="1">
        <f t="shared" si="5"/>
        <v>45411</v>
      </c>
      <c r="I28" s="1">
        <f t="shared" si="6"/>
        <v>45367</v>
      </c>
      <c r="J28" s="1">
        <f t="shared" si="7"/>
        <v>45395</v>
      </c>
      <c r="K28" s="1">
        <f t="shared" si="8"/>
        <v>45360</v>
      </c>
      <c r="L28" s="1">
        <f t="shared" si="9"/>
        <v>45402</v>
      </c>
      <c r="M28">
        <f t="shared" si="10"/>
        <v>45383</v>
      </c>
      <c r="N28" s="1">
        <v>45383</v>
      </c>
      <c r="O28" s="1">
        <f t="shared" si="11"/>
        <v>45383</v>
      </c>
      <c r="P28" s="1">
        <f t="shared" si="12"/>
        <v>45390</v>
      </c>
      <c r="Q28" s="3">
        <f t="shared" si="13"/>
        <v>45397</v>
      </c>
      <c r="R28" s="3">
        <f t="shared" si="20"/>
        <v>45404</v>
      </c>
      <c r="S28" s="3">
        <f t="shared" si="14"/>
        <v>45411</v>
      </c>
      <c r="T28" s="3">
        <f t="shared" si="15"/>
        <v>45383</v>
      </c>
      <c r="U28" s="3">
        <f t="shared" si="16"/>
        <v>45376</v>
      </c>
      <c r="V28" s="3">
        <f t="shared" si="17"/>
        <v>45369</v>
      </c>
      <c r="W28" s="3">
        <f t="shared" si="18"/>
        <v>45362</v>
      </c>
      <c r="X28" s="3">
        <f t="shared" si="19"/>
        <v>45351</v>
      </c>
    </row>
    <row r="29" spans="1:24" x14ac:dyDescent="0.3">
      <c r="A29" t="s">
        <v>25</v>
      </c>
      <c r="B29" s="1">
        <v>45382</v>
      </c>
      <c r="C29" s="1">
        <f t="shared" si="0"/>
        <v>45381</v>
      </c>
      <c r="D29" s="1">
        <f t="shared" si="1"/>
        <v>45383</v>
      </c>
      <c r="E29" s="1">
        <f t="shared" si="2"/>
        <v>45352</v>
      </c>
      <c r="F29" s="1">
        <f t="shared" si="3"/>
        <v>45375</v>
      </c>
      <c r="G29" s="1">
        <f t="shared" si="4"/>
        <v>45389</v>
      </c>
      <c r="H29" s="1">
        <f t="shared" si="5"/>
        <v>45412</v>
      </c>
      <c r="I29" s="1">
        <f t="shared" si="6"/>
        <v>45368</v>
      </c>
      <c r="J29" s="1">
        <f t="shared" si="7"/>
        <v>45396</v>
      </c>
      <c r="K29" s="1">
        <f t="shared" si="8"/>
        <v>45361</v>
      </c>
      <c r="L29" s="1">
        <f t="shared" si="9"/>
        <v>45403</v>
      </c>
      <c r="M29">
        <f t="shared" si="10"/>
        <v>45383</v>
      </c>
      <c r="N29" s="1">
        <v>45383</v>
      </c>
      <c r="O29" s="1">
        <f t="shared" si="11"/>
        <v>45383</v>
      </c>
      <c r="P29" s="1">
        <f t="shared" si="12"/>
        <v>45390</v>
      </c>
      <c r="Q29" s="3">
        <f t="shared" si="13"/>
        <v>45397</v>
      </c>
      <c r="R29" s="3">
        <f t="shared" si="20"/>
        <v>45404</v>
      </c>
      <c r="S29" s="3">
        <f t="shared" si="14"/>
        <v>45412</v>
      </c>
      <c r="T29" s="3">
        <f t="shared" si="15"/>
        <v>45383</v>
      </c>
      <c r="U29" s="3">
        <f t="shared" si="16"/>
        <v>45376</v>
      </c>
      <c r="V29" s="3">
        <f t="shared" si="17"/>
        <v>45369</v>
      </c>
      <c r="W29" s="3">
        <f t="shared" si="18"/>
        <v>45362</v>
      </c>
      <c r="X29" s="3">
        <f t="shared" si="19"/>
        <v>45352</v>
      </c>
    </row>
    <row r="30" spans="1:24" x14ac:dyDescent="0.3">
      <c r="A30" t="s">
        <v>14</v>
      </c>
      <c r="B30" s="1">
        <v>45384</v>
      </c>
      <c r="C30" s="1">
        <f t="shared" si="0"/>
        <v>45383</v>
      </c>
      <c r="D30" s="1">
        <f t="shared" si="1"/>
        <v>45385</v>
      </c>
      <c r="E30" s="1">
        <f t="shared" si="2"/>
        <v>45354</v>
      </c>
      <c r="F30" s="1">
        <f t="shared" si="3"/>
        <v>45377</v>
      </c>
      <c r="G30" s="1">
        <f t="shared" si="4"/>
        <v>45391</v>
      </c>
      <c r="H30" s="1">
        <f t="shared" si="5"/>
        <v>45414</v>
      </c>
      <c r="I30" s="1">
        <f t="shared" si="6"/>
        <v>45370</v>
      </c>
      <c r="J30" s="1">
        <f t="shared" si="7"/>
        <v>45398</v>
      </c>
      <c r="K30" s="1">
        <f t="shared" si="8"/>
        <v>45363</v>
      </c>
      <c r="L30" s="1">
        <f t="shared" si="9"/>
        <v>45405</v>
      </c>
      <c r="M30">
        <f t="shared" si="10"/>
        <v>45384</v>
      </c>
      <c r="N30" s="1">
        <v>45384</v>
      </c>
      <c r="O30" s="1">
        <f t="shared" si="11"/>
        <v>45385</v>
      </c>
      <c r="P30" s="1">
        <f t="shared" si="12"/>
        <v>45391</v>
      </c>
      <c r="Q30" s="3">
        <f t="shared" si="13"/>
        <v>45398</v>
      </c>
      <c r="R30" s="3">
        <f t="shared" si="20"/>
        <v>45405</v>
      </c>
      <c r="S30" s="3">
        <f t="shared" si="14"/>
        <v>45414</v>
      </c>
      <c r="T30" s="3">
        <f t="shared" si="15"/>
        <v>45383</v>
      </c>
      <c r="U30" s="3">
        <f t="shared" si="16"/>
        <v>45377</v>
      </c>
      <c r="V30" s="3">
        <f t="shared" si="17"/>
        <v>45370</v>
      </c>
      <c r="W30" s="3">
        <f t="shared" si="18"/>
        <v>45385</v>
      </c>
      <c r="X30" s="3">
        <f t="shared" si="19"/>
        <v>45355</v>
      </c>
    </row>
    <row r="31" spans="1:24" x14ac:dyDescent="0.3">
      <c r="A31" t="s">
        <v>26</v>
      </c>
      <c r="B31" s="1">
        <v>45387</v>
      </c>
      <c r="C31" s="1">
        <f t="shared" si="0"/>
        <v>45386</v>
      </c>
      <c r="D31" s="1">
        <f t="shared" si="1"/>
        <v>45388</v>
      </c>
      <c r="E31" s="1">
        <f t="shared" si="2"/>
        <v>45357</v>
      </c>
      <c r="F31" s="1">
        <f t="shared" si="3"/>
        <v>45380</v>
      </c>
      <c r="G31" s="1">
        <f t="shared" si="4"/>
        <v>45394</v>
      </c>
      <c r="H31" s="1">
        <f t="shared" si="5"/>
        <v>45417</v>
      </c>
      <c r="I31" s="1">
        <f t="shared" si="6"/>
        <v>45373</v>
      </c>
      <c r="J31" s="1">
        <f t="shared" si="7"/>
        <v>45401</v>
      </c>
      <c r="K31" s="1">
        <f t="shared" si="8"/>
        <v>45366</v>
      </c>
      <c r="L31" s="1">
        <f t="shared" si="9"/>
        <v>45408</v>
      </c>
      <c r="M31">
        <f t="shared" si="10"/>
        <v>45387</v>
      </c>
      <c r="N31" s="1">
        <v>45387</v>
      </c>
      <c r="O31" s="1">
        <f t="shared" si="11"/>
        <v>45390</v>
      </c>
      <c r="P31" s="1">
        <f t="shared" si="12"/>
        <v>45394</v>
      </c>
      <c r="Q31" s="3">
        <f t="shared" si="13"/>
        <v>45401</v>
      </c>
      <c r="R31" s="3">
        <f t="shared" si="20"/>
        <v>45408</v>
      </c>
      <c r="S31" s="3">
        <f t="shared" si="14"/>
        <v>45418</v>
      </c>
      <c r="T31" s="3">
        <f t="shared" si="15"/>
        <v>45386</v>
      </c>
      <c r="U31" s="3">
        <f t="shared" si="16"/>
        <v>45383</v>
      </c>
      <c r="V31" s="3">
        <f t="shared" si="17"/>
        <v>45373</v>
      </c>
      <c r="W31" s="3">
        <f t="shared" si="18"/>
        <v>45388</v>
      </c>
      <c r="X31" s="3">
        <f t="shared" si="19"/>
        <v>45357</v>
      </c>
    </row>
    <row r="32" spans="1:24" x14ac:dyDescent="0.3">
      <c r="A32" t="s">
        <v>27</v>
      </c>
      <c r="B32" s="1">
        <v>45387</v>
      </c>
      <c r="C32" s="1">
        <f t="shared" si="0"/>
        <v>45386</v>
      </c>
      <c r="D32" s="1">
        <f t="shared" si="1"/>
        <v>45388</v>
      </c>
      <c r="E32" s="1">
        <f t="shared" si="2"/>
        <v>45357</v>
      </c>
      <c r="F32" s="1">
        <f t="shared" si="3"/>
        <v>45380</v>
      </c>
      <c r="G32" s="1">
        <f t="shared" si="4"/>
        <v>45394</v>
      </c>
      <c r="H32" s="1">
        <f t="shared" si="5"/>
        <v>45417</v>
      </c>
      <c r="I32" s="1">
        <f t="shared" si="6"/>
        <v>45373</v>
      </c>
      <c r="J32" s="1">
        <f t="shared" si="7"/>
        <v>45401</v>
      </c>
      <c r="K32" s="1">
        <f t="shared" si="8"/>
        <v>45366</v>
      </c>
      <c r="L32" s="1">
        <f t="shared" si="9"/>
        <v>45408</v>
      </c>
      <c r="M32">
        <f t="shared" si="10"/>
        <v>45387</v>
      </c>
      <c r="N32" s="1">
        <v>45387</v>
      </c>
      <c r="O32" s="1">
        <f t="shared" si="11"/>
        <v>45390</v>
      </c>
      <c r="P32" s="1">
        <f t="shared" si="12"/>
        <v>45394</v>
      </c>
      <c r="Q32" s="3">
        <f t="shared" si="13"/>
        <v>45401</v>
      </c>
      <c r="R32" s="3">
        <f t="shared" si="20"/>
        <v>45408</v>
      </c>
      <c r="S32" s="3">
        <f t="shared" si="14"/>
        <v>45418</v>
      </c>
      <c r="T32" s="3">
        <f t="shared" si="15"/>
        <v>45386</v>
      </c>
      <c r="U32" s="3">
        <f t="shared" si="16"/>
        <v>45383</v>
      </c>
      <c r="V32" s="3">
        <f t="shared" si="17"/>
        <v>45373</v>
      </c>
      <c r="W32" s="3">
        <f t="shared" si="18"/>
        <v>45388</v>
      </c>
      <c r="X32" s="3">
        <f t="shared" si="19"/>
        <v>45357</v>
      </c>
    </row>
    <row r="33" spans="1:24" x14ac:dyDescent="0.3">
      <c r="A33" t="s">
        <v>28</v>
      </c>
      <c r="B33" s="1">
        <v>45405</v>
      </c>
      <c r="C33" s="1">
        <f t="shared" si="0"/>
        <v>45404</v>
      </c>
      <c r="D33" s="1">
        <f t="shared" si="1"/>
        <v>45406</v>
      </c>
      <c r="E33" s="1">
        <f t="shared" si="2"/>
        <v>45375</v>
      </c>
      <c r="F33" s="1">
        <f t="shared" si="3"/>
        <v>45398</v>
      </c>
      <c r="G33" s="1">
        <f t="shared" si="4"/>
        <v>45412</v>
      </c>
      <c r="H33" s="1">
        <f t="shared" si="5"/>
        <v>45435</v>
      </c>
      <c r="I33" s="1">
        <f t="shared" si="6"/>
        <v>45391</v>
      </c>
      <c r="J33" s="1">
        <f t="shared" si="7"/>
        <v>45419</v>
      </c>
      <c r="K33" s="1">
        <f t="shared" si="8"/>
        <v>45384</v>
      </c>
      <c r="L33" s="1">
        <f t="shared" si="9"/>
        <v>45426</v>
      </c>
      <c r="M33">
        <f t="shared" si="10"/>
        <v>45405</v>
      </c>
      <c r="N33" s="1">
        <v>45405</v>
      </c>
      <c r="O33" s="1">
        <f t="shared" si="11"/>
        <v>45406</v>
      </c>
      <c r="P33" s="1">
        <f t="shared" si="12"/>
        <v>45412</v>
      </c>
      <c r="Q33" s="3">
        <f t="shared" si="13"/>
        <v>45419</v>
      </c>
      <c r="R33" s="3">
        <f t="shared" si="20"/>
        <v>45426</v>
      </c>
      <c r="S33" s="3">
        <f t="shared" si="14"/>
        <v>45435</v>
      </c>
      <c r="T33" s="3">
        <f t="shared" si="15"/>
        <v>45404</v>
      </c>
      <c r="U33" s="3">
        <f t="shared" si="16"/>
        <v>45398</v>
      </c>
      <c r="V33" s="3">
        <f t="shared" si="17"/>
        <v>45391</v>
      </c>
      <c r="W33" s="3">
        <f t="shared" si="18"/>
        <v>45406</v>
      </c>
      <c r="X33" s="3">
        <f t="shared" si="19"/>
        <v>45376</v>
      </c>
    </row>
    <row r="34" spans="1:24" x14ac:dyDescent="0.3">
      <c r="A34" t="s">
        <v>29</v>
      </c>
      <c r="B34" s="1">
        <v>45410</v>
      </c>
      <c r="C34" s="1">
        <f t="shared" si="0"/>
        <v>45409</v>
      </c>
      <c r="D34" s="1">
        <f t="shared" si="1"/>
        <v>45411</v>
      </c>
      <c r="E34" s="1">
        <f t="shared" si="2"/>
        <v>45380</v>
      </c>
      <c r="F34" s="1">
        <f t="shared" si="3"/>
        <v>45403</v>
      </c>
      <c r="G34" s="1">
        <f t="shared" si="4"/>
        <v>45417</v>
      </c>
      <c r="H34" s="1">
        <f t="shared" si="5"/>
        <v>45440</v>
      </c>
      <c r="I34" s="1">
        <f t="shared" si="6"/>
        <v>45396</v>
      </c>
      <c r="J34" s="1">
        <f t="shared" si="7"/>
        <v>45424</v>
      </c>
      <c r="K34" s="1">
        <f t="shared" si="8"/>
        <v>45389</v>
      </c>
      <c r="L34" s="1">
        <f t="shared" si="9"/>
        <v>45431</v>
      </c>
      <c r="M34">
        <f t="shared" si="10"/>
        <v>45411</v>
      </c>
      <c r="N34" s="1">
        <v>45411</v>
      </c>
      <c r="O34" s="1">
        <f t="shared" si="11"/>
        <v>45411</v>
      </c>
      <c r="P34" s="1">
        <f t="shared" si="12"/>
        <v>45418</v>
      </c>
      <c r="Q34" s="3">
        <f t="shared" si="13"/>
        <v>45425</v>
      </c>
      <c r="R34" s="3">
        <f t="shared" si="20"/>
        <v>45432</v>
      </c>
      <c r="S34" s="3">
        <f t="shared" si="14"/>
        <v>45440</v>
      </c>
      <c r="T34" s="3">
        <f t="shared" si="15"/>
        <v>45411</v>
      </c>
      <c r="U34" s="3">
        <f t="shared" si="16"/>
        <v>45404</v>
      </c>
      <c r="V34" s="3">
        <f t="shared" si="17"/>
        <v>45397</v>
      </c>
      <c r="W34" s="3">
        <f t="shared" si="18"/>
        <v>45390</v>
      </c>
      <c r="X34" s="3">
        <f t="shared" si="19"/>
        <v>45383</v>
      </c>
    </row>
    <row r="35" spans="1:24" x14ac:dyDescent="0.3">
      <c r="A35" t="s">
        <v>33</v>
      </c>
      <c r="B35" s="1">
        <v>45412</v>
      </c>
      <c r="C35" s="1">
        <f t="shared" si="0"/>
        <v>45411</v>
      </c>
      <c r="D35" s="1">
        <f t="shared" si="1"/>
        <v>45413</v>
      </c>
      <c r="E35" s="1">
        <f t="shared" si="2"/>
        <v>45382</v>
      </c>
      <c r="F35" s="1">
        <f t="shared" si="3"/>
        <v>45405</v>
      </c>
      <c r="G35" s="1">
        <f t="shared" si="4"/>
        <v>45419</v>
      </c>
      <c r="H35" s="1">
        <f t="shared" si="5"/>
        <v>45442</v>
      </c>
      <c r="I35" s="1">
        <f t="shared" si="6"/>
        <v>45398</v>
      </c>
      <c r="J35" s="1">
        <f t="shared" si="7"/>
        <v>45426</v>
      </c>
      <c r="K35" s="1">
        <f t="shared" si="8"/>
        <v>45391</v>
      </c>
      <c r="L35" s="1">
        <f t="shared" si="9"/>
        <v>45433</v>
      </c>
      <c r="M35">
        <f t="shared" si="10"/>
        <v>45412</v>
      </c>
      <c r="N35" s="1">
        <v>45412</v>
      </c>
      <c r="O35" s="1">
        <f t="shared" si="11"/>
        <v>45413</v>
      </c>
      <c r="P35" s="1">
        <f t="shared" si="12"/>
        <v>45419</v>
      </c>
      <c r="Q35" s="3">
        <f t="shared" si="13"/>
        <v>45426</v>
      </c>
      <c r="R35" s="3">
        <f t="shared" si="20"/>
        <v>45433</v>
      </c>
      <c r="S35" s="3">
        <f t="shared" si="14"/>
        <v>45442</v>
      </c>
      <c r="T35" s="3">
        <f t="shared" si="15"/>
        <v>45411</v>
      </c>
      <c r="U35" s="3">
        <f t="shared" si="16"/>
        <v>45405</v>
      </c>
      <c r="V35" s="3">
        <f t="shared" si="17"/>
        <v>45398</v>
      </c>
      <c r="W35" s="3">
        <f t="shared" si="18"/>
        <v>45413</v>
      </c>
      <c r="X35" s="3">
        <f t="shared" si="19"/>
        <v>45383</v>
      </c>
    </row>
    <row r="36" spans="1:24" x14ac:dyDescent="0.3">
      <c r="A36" t="s">
        <v>32</v>
      </c>
      <c r="B36" s="1">
        <v>45412</v>
      </c>
      <c r="C36" s="1">
        <f t="shared" si="0"/>
        <v>45411</v>
      </c>
      <c r="D36" s="1">
        <f t="shared" si="1"/>
        <v>45413</v>
      </c>
      <c r="E36" s="1">
        <f t="shared" si="2"/>
        <v>45382</v>
      </c>
      <c r="F36" s="1">
        <f t="shared" si="3"/>
        <v>45405</v>
      </c>
      <c r="G36" s="1">
        <f t="shared" si="4"/>
        <v>45419</v>
      </c>
      <c r="H36" s="1">
        <f t="shared" si="5"/>
        <v>45442</v>
      </c>
      <c r="I36" s="1">
        <f t="shared" si="6"/>
        <v>45398</v>
      </c>
      <c r="J36" s="1">
        <f t="shared" si="7"/>
        <v>45426</v>
      </c>
      <c r="K36" s="1">
        <f t="shared" si="8"/>
        <v>45391</v>
      </c>
      <c r="L36" s="1">
        <f t="shared" si="9"/>
        <v>45433</v>
      </c>
      <c r="M36">
        <f t="shared" si="10"/>
        <v>45412</v>
      </c>
      <c r="N36" s="1">
        <v>45412</v>
      </c>
      <c r="O36" s="1">
        <f t="shared" si="11"/>
        <v>45413</v>
      </c>
      <c r="P36" s="1">
        <f t="shared" si="12"/>
        <v>45419</v>
      </c>
      <c r="Q36" s="3">
        <f t="shared" si="13"/>
        <v>45426</v>
      </c>
      <c r="R36" s="3">
        <f t="shared" si="20"/>
        <v>45433</v>
      </c>
      <c r="S36" s="3">
        <f t="shared" si="14"/>
        <v>45442</v>
      </c>
      <c r="T36" s="3">
        <f t="shared" si="15"/>
        <v>45411</v>
      </c>
      <c r="U36" s="3">
        <f t="shared" si="16"/>
        <v>45405</v>
      </c>
      <c r="V36" s="3">
        <f t="shared" si="17"/>
        <v>45398</v>
      </c>
      <c r="W36" s="3">
        <f t="shared" si="18"/>
        <v>45413</v>
      </c>
      <c r="X36" s="3">
        <f t="shared" si="19"/>
        <v>45383</v>
      </c>
    </row>
    <row r="37" spans="1:24" x14ac:dyDescent="0.3">
      <c r="A37" t="s">
        <v>31</v>
      </c>
      <c r="B37" s="1">
        <v>45412</v>
      </c>
      <c r="C37" s="1">
        <f t="shared" si="0"/>
        <v>45411</v>
      </c>
      <c r="D37" s="1">
        <f t="shared" si="1"/>
        <v>45413</v>
      </c>
      <c r="E37" s="1">
        <f t="shared" si="2"/>
        <v>45382</v>
      </c>
      <c r="F37" s="1">
        <f t="shared" si="3"/>
        <v>45405</v>
      </c>
      <c r="G37" s="1">
        <f t="shared" si="4"/>
        <v>45419</v>
      </c>
      <c r="H37" s="1">
        <f t="shared" si="5"/>
        <v>45442</v>
      </c>
      <c r="I37" s="1">
        <f t="shared" si="6"/>
        <v>45398</v>
      </c>
      <c r="J37" s="1">
        <f t="shared" si="7"/>
        <v>45426</v>
      </c>
      <c r="K37" s="1">
        <f t="shared" si="8"/>
        <v>45391</v>
      </c>
      <c r="L37" s="1">
        <f t="shared" si="9"/>
        <v>45433</v>
      </c>
      <c r="M37">
        <f t="shared" si="10"/>
        <v>45412</v>
      </c>
      <c r="N37" s="1">
        <v>45412</v>
      </c>
      <c r="O37" s="1">
        <f t="shared" si="11"/>
        <v>45413</v>
      </c>
      <c r="P37" s="1">
        <f t="shared" si="12"/>
        <v>45419</v>
      </c>
      <c r="Q37" s="3">
        <f t="shared" si="13"/>
        <v>45426</v>
      </c>
      <c r="R37" s="3">
        <f t="shared" si="20"/>
        <v>45433</v>
      </c>
      <c r="S37" s="3">
        <f t="shared" si="14"/>
        <v>45442</v>
      </c>
      <c r="T37" s="3">
        <f t="shared" si="15"/>
        <v>45411</v>
      </c>
      <c r="U37" s="3">
        <f t="shared" si="16"/>
        <v>45405</v>
      </c>
      <c r="V37" s="3">
        <f t="shared" si="17"/>
        <v>45398</v>
      </c>
      <c r="W37" s="3">
        <f t="shared" si="18"/>
        <v>45413</v>
      </c>
      <c r="X37" s="3">
        <f t="shared" si="19"/>
        <v>45383</v>
      </c>
    </row>
    <row r="38" spans="1:24" x14ac:dyDescent="0.3">
      <c r="A38" t="s">
        <v>30</v>
      </c>
      <c r="B38" s="1">
        <v>45412</v>
      </c>
      <c r="C38" s="1">
        <f t="shared" si="0"/>
        <v>45411</v>
      </c>
      <c r="D38" s="1">
        <f t="shared" si="1"/>
        <v>45413</v>
      </c>
      <c r="E38" s="1">
        <f t="shared" si="2"/>
        <v>45382</v>
      </c>
      <c r="F38" s="1">
        <f t="shared" si="3"/>
        <v>45405</v>
      </c>
      <c r="G38" s="1">
        <f t="shared" si="4"/>
        <v>45419</v>
      </c>
      <c r="H38" s="1">
        <f t="shared" si="5"/>
        <v>45442</v>
      </c>
      <c r="I38" s="1">
        <f t="shared" si="6"/>
        <v>45398</v>
      </c>
      <c r="J38" s="1">
        <f t="shared" si="7"/>
        <v>45426</v>
      </c>
      <c r="K38" s="1">
        <f t="shared" si="8"/>
        <v>45391</v>
      </c>
      <c r="L38" s="1">
        <f t="shared" si="9"/>
        <v>45433</v>
      </c>
      <c r="M38">
        <f t="shared" si="10"/>
        <v>45412</v>
      </c>
      <c r="N38" s="1">
        <v>45412</v>
      </c>
      <c r="O38" s="1">
        <f t="shared" si="11"/>
        <v>45413</v>
      </c>
      <c r="P38" s="1">
        <f t="shared" si="12"/>
        <v>45419</v>
      </c>
      <c r="Q38" s="3">
        <f t="shared" si="13"/>
        <v>45426</v>
      </c>
      <c r="R38" s="3">
        <f t="shared" si="20"/>
        <v>45433</v>
      </c>
      <c r="S38" s="3">
        <f t="shared" si="14"/>
        <v>45442</v>
      </c>
      <c r="T38" s="3">
        <f t="shared" si="15"/>
        <v>45411</v>
      </c>
      <c r="U38" s="3">
        <f t="shared" si="16"/>
        <v>45405</v>
      </c>
      <c r="V38" s="3">
        <f t="shared" si="17"/>
        <v>45398</v>
      </c>
      <c r="W38" s="3">
        <f t="shared" si="18"/>
        <v>45413</v>
      </c>
      <c r="X38" s="3">
        <f t="shared" si="19"/>
        <v>45383</v>
      </c>
    </row>
    <row r="39" spans="1:24" x14ac:dyDescent="0.3">
      <c r="A39" t="s">
        <v>36</v>
      </c>
      <c r="B39" s="1">
        <v>45421</v>
      </c>
      <c r="C39" s="1">
        <f t="shared" si="0"/>
        <v>45420</v>
      </c>
      <c r="D39" s="1">
        <f t="shared" si="1"/>
        <v>45422</v>
      </c>
      <c r="E39" s="1">
        <f t="shared" si="2"/>
        <v>45391</v>
      </c>
      <c r="F39" s="1">
        <f t="shared" si="3"/>
        <v>45414</v>
      </c>
      <c r="G39" s="1">
        <f t="shared" si="4"/>
        <v>45428</v>
      </c>
      <c r="H39" s="1">
        <f t="shared" si="5"/>
        <v>45451</v>
      </c>
      <c r="I39" s="1">
        <f t="shared" si="6"/>
        <v>45407</v>
      </c>
      <c r="J39" s="1">
        <f t="shared" si="7"/>
        <v>45435</v>
      </c>
      <c r="K39" s="1">
        <f t="shared" si="8"/>
        <v>45400</v>
      </c>
      <c r="L39" s="1">
        <f t="shared" si="9"/>
        <v>45442</v>
      </c>
      <c r="M39">
        <f t="shared" si="10"/>
        <v>45421</v>
      </c>
      <c r="N39" s="1">
        <v>45421</v>
      </c>
      <c r="O39" s="1">
        <f t="shared" si="11"/>
        <v>45422</v>
      </c>
      <c r="P39" s="1">
        <f t="shared" si="12"/>
        <v>45428</v>
      </c>
      <c r="Q39" s="3">
        <f t="shared" si="13"/>
        <v>45435</v>
      </c>
      <c r="R39" s="3">
        <f t="shared" si="20"/>
        <v>45442</v>
      </c>
      <c r="S39" s="3">
        <f t="shared" si="14"/>
        <v>45453</v>
      </c>
      <c r="T39" s="3">
        <f t="shared" si="15"/>
        <v>45420</v>
      </c>
      <c r="U39" s="3">
        <f t="shared" si="16"/>
        <v>45414</v>
      </c>
      <c r="V39" s="3">
        <f t="shared" si="17"/>
        <v>45407</v>
      </c>
      <c r="W39" s="3">
        <f t="shared" si="18"/>
        <v>45422</v>
      </c>
      <c r="X39" s="3">
        <f t="shared" si="19"/>
        <v>45391</v>
      </c>
    </row>
    <row r="40" spans="1:24" x14ac:dyDescent="0.3">
      <c r="A40" t="s">
        <v>35</v>
      </c>
      <c r="B40" s="1">
        <v>45421</v>
      </c>
      <c r="C40" s="1">
        <f t="shared" si="0"/>
        <v>45420</v>
      </c>
      <c r="D40" s="1">
        <f t="shared" si="1"/>
        <v>45422</v>
      </c>
      <c r="E40" s="1">
        <f t="shared" si="2"/>
        <v>45391</v>
      </c>
      <c r="F40" s="1">
        <f t="shared" si="3"/>
        <v>45414</v>
      </c>
      <c r="G40" s="1">
        <f t="shared" si="4"/>
        <v>45428</v>
      </c>
      <c r="H40" s="1">
        <f t="shared" si="5"/>
        <v>45451</v>
      </c>
      <c r="I40" s="1">
        <f t="shared" si="6"/>
        <v>45407</v>
      </c>
      <c r="J40" s="1">
        <f t="shared" si="7"/>
        <v>45435</v>
      </c>
      <c r="K40" s="1">
        <f t="shared" si="8"/>
        <v>45400</v>
      </c>
      <c r="L40" s="1">
        <f t="shared" si="9"/>
        <v>45442</v>
      </c>
      <c r="M40">
        <f t="shared" si="10"/>
        <v>45421</v>
      </c>
      <c r="N40" s="1">
        <v>45421</v>
      </c>
      <c r="O40" s="1">
        <f t="shared" si="11"/>
        <v>45422</v>
      </c>
      <c r="P40" s="1">
        <f t="shared" si="12"/>
        <v>45428</v>
      </c>
      <c r="Q40" s="3">
        <f t="shared" si="13"/>
        <v>45435</v>
      </c>
      <c r="R40" s="3">
        <f t="shared" si="20"/>
        <v>45442</v>
      </c>
      <c r="S40" s="3">
        <f t="shared" si="14"/>
        <v>45453</v>
      </c>
      <c r="T40" s="3">
        <f t="shared" si="15"/>
        <v>45420</v>
      </c>
      <c r="U40" s="3">
        <f t="shared" si="16"/>
        <v>45414</v>
      </c>
      <c r="V40" s="3">
        <f t="shared" si="17"/>
        <v>45407</v>
      </c>
      <c r="W40" s="3">
        <f t="shared" si="18"/>
        <v>45422</v>
      </c>
      <c r="X40" s="3">
        <f t="shared" si="19"/>
        <v>45391</v>
      </c>
    </row>
    <row r="41" spans="1:24" x14ac:dyDescent="0.3">
      <c r="A41" t="s">
        <v>4</v>
      </c>
      <c r="B41" s="1">
        <v>45421</v>
      </c>
      <c r="C41" s="1">
        <f t="shared" si="0"/>
        <v>45420</v>
      </c>
      <c r="D41" s="1">
        <f t="shared" si="1"/>
        <v>45422</v>
      </c>
      <c r="E41" s="1">
        <f t="shared" si="2"/>
        <v>45391</v>
      </c>
      <c r="F41" s="1">
        <f t="shared" si="3"/>
        <v>45414</v>
      </c>
      <c r="G41" s="1">
        <f t="shared" si="4"/>
        <v>45428</v>
      </c>
      <c r="H41" s="1">
        <f t="shared" si="5"/>
        <v>45451</v>
      </c>
      <c r="I41" s="1">
        <f t="shared" si="6"/>
        <v>45407</v>
      </c>
      <c r="J41" s="1">
        <f t="shared" si="7"/>
        <v>45435</v>
      </c>
      <c r="K41" s="1">
        <f t="shared" si="8"/>
        <v>45400</v>
      </c>
      <c r="L41" s="1">
        <f t="shared" si="9"/>
        <v>45442</v>
      </c>
      <c r="M41">
        <f t="shared" si="10"/>
        <v>45421</v>
      </c>
      <c r="N41" s="1">
        <v>45421</v>
      </c>
      <c r="O41" s="1">
        <f t="shared" si="11"/>
        <v>45422</v>
      </c>
      <c r="P41" s="1">
        <f t="shared" si="12"/>
        <v>45428</v>
      </c>
      <c r="Q41" s="3">
        <f t="shared" si="13"/>
        <v>45435</v>
      </c>
      <c r="R41" s="3">
        <f t="shared" si="20"/>
        <v>45442</v>
      </c>
      <c r="S41" s="3">
        <f t="shared" si="14"/>
        <v>45453</v>
      </c>
      <c r="T41" s="3">
        <f t="shared" si="15"/>
        <v>45420</v>
      </c>
      <c r="U41" s="3">
        <f t="shared" si="16"/>
        <v>45414</v>
      </c>
      <c r="V41" s="3">
        <f t="shared" si="17"/>
        <v>45407</v>
      </c>
      <c r="W41" s="3">
        <f t="shared" si="18"/>
        <v>45422</v>
      </c>
      <c r="X41" s="3">
        <f t="shared" si="19"/>
        <v>45391</v>
      </c>
    </row>
    <row r="42" spans="1:24" x14ac:dyDescent="0.3">
      <c r="A42" t="s">
        <v>34</v>
      </c>
      <c r="B42" s="1">
        <v>45421</v>
      </c>
      <c r="C42" s="1">
        <f t="shared" si="0"/>
        <v>45420</v>
      </c>
      <c r="D42" s="1">
        <f t="shared" si="1"/>
        <v>45422</v>
      </c>
      <c r="E42" s="1">
        <f t="shared" si="2"/>
        <v>45391</v>
      </c>
      <c r="F42" s="1">
        <f t="shared" si="3"/>
        <v>45414</v>
      </c>
      <c r="G42" s="1">
        <f t="shared" si="4"/>
        <v>45428</v>
      </c>
      <c r="H42" s="1">
        <f t="shared" si="5"/>
        <v>45451</v>
      </c>
      <c r="I42" s="1">
        <f t="shared" si="6"/>
        <v>45407</v>
      </c>
      <c r="J42" s="1">
        <f t="shared" si="7"/>
        <v>45435</v>
      </c>
      <c r="K42" s="1">
        <f t="shared" si="8"/>
        <v>45400</v>
      </c>
      <c r="L42" s="1">
        <f t="shared" si="9"/>
        <v>45442</v>
      </c>
      <c r="M42">
        <f t="shared" si="10"/>
        <v>45421</v>
      </c>
      <c r="N42" s="1">
        <v>45421</v>
      </c>
      <c r="O42" s="1">
        <f t="shared" si="11"/>
        <v>45422</v>
      </c>
      <c r="P42" s="1">
        <f t="shared" si="12"/>
        <v>45428</v>
      </c>
      <c r="Q42" s="3">
        <f t="shared" si="13"/>
        <v>45435</v>
      </c>
      <c r="R42" s="3">
        <f t="shared" si="20"/>
        <v>45442</v>
      </c>
      <c r="S42" s="3">
        <f t="shared" si="14"/>
        <v>45453</v>
      </c>
      <c r="T42" s="3">
        <f t="shared" si="15"/>
        <v>45420</v>
      </c>
      <c r="U42" s="3">
        <f t="shared" si="16"/>
        <v>45414</v>
      </c>
      <c r="V42" s="3">
        <f t="shared" si="17"/>
        <v>45407</v>
      </c>
      <c r="W42" s="3">
        <f t="shared" si="18"/>
        <v>45422</v>
      </c>
      <c r="X42" s="3">
        <f t="shared" si="19"/>
        <v>45391</v>
      </c>
    </row>
    <row r="43" spans="1:24" x14ac:dyDescent="0.3">
      <c r="A43" t="s">
        <v>37</v>
      </c>
      <c r="B43" s="1">
        <v>45425</v>
      </c>
      <c r="C43" s="1">
        <f t="shared" si="0"/>
        <v>45424</v>
      </c>
      <c r="D43" s="1">
        <f t="shared" si="1"/>
        <v>45426</v>
      </c>
      <c r="E43" s="1">
        <f t="shared" si="2"/>
        <v>45395</v>
      </c>
      <c r="F43" s="1">
        <f t="shared" si="3"/>
        <v>45418</v>
      </c>
      <c r="G43" s="1">
        <f t="shared" si="4"/>
        <v>45432</v>
      </c>
      <c r="H43" s="1">
        <f t="shared" si="5"/>
        <v>45455</v>
      </c>
      <c r="I43" s="1">
        <f t="shared" si="6"/>
        <v>45411</v>
      </c>
      <c r="J43" s="1">
        <f t="shared" si="7"/>
        <v>45439</v>
      </c>
      <c r="K43" s="1">
        <f t="shared" si="8"/>
        <v>45404</v>
      </c>
      <c r="L43" s="1">
        <f t="shared" si="9"/>
        <v>45446</v>
      </c>
      <c r="M43">
        <f t="shared" si="10"/>
        <v>45425</v>
      </c>
      <c r="N43" s="1">
        <v>45425</v>
      </c>
      <c r="O43" s="1">
        <f t="shared" si="11"/>
        <v>45426</v>
      </c>
      <c r="P43" s="1">
        <f t="shared" si="12"/>
        <v>45432</v>
      </c>
      <c r="Q43" s="3">
        <f t="shared" si="13"/>
        <v>45440</v>
      </c>
      <c r="R43" s="3">
        <f t="shared" si="20"/>
        <v>45446</v>
      </c>
      <c r="S43" s="3">
        <f t="shared" si="14"/>
        <v>45455</v>
      </c>
      <c r="T43" s="3">
        <f t="shared" si="15"/>
        <v>45425</v>
      </c>
      <c r="U43" s="3">
        <f t="shared" si="16"/>
        <v>45418</v>
      </c>
      <c r="V43" s="3">
        <f t="shared" si="17"/>
        <v>45411</v>
      </c>
      <c r="W43" s="3">
        <f t="shared" si="18"/>
        <v>45426</v>
      </c>
      <c r="X43" s="3">
        <f t="shared" si="19"/>
        <v>45397</v>
      </c>
    </row>
    <row r="44" spans="1:24" x14ac:dyDescent="0.3">
      <c r="A44" t="s">
        <v>18</v>
      </c>
      <c r="B44" s="1">
        <v>45435</v>
      </c>
      <c r="C44" s="1">
        <f t="shared" si="0"/>
        <v>45434</v>
      </c>
      <c r="D44" s="1">
        <f t="shared" si="1"/>
        <v>45436</v>
      </c>
      <c r="E44" s="1">
        <f t="shared" si="2"/>
        <v>45405</v>
      </c>
      <c r="F44" s="1">
        <f t="shared" si="3"/>
        <v>45428</v>
      </c>
      <c r="G44" s="1">
        <f t="shared" si="4"/>
        <v>45442</v>
      </c>
      <c r="H44" s="1">
        <f t="shared" si="5"/>
        <v>45465</v>
      </c>
      <c r="I44" s="1">
        <f t="shared" si="6"/>
        <v>45421</v>
      </c>
      <c r="J44" s="1">
        <f t="shared" si="7"/>
        <v>45449</v>
      </c>
      <c r="K44" s="1">
        <f t="shared" si="8"/>
        <v>45414</v>
      </c>
      <c r="L44" s="1">
        <f t="shared" si="9"/>
        <v>45456</v>
      </c>
      <c r="M44">
        <f t="shared" si="10"/>
        <v>45435</v>
      </c>
      <c r="N44" s="1">
        <v>45435</v>
      </c>
      <c r="O44" s="1">
        <f t="shared" si="11"/>
        <v>45436</v>
      </c>
      <c r="P44" s="1">
        <f t="shared" si="12"/>
        <v>45442</v>
      </c>
      <c r="Q44" s="3">
        <f t="shared" si="13"/>
        <v>45449</v>
      </c>
      <c r="R44" s="3">
        <f t="shared" si="20"/>
        <v>45456</v>
      </c>
      <c r="S44" s="3">
        <f t="shared" si="14"/>
        <v>45467</v>
      </c>
      <c r="T44" s="3">
        <f t="shared" si="15"/>
        <v>45434</v>
      </c>
      <c r="U44" s="3">
        <f t="shared" si="16"/>
        <v>45428</v>
      </c>
      <c r="V44" s="3">
        <f t="shared" si="17"/>
        <v>45421</v>
      </c>
      <c r="W44" s="3">
        <f t="shared" si="18"/>
        <v>45436</v>
      </c>
      <c r="X44" s="3">
        <f t="shared" si="19"/>
        <v>45405</v>
      </c>
    </row>
    <row r="45" spans="1:24" x14ac:dyDescent="0.3">
      <c r="A45" t="s">
        <v>38</v>
      </c>
      <c r="B45" s="1">
        <v>45437</v>
      </c>
      <c r="C45" s="1">
        <f t="shared" si="0"/>
        <v>45436</v>
      </c>
      <c r="D45" s="1">
        <f t="shared" si="1"/>
        <v>45438</v>
      </c>
      <c r="E45" s="1">
        <f t="shared" si="2"/>
        <v>45407</v>
      </c>
      <c r="F45" s="1">
        <f t="shared" si="3"/>
        <v>45430</v>
      </c>
      <c r="G45" s="1">
        <f t="shared" si="4"/>
        <v>45444</v>
      </c>
      <c r="H45" s="1">
        <f t="shared" si="5"/>
        <v>45467</v>
      </c>
      <c r="I45" s="1">
        <f t="shared" si="6"/>
        <v>45423</v>
      </c>
      <c r="J45" s="1">
        <f t="shared" si="7"/>
        <v>45451</v>
      </c>
      <c r="K45" s="1">
        <f t="shared" si="8"/>
        <v>45416</v>
      </c>
      <c r="L45" s="1">
        <f t="shared" si="9"/>
        <v>45458</v>
      </c>
      <c r="M45">
        <f t="shared" si="10"/>
        <v>45440</v>
      </c>
      <c r="N45" s="1">
        <v>45440</v>
      </c>
      <c r="O45" s="1">
        <f t="shared" si="11"/>
        <v>45440</v>
      </c>
      <c r="P45" s="1">
        <f t="shared" si="12"/>
        <v>45446</v>
      </c>
      <c r="Q45" s="3">
        <f t="shared" si="13"/>
        <v>45453</v>
      </c>
      <c r="R45" s="3">
        <f t="shared" si="20"/>
        <v>45460</v>
      </c>
      <c r="S45" s="3">
        <f t="shared" si="14"/>
        <v>45467</v>
      </c>
      <c r="T45" s="3">
        <f t="shared" si="15"/>
        <v>45436</v>
      </c>
      <c r="U45" s="3">
        <f t="shared" si="16"/>
        <v>45432</v>
      </c>
      <c r="V45" s="3">
        <f t="shared" si="17"/>
        <v>45425</v>
      </c>
      <c r="W45" s="3">
        <f t="shared" si="18"/>
        <v>45418</v>
      </c>
      <c r="X45" s="3">
        <f t="shared" si="19"/>
        <v>45407</v>
      </c>
    </row>
    <row r="46" spans="1:24" x14ac:dyDescent="0.3">
      <c r="A46" t="s">
        <v>39</v>
      </c>
      <c r="B46" s="1">
        <v>45447</v>
      </c>
      <c r="C46" s="1">
        <f t="shared" si="0"/>
        <v>45446</v>
      </c>
      <c r="D46" s="1">
        <f t="shared" si="1"/>
        <v>45448</v>
      </c>
      <c r="E46" s="1">
        <f t="shared" si="2"/>
        <v>45417</v>
      </c>
      <c r="F46" s="1">
        <f t="shared" si="3"/>
        <v>45440</v>
      </c>
      <c r="G46" s="1">
        <f t="shared" si="4"/>
        <v>45454</v>
      </c>
      <c r="H46" s="1">
        <f t="shared" si="5"/>
        <v>45477</v>
      </c>
      <c r="I46" s="1">
        <f t="shared" si="6"/>
        <v>45433</v>
      </c>
      <c r="J46" s="1">
        <f t="shared" si="7"/>
        <v>45461</v>
      </c>
      <c r="K46" s="1">
        <f t="shared" si="8"/>
        <v>45426</v>
      </c>
      <c r="L46" s="1">
        <f t="shared" si="9"/>
        <v>45468</v>
      </c>
      <c r="M46">
        <f t="shared" si="10"/>
        <v>45447</v>
      </c>
      <c r="N46" s="1">
        <v>45447</v>
      </c>
      <c r="O46" s="1">
        <f t="shared" si="11"/>
        <v>45448</v>
      </c>
      <c r="P46" s="1">
        <f t="shared" si="12"/>
        <v>45454</v>
      </c>
      <c r="Q46" s="3">
        <f t="shared" si="13"/>
        <v>45461</v>
      </c>
      <c r="R46" s="3">
        <f t="shared" si="20"/>
        <v>45468</v>
      </c>
      <c r="S46" s="3">
        <f t="shared" si="14"/>
        <v>45478</v>
      </c>
      <c r="T46" s="3">
        <f t="shared" si="15"/>
        <v>45446</v>
      </c>
      <c r="U46" s="3">
        <f t="shared" si="16"/>
        <v>45440</v>
      </c>
      <c r="V46" s="3">
        <f t="shared" si="17"/>
        <v>45433</v>
      </c>
      <c r="W46" s="3">
        <f t="shared" si="18"/>
        <v>45448</v>
      </c>
      <c r="X46" s="3">
        <f t="shared" si="19"/>
        <v>45418</v>
      </c>
    </row>
    <row r="47" spans="1:24" x14ac:dyDescent="0.3">
      <c r="A47" t="s">
        <v>40</v>
      </c>
      <c r="B47" s="1">
        <v>45450</v>
      </c>
      <c r="C47" s="1">
        <f t="shared" si="0"/>
        <v>45449</v>
      </c>
      <c r="D47" s="1">
        <f t="shared" si="1"/>
        <v>45451</v>
      </c>
      <c r="E47" s="1">
        <f t="shared" si="2"/>
        <v>45420</v>
      </c>
      <c r="F47" s="1">
        <f t="shared" si="3"/>
        <v>45443</v>
      </c>
      <c r="G47" s="1">
        <f t="shared" si="4"/>
        <v>45457</v>
      </c>
      <c r="H47" s="1">
        <f t="shared" si="5"/>
        <v>45480</v>
      </c>
      <c r="I47" s="1">
        <f t="shared" si="6"/>
        <v>45436</v>
      </c>
      <c r="J47" s="1">
        <f t="shared" si="7"/>
        <v>45464</v>
      </c>
      <c r="K47" s="1">
        <f t="shared" si="8"/>
        <v>45429</v>
      </c>
      <c r="L47" s="1">
        <f t="shared" si="9"/>
        <v>45471</v>
      </c>
      <c r="M47">
        <f t="shared" si="10"/>
        <v>45450</v>
      </c>
      <c r="N47" s="1">
        <v>45450</v>
      </c>
      <c r="O47" s="1">
        <f t="shared" si="11"/>
        <v>45453</v>
      </c>
      <c r="P47" s="1">
        <f t="shared" si="12"/>
        <v>45457</v>
      </c>
      <c r="Q47" s="3">
        <f t="shared" si="13"/>
        <v>45464</v>
      </c>
      <c r="R47" s="3">
        <f t="shared" si="20"/>
        <v>45471</v>
      </c>
      <c r="S47" s="3">
        <f t="shared" si="14"/>
        <v>45481</v>
      </c>
      <c r="T47" s="3">
        <f t="shared" si="15"/>
        <v>45449</v>
      </c>
      <c r="U47" s="3">
        <f t="shared" si="16"/>
        <v>45443</v>
      </c>
      <c r="V47" s="3">
        <f t="shared" si="17"/>
        <v>45436</v>
      </c>
      <c r="W47" s="3">
        <f t="shared" si="18"/>
        <v>45451</v>
      </c>
      <c r="X47" s="3">
        <f t="shared" si="19"/>
        <v>45420</v>
      </c>
    </row>
    <row r="48" spans="1:24" x14ac:dyDescent="0.3">
      <c r="A48" t="s">
        <v>41</v>
      </c>
      <c r="B48" s="1">
        <v>45453</v>
      </c>
      <c r="C48" s="1">
        <f t="shared" si="0"/>
        <v>45452</v>
      </c>
      <c r="D48" s="1">
        <f t="shared" si="1"/>
        <v>45454</v>
      </c>
      <c r="E48" s="1">
        <f t="shared" si="2"/>
        <v>45423</v>
      </c>
      <c r="F48" s="1">
        <f t="shared" si="3"/>
        <v>45446</v>
      </c>
      <c r="G48" s="1">
        <f t="shared" si="4"/>
        <v>45460</v>
      </c>
      <c r="H48" s="1">
        <f t="shared" si="5"/>
        <v>45483</v>
      </c>
      <c r="I48" s="1">
        <f t="shared" si="6"/>
        <v>45439</v>
      </c>
      <c r="J48" s="1">
        <f t="shared" si="7"/>
        <v>45467</v>
      </c>
      <c r="K48" s="1">
        <f t="shared" si="8"/>
        <v>45432</v>
      </c>
      <c r="L48" s="1">
        <f t="shared" si="9"/>
        <v>45474</v>
      </c>
      <c r="M48">
        <f t="shared" si="10"/>
        <v>45453</v>
      </c>
      <c r="N48" s="1">
        <v>45453</v>
      </c>
      <c r="O48" s="1">
        <f t="shared" si="11"/>
        <v>45454</v>
      </c>
      <c r="P48" s="1">
        <f t="shared" si="12"/>
        <v>45460</v>
      </c>
      <c r="Q48" s="3">
        <f t="shared" si="13"/>
        <v>45467</v>
      </c>
      <c r="R48" s="3">
        <f t="shared" si="20"/>
        <v>45474</v>
      </c>
      <c r="S48" s="3">
        <f t="shared" si="14"/>
        <v>45483</v>
      </c>
      <c r="T48" s="3">
        <f t="shared" si="15"/>
        <v>45453</v>
      </c>
      <c r="U48" s="3">
        <f t="shared" si="16"/>
        <v>45446</v>
      </c>
      <c r="V48" s="3">
        <f t="shared" si="17"/>
        <v>45440</v>
      </c>
      <c r="W48" s="3">
        <f t="shared" si="18"/>
        <v>45454</v>
      </c>
      <c r="X48" s="3">
        <f t="shared" si="19"/>
        <v>45425</v>
      </c>
    </row>
    <row r="49" spans="1:24" x14ac:dyDescent="0.3">
      <c r="A49" t="s">
        <v>42</v>
      </c>
      <c r="B49" s="1">
        <v>45455</v>
      </c>
      <c r="C49" s="1">
        <f t="shared" si="0"/>
        <v>45454</v>
      </c>
      <c r="D49" s="1">
        <f t="shared" si="1"/>
        <v>45456</v>
      </c>
      <c r="E49" s="1">
        <f t="shared" si="2"/>
        <v>45425</v>
      </c>
      <c r="F49" s="1">
        <f t="shared" si="3"/>
        <v>45448</v>
      </c>
      <c r="G49" s="1">
        <f t="shared" si="4"/>
        <v>45462</v>
      </c>
      <c r="H49" s="1">
        <f t="shared" si="5"/>
        <v>45485</v>
      </c>
      <c r="I49" s="1">
        <f t="shared" si="6"/>
        <v>45441</v>
      </c>
      <c r="J49" s="1">
        <f t="shared" si="7"/>
        <v>45469</v>
      </c>
      <c r="K49" s="1">
        <f t="shared" si="8"/>
        <v>45434</v>
      </c>
      <c r="L49" s="1">
        <f t="shared" si="9"/>
        <v>45476</v>
      </c>
      <c r="M49">
        <f t="shared" si="10"/>
        <v>45455</v>
      </c>
      <c r="N49" s="1">
        <v>45455</v>
      </c>
      <c r="O49" s="1">
        <f t="shared" si="11"/>
        <v>45456</v>
      </c>
      <c r="P49" s="1">
        <f t="shared" si="12"/>
        <v>45463</v>
      </c>
      <c r="Q49" s="3">
        <f t="shared" si="13"/>
        <v>45469</v>
      </c>
      <c r="R49" s="3">
        <f t="shared" si="20"/>
        <v>45476</v>
      </c>
      <c r="S49" s="3">
        <f t="shared" si="14"/>
        <v>45485</v>
      </c>
      <c r="T49" s="3">
        <f t="shared" si="15"/>
        <v>45454</v>
      </c>
      <c r="U49" s="3">
        <f t="shared" si="16"/>
        <v>45448</v>
      </c>
      <c r="V49" s="3">
        <f t="shared" si="17"/>
        <v>45441</v>
      </c>
      <c r="W49" s="3">
        <f t="shared" si="18"/>
        <v>45456</v>
      </c>
      <c r="X49" s="3">
        <f t="shared" si="19"/>
        <v>45425</v>
      </c>
    </row>
    <row r="50" spans="1:24" x14ac:dyDescent="0.3">
      <c r="A50" t="s">
        <v>43</v>
      </c>
      <c r="B50" s="1">
        <v>45458</v>
      </c>
      <c r="C50" s="1">
        <f t="shared" si="0"/>
        <v>45457</v>
      </c>
      <c r="D50" s="1">
        <f t="shared" si="1"/>
        <v>45459</v>
      </c>
      <c r="E50" s="1">
        <f t="shared" si="2"/>
        <v>45428</v>
      </c>
      <c r="F50" s="1">
        <f t="shared" si="3"/>
        <v>45451</v>
      </c>
      <c r="G50" s="1">
        <f t="shared" si="4"/>
        <v>45465</v>
      </c>
      <c r="H50" s="1">
        <f t="shared" si="5"/>
        <v>45488</v>
      </c>
      <c r="I50" s="1">
        <f t="shared" si="6"/>
        <v>45444</v>
      </c>
      <c r="J50" s="1">
        <f t="shared" si="7"/>
        <v>45472</v>
      </c>
      <c r="K50" s="1">
        <f t="shared" si="8"/>
        <v>45437</v>
      </c>
      <c r="L50" s="1">
        <f t="shared" si="9"/>
        <v>45479</v>
      </c>
      <c r="M50">
        <f t="shared" si="10"/>
        <v>45460</v>
      </c>
      <c r="N50" s="1">
        <v>45460</v>
      </c>
      <c r="O50" s="1">
        <f t="shared" si="11"/>
        <v>45460</v>
      </c>
      <c r="P50" s="1">
        <f t="shared" si="12"/>
        <v>45467</v>
      </c>
      <c r="Q50" s="3">
        <f t="shared" si="13"/>
        <v>45474</v>
      </c>
      <c r="R50" s="3">
        <f t="shared" si="20"/>
        <v>45481</v>
      </c>
      <c r="S50" s="3">
        <f t="shared" si="14"/>
        <v>45488</v>
      </c>
      <c r="T50" s="3">
        <f t="shared" si="15"/>
        <v>45457</v>
      </c>
      <c r="U50" s="3">
        <f t="shared" si="16"/>
        <v>45453</v>
      </c>
      <c r="V50" s="3">
        <f t="shared" si="17"/>
        <v>45446</v>
      </c>
      <c r="W50" s="3">
        <f t="shared" si="18"/>
        <v>45440</v>
      </c>
      <c r="X50" s="3">
        <f t="shared" si="19"/>
        <v>45428</v>
      </c>
    </row>
    <row r="51" spans="1:24" x14ac:dyDescent="0.3">
      <c r="A51" t="s">
        <v>18</v>
      </c>
      <c r="B51" s="1">
        <v>45458</v>
      </c>
      <c r="C51" s="1">
        <f t="shared" si="0"/>
        <v>45457</v>
      </c>
      <c r="D51" s="1">
        <f t="shared" si="1"/>
        <v>45459</v>
      </c>
      <c r="E51" s="1">
        <f t="shared" si="2"/>
        <v>45428</v>
      </c>
      <c r="F51" s="1">
        <f t="shared" si="3"/>
        <v>45451</v>
      </c>
      <c r="G51" s="1">
        <f t="shared" si="4"/>
        <v>45465</v>
      </c>
      <c r="H51" s="1">
        <f t="shared" si="5"/>
        <v>45488</v>
      </c>
      <c r="I51" s="1">
        <f t="shared" si="6"/>
        <v>45444</v>
      </c>
      <c r="J51" s="1">
        <f t="shared" si="7"/>
        <v>45472</v>
      </c>
      <c r="K51" s="1">
        <f t="shared" si="8"/>
        <v>45437</v>
      </c>
      <c r="L51" s="1">
        <f t="shared" si="9"/>
        <v>45479</v>
      </c>
      <c r="M51">
        <f t="shared" si="10"/>
        <v>45460</v>
      </c>
      <c r="N51" s="1">
        <v>45460</v>
      </c>
      <c r="O51" s="1">
        <f t="shared" si="11"/>
        <v>45460</v>
      </c>
      <c r="P51" s="1">
        <f t="shared" si="12"/>
        <v>45467</v>
      </c>
      <c r="Q51" s="3">
        <f t="shared" si="13"/>
        <v>45474</v>
      </c>
      <c r="R51" s="3">
        <f t="shared" si="20"/>
        <v>45481</v>
      </c>
      <c r="S51" s="3">
        <f t="shared" si="14"/>
        <v>45488</v>
      </c>
      <c r="T51" s="3">
        <f t="shared" si="15"/>
        <v>45457</v>
      </c>
      <c r="U51" s="3">
        <f t="shared" si="16"/>
        <v>45453</v>
      </c>
      <c r="V51" s="3">
        <f t="shared" si="17"/>
        <v>45446</v>
      </c>
      <c r="W51" s="3">
        <f t="shared" si="18"/>
        <v>45440</v>
      </c>
      <c r="X51" s="3">
        <f t="shared" si="19"/>
        <v>45428</v>
      </c>
    </row>
    <row r="52" spans="1:24" x14ac:dyDescent="0.3">
      <c r="A52" t="s">
        <v>44</v>
      </c>
      <c r="B52" s="1">
        <v>45459</v>
      </c>
      <c r="C52" s="1">
        <f t="shared" si="0"/>
        <v>45458</v>
      </c>
      <c r="D52" s="1">
        <f t="shared" si="1"/>
        <v>45460</v>
      </c>
      <c r="E52" s="1">
        <f t="shared" si="2"/>
        <v>45429</v>
      </c>
      <c r="F52" s="1">
        <f t="shared" si="3"/>
        <v>45452</v>
      </c>
      <c r="G52" s="1">
        <f t="shared" si="4"/>
        <v>45466</v>
      </c>
      <c r="H52" s="1">
        <f t="shared" si="5"/>
        <v>45489</v>
      </c>
      <c r="I52" s="1">
        <f t="shared" si="6"/>
        <v>45445</v>
      </c>
      <c r="J52" s="1">
        <f t="shared" si="7"/>
        <v>45473</v>
      </c>
      <c r="K52" s="1">
        <f t="shared" si="8"/>
        <v>45438</v>
      </c>
      <c r="L52" s="1">
        <f t="shared" si="9"/>
        <v>45480</v>
      </c>
      <c r="M52">
        <f t="shared" si="10"/>
        <v>45460</v>
      </c>
      <c r="N52" s="1">
        <v>45460</v>
      </c>
      <c r="O52" s="1">
        <f t="shared" si="11"/>
        <v>45460</v>
      </c>
      <c r="P52" s="1">
        <f t="shared" si="12"/>
        <v>45467</v>
      </c>
      <c r="Q52" s="3">
        <f t="shared" si="13"/>
        <v>45474</v>
      </c>
      <c r="R52" s="3">
        <f t="shared" si="20"/>
        <v>45481</v>
      </c>
      <c r="S52" s="3">
        <f t="shared" si="14"/>
        <v>45489</v>
      </c>
      <c r="T52" s="3">
        <f t="shared" si="15"/>
        <v>45460</v>
      </c>
      <c r="U52" s="3">
        <f t="shared" si="16"/>
        <v>45453</v>
      </c>
      <c r="V52" s="3">
        <f t="shared" si="17"/>
        <v>45446</v>
      </c>
      <c r="W52" s="3">
        <f t="shared" si="18"/>
        <v>45440</v>
      </c>
      <c r="X52" s="3">
        <f t="shared" si="19"/>
        <v>45429</v>
      </c>
    </row>
    <row r="53" spans="1:24" x14ac:dyDescent="0.3">
      <c r="A53" t="s">
        <v>2</v>
      </c>
      <c r="B53" s="1">
        <v>45460</v>
      </c>
      <c r="C53" s="1">
        <f t="shared" si="0"/>
        <v>45459</v>
      </c>
      <c r="D53" s="1">
        <f t="shared" si="1"/>
        <v>45461</v>
      </c>
      <c r="E53" s="1">
        <f t="shared" si="2"/>
        <v>45430</v>
      </c>
      <c r="F53" s="1">
        <f t="shared" si="3"/>
        <v>45453</v>
      </c>
      <c r="G53" s="1">
        <f t="shared" si="4"/>
        <v>45467</v>
      </c>
      <c r="H53" s="1">
        <f t="shared" si="5"/>
        <v>45490</v>
      </c>
      <c r="I53" s="1">
        <f t="shared" si="6"/>
        <v>45446</v>
      </c>
      <c r="J53" s="1">
        <f t="shared" si="7"/>
        <v>45474</v>
      </c>
      <c r="K53" s="1">
        <f t="shared" si="8"/>
        <v>45439</v>
      </c>
      <c r="L53" s="1">
        <f t="shared" si="9"/>
        <v>45481</v>
      </c>
      <c r="M53">
        <f t="shared" si="10"/>
        <v>45460</v>
      </c>
      <c r="N53" s="1">
        <v>45460</v>
      </c>
      <c r="O53" s="1">
        <f t="shared" si="11"/>
        <v>45461</v>
      </c>
      <c r="P53" s="1">
        <f t="shared" si="12"/>
        <v>45467</v>
      </c>
      <c r="Q53" s="3">
        <f t="shared" si="13"/>
        <v>45474</v>
      </c>
      <c r="R53" s="3">
        <f t="shared" si="20"/>
        <v>45481</v>
      </c>
      <c r="S53" s="3">
        <f t="shared" si="14"/>
        <v>45490</v>
      </c>
      <c r="T53" s="3">
        <f t="shared" si="15"/>
        <v>45460</v>
      </c>
      <c r="U53" s="3">
        <f t="shared" si="16"/>
        <v>45453</v>
      </c>
      <c r="V53" s="3">
        <f t="shared" si="17"/>
        <v>45446</v>
      </c>
      <c r="W53" s="3">
        <f t="shared" si="18"/>
        <v>45440</v>
      </c>
      <c r="X53" s="3">
        <f t="shared" si="19"/>
        <v>45432</v>
      </c>
    </row>
    <row r="54" spans="1:24" x14ac:dyDescent="0.3">
      <c r="A54" t="s">
        <v>4</v>
      </c>
      <c r="B54" s="1">
        <v>45460</v>
      </c>
      <c r="C54" s="1">
        <f t="shared" si="0"/>
        <v>45459</v>
      </c>
      <c r="D54" s="1">
        <f t="shared" si="1"/>
        <v>45461</v>
      </c>
      <c r="E54" s="1">
        <f t="shared" si="2"/>
        <v>45430</v>
      </c>
      <c r="F54" s="1">
        <f t="shared" si="3"/>
        <v>45453</v>
      </c>
      <c r="G54" s="1">
        <f t="shared" si="4"/>
        <v>45467</v>
      </c>
      <c r="H54" s="1">
        <f t="shared" si="5"/>
        <v>45490</v>
      </c>
      <c r="I54" s="1">
        <f t="shared" si="6"/>
        <v>45446</v>
      </c>
      <c r="J54" s="1">
        <f t="shared" si="7"/>
        <v>45474</v>
      </c>
      <c r="K54" s="1">
        <f t="shared" si="8"/>
        <v>45439</v>
      </c>
      <c r="L54" s="1">
        <f t="shared" si="9"/>
        <v>45481</v>
      </c>
      <c r="M54">
        <f t="shared" si="10"/>
        <v>45460</v>
      </c>
      <c r="N54" s="1">
        <v>45460</v>
      </c>
      <c r="O54" s="1">
        <f t="shared" si="11"/>
        <v>45461</v>
      </c>
      <c r="P54" s="1">
        <f t="shared" si="12"/>
        <v>45467</v>
      </c>
      <c r="Q54" s="3">
        <f t="shared" si="13"/>
        <v>45474</v>
      </c>
      <c r="R54" s="3">
        <f t="shared" si="20"/>
        <v>45481</v>
      </c>
      <c r="S54" s="3">
        <f t="shared" si="14"/>
        <v>45490</v>
      </c>
      <c r="T54" s="3">
        <f t="shared" si="15"/>
        <v>45460</v>
      </c>
      <c r="U54" s="3">
        <f t="shared" si="16"/>
        <v>45453</v>
      </c>
      <c r="V54" s="3">
        <f t="shared" si="17"/>
        <v>45446</v>
      </c>
      <c r="W54" s="3">
        <f t="shared" si="18"/>
        <v>45440</v>
      </c>
      <c r="X54" s="3">
        <f t="shared" si="19"/>
        <v>45432</v>
      </c>
    </row>
    <row r="55" spans="1:24" x14ac:dyDescent="0.3">
      <c r="A55" t="s">
        <v>43</v>
      </c>
      <c r="B55" s="1">
        <v>45464</v>
      </c>
      <c r="C55" s="1">
        <f t="shared" si="0"/>
        <v>45463</v>
      </c>
      <c r="D55" s="1">
        <f t="shared" si="1"/>
        <v>45465</v>
      </c>
      <c r="E55" s="1">
        <f t="shared" si="2"/>
        <v>45434</v>
      </c>
      <c r="F55" s="1">
        <f t="shared" si="3"/>
        <v>45457</v>
      </c>
      <c r="G55" s="1">
        <f t="shared" si="4"/>
        <v>45471</v>
      </c>
      <c r="H55" s="1">
        <f t="shared" si="5"/>
        <v>45494</v>
      </c>
      <c r="I55" s="1">
        <f t="shared" si="6"/>
        <v>45450</v>
      </c>
      <c r="J55" s="1">
        <f t="shared" si="7"/>
        <v>45478</v>
      </c>
      <c r="K55" s="1">
        <f t="shared" si="8"/>
        <v>45443</v>
      </c>
      <c r="L55" s="1">
        <f t="shared" si="9"/>
        <v>45485</v>
      </c>
      <c r="M55">
        <f t="shared" si="10"/>
        <v>45464</v>
      </c>
      <c r="N55" s="1">
        <v>45464</v>
      </c>
      <c r="O55" s="1">
        <f t="shared" si="11"/>
        <v>45467</v>
      </c>
      <c r="P55" s="1">
        <f t="shared" si="12"/>
        <v>45471</v>
      </c>
      <c r="Q55" s="3">
        <f t="shared" si="13"/>
        <v>45478</v>
      </c>
      <c r="R55" s="3">
        <f t="shared" si="20"/>
        <v>45485</v>
      </c>
      <c r="S55" s="3">
        <f t="shared" si="14"/>
        <v>45495</v>
      </c>
      <c r="T55" s="3">
        <f t="shared" si="15"/>
        <v>45463</v>
      </c>
      <c r="U55" s="3">
        <f t="shared" si="16"/>
        <v>45457</v>
      </c>
      <c r="V55" s="3">
        <f t="shared" si="17"/>
        <v>45450</v>
      </c>
      <c r="W55" s="3">
        <f t="shared" si="18"/>
        <v>45465</v>
      </c>
      <c r="X55" s="3">
        <f t="shared" si="19"/>
        <v>45434</v>
      </c>
    </row>
    <row r="56" spans="1:24" x14ac:dyDescent="0.3">
      <c r="A56" t="s">
        <v>21</v>
      </c>
      <c r="B56" s="1">
        <v>45464</v>
      </c>
      <c r="C56" s="1">
        <f t="shared" si="0"/>
        <v>45463</v>
      </c>
      <c r="D56" s="1">
        <f t="shared" si="1"/>
        <v>45465</v>
      </c>
      <c r="E56" s="1">
        <f t="shared" si="2"/>
        <v>45434</v>
      </c>
      <c r="F56" s="1">
        <f t="shared" si="3"/>
        <v>45457</v>
      </c>
      <c r="G56" s="1">
        <f t="shared" si="4"/>
        <v>45471</v>
      </c>
      <c r="H56" s="1">
        <f t="shared" si="5"/>
        <v>45494</v>
      </c>
      <c r="I56" s="1">
        <f t="shared" si="6"/>
        <v>45450</v>
      </c>
      <c r="J56" s="1">
        <f t="shared" si="7"/>
        <v>45478</v>
      </c>
      <c r="K56" s="1">
        <f t="shared" si="8"/>
        <v>45443</v>
      </c>
      <c r="L56" s="1">
        <f t="shared" si="9"/>
        <v>45485</v>
      </c>
      <c r="M56">
        <f t="shared" si="10"/>
        <v>45464</v>
      </c>
      <c r="N56" s="1">
        <v>45464</v>
      </c>
      <c r="O56" s="1">
        <f t="shared" si="11"/>
        <v>45467</v>
      </c>
      <c r="P56" s="1">
        <f t="shared" si="12"/>
        <v>45471</v>
      </c>
      <c r="Q56" s="3">
        <f t="shared" si="13"/>
        <v>45478</v>
      </c>
      <c r="R56" s="3">
        <f t="shared" si="20"/>
        <v>45485</v>
      </c>
      <c r="S56" s="3">
        <f t="shared" si="14"/>
        <v>45495</v>
      </c>
      <c r="T56" s="3">
        <f t="shared" si="15"/>
        <v>45463</v>
      </c>
      <c r="U56" s="3">
        <f t="shared" si="16"/>
        <v>45457</v>
      </c>
      <c r="V56" s="3">
        <f t="shared" si="17"/>
        <v>45450</v>
      </c>
      <c r="W56" s="3">
        <f t="shared" si="18"/>
        <v>45465</v>
      </c>
      <c r="X56" s="3">
        <f t="shared" si="19"/>
        <v>45434</v>
      </c>
    </row>
    <row r="57" spans="1:24" x14ac:dyDescent="0.3">
      <c r="A57" t="s">
        <v>49</v>
      </c>
      <c r="B57" s="1">
        <v>45464</v>
      </c>
      <c r="C57" s="1">
        <f t="shared" si="0"/>
        <v>45463</v>
      </c>
      <c r="D57" s="1">
        <f t="shared" si="1"/>
        <v>45465</v>
      </c>
      <c r="E57" s="1">
        <f t="shared" si="2"/>
        <v>45434</v>
      </c>
      <c r="F57" s="1">
        <f t="shared" si="3"/>
        <v>45457</v>
      </c>
      <c r="G57" s="1">
        <f t="shared" si="4"/>
        <v>45471</v>
      </c>
      <c r="H57" s="1">
        <f t="shared" si="5"/>
        <v>45494</v>
      </c>
      <c r="I57" s="1">
        <f t="shared" si="6"/>
        <v>45450</v>
      </c>
      <c r="J57" s="1">
        <f t="shared" si="7"/>
        <v>45478</v>
      </c>
      <c r="K57" s="1">
        <f t="shared" si="8"/>
        <v>45443</v>
      </c>
      <c r="L57" s="1">
        <f t="shared" si="9"/>
        <v>45485</v>
      </c>
      <c r="M57">
        <f t="shared" si="10"/>
        <v>45464</v>
      </c>
      <c r="N57" s="1">
        <v>45464</v>
      </c>
      <c r="O57" s="1">
        <f t="shared" si="11"/>
        <v>45467</v>
      </c>
      <c r="P57" s="1">
        <f t="shared" si="12"/>
        <v>45471</v>
      </c>
      <c r="Q57" s="3">
        <f t="shared" si="13"/>
        <v>45478</v>
      </c>
      <c r="R57" s="3">
        <f t="shared" si="20"/>
        <v>45485</v>
      </c>
      <c r="S57" s="3">
        <f t="shared" si="14"/>
        <v>45495</v>
      </c>
      <c r="T57" s="3">
        <f t="shared" si="15"/>
        <v>45463</v>
      </c>
      <c r="U57" s="3">
        <f t="shared" si="16"/>
        <v>45457</v>
      </c>
      <c r="V57" s="3">
        <f t="shared" si="17"/>
        <v>45450</v>
      </c>
      <c r="W57" s="3">
        <f t="shared" si="18"/>
        <v>45465</v>
      </c>
      <c r="X57" s="3">
        <f t="shared" si="19"/>
        <v>45434</v>
      </c>
    </row>
    <row r="58" spans="1:24" x14ac:dyDescent="0.3">
      <c r="A58" t="s">
        <v>48</v>
      </c>
      <c r="B58" s="1">
        <v>45464</v>
      </c>
      <c r="C58" s="1">
        <f t="shared" si="0"/>
        <v>45463</v>
      </c>
      <c r="D58" s="1">
        <f t="shared" si="1"/>
        <v>45465</v>
      </c>
      <c r="E58" s="1">
        <f t="shared" si="2"/>
        <v>45434</v>
      </c>
      <c r="F58" s="1">
        <f t="shared" si="3"/>
        <v>45457</v>
      </c>
      <c r="G58" s="1">
        <f t="shared" si="4"/>
        <v>45471</v>
      </c>
      <c r="H58" s="1">
        <f t="shared" si="5"/>
        <v>45494</v>
      </c>
      <c r="I58" s="1">
        <f t="shared" si="6"/>
        <v>45450</v>
      </c>
      <c r="J58" s="1">
        <f t="shared" si="7"/>
        <v>45478</v>
      </c>
      <c r="K58" s="1">
        <f t="shared" si="8"/>
        <v>45443</v>
      </c>
      <c r="L58" s="1">
        <f t="shared" si="9"/>
        <v>45485</v>
      </c>
      <c r="M58">
        <f t="shared" si="10"/>
        <v>45464</v>
      </c>
      <c r="N58" s="1">
        <v>45464</v>
      </c>
      <c r="O58" s="1">
        <f t="shared" si="11"/>
        <v>45467</v>
      </c>
      <c r="P58" s="1">
        <f t="shared" si="12"/>
        <v>45471</v>
      </c>
      <c r="Q58" s="3">
        <f t="shared" si="13"/>
        <v>45478</v>
      </c>
      <c r="R58" s="3">
        <f t="shared" si="20"/>
        <v>45485</v>
      </c>
      <c r="S58" s="3">
        <f t="shared" si="14"/>
        <v>45495</v>
      </c>
      <c r="T58" s="3">
        <f t="shared" si="15"/>
        <v>45463</v>
      </c>
      <c r="U58" s="3">
        <f t="shared" si="16"/>
        <v>45457</v>
      </c>
      <c r="V58" s="3">
        <f t="shared" si="17"/>
        <v>45450</v>
      </c>
      <c r="W58" s="3">
        <f t="shared" si="18"/>
        <v>45465</v>
      </c>
      <c r="X58" s="3">
        <f t="shared" si="19"/>
        <v>45434</v>
      </c>
    </row>
    <row r="59" spans="1:24" x14ac:dyDescent="0.3">
      <c r="A59" t="s">
        <v>42</v>
      </c>
      <c r="B59" s="1">
        <v>45464</v>
      </c>
      <c r="C59" s="1">
        <f t="shared" si="0"/>
        <v>45463</v>
      </c>
      <c r="D59" s="1">
        <f t="shared" si="1"/>
        <v>45465</v>
      </c>
      <c r="E59" s="1">
        <f t="shared" si="2"/>
        <v>45434</v>
      </c>
      <c r="F59" s="1">
        <f t="shared" si="3"/>
        <v>45457</v>
      </c>
      <c r="G59" s="1">
        <f t="shared" si="4"/>
        <v>45471</v>
      </c>
      <c r="H59" s="1">
        <f t="shared" si="5"/>
        <v>45494</v>
      </c>
      <c r="I59" s="1">
        <f t="shared" si="6"/>
        <v>45450</v>
      </c>
      <c r="J59" s="1">
        <f t="shared" si="7"/>
        <v>45478</v>
      </c>
      <c r="K59" s="1">
        <f t="shared" si="8"/>
        <v>45443</v>
      </c>
      <c r="L59" s="1">
        <f t="shared" si="9"/>
        <v>45485</v>
      </c>
      <c r="M59">
        <f t="shared" si="10"/>
        <v>45464</v>
      </c>
      <c r="N59" s="1">
        <v>45464</v>
      </c>
      <c r="O59" s="1">
        <f t="shared" si="11"/>
        <v>45467</v>
      </c>
      <c r="P59" s="1">
        <f t="shared" si="12"/>
        <v>45471</v>
      </c>
      <c r="Q59" s="3">
        <f t="shared" si="13"/>
        <v>45478</v>
      </c>
      <c r="R59" s="3">
        <f t="shared" si="20"/>
        <v>45485</v>
      </c>
      <c r="S59" s="3">
        <f t="shared" si="14"/>
        <v>45495</v>
      </c>
      <c r="T59" s="3">
        <f t="shared" si="15"/>
        <v>45463</v>
      </c>
      <c r="U59" s="3">
        <f t="shared" si="16"/>
        <v>45457</v>
      </c>
      <c r="V59" s="3">
        <f t="shared" si="17"/>
        <v>45450</v>
      </c>
      <c r="W59" s="3">
        <f t="shared" si="18"/>
        <v>45465</v>
      </c>
      <c r="X59" s="3">
        <f t="shared" si="19"/>
        <v>45434</v>
      </c>
    </row>
    <row r="60" spans="1:24" x14ac:dyDescent="0.3">
      <c r="A60" t="s">
        <v>45</v>
      </c>
      <c r="B60" s="1">
        <v>45464</v>
      </c>
      <c r="C60" s="1">
        <f t="shared" si="0"/>
        <v>45463</v>
      </c>
      <c r="D60" s="1">
        <f t="shared" si="1"/>
        <v>45465</v>
      </c>
      <c r="E60" s="1">
        <f t="shared" si="2"/>
        <v>45434</v>
      </c>
      <c r="F60" s="1">
        <f t="shared" si="3"/>
        <v>45457</v>
      </c>
      <c r="G60" s="1">
        <f t="shared" si="4"/>
        <v>45471</v>
      </c>
      <c r="H60" s="1">
        <f t="shared" si="5"/>
        <v>45494</v>
      </c>
      <c r="I60" s="1">
        <f t="shared" si="6"/>
        <v>45450</v>
      </c>
      <c r="J60" s="1">
        <f t="shared" si="7"/>
        <v>45478</v>
      </c>
      <c r="K60" s="1">
        <f t="shared" si="8"/>
        <v>45443</v>
      </c>
      <c r="L60" s="1">
        <f t="shared" si="9"/>
        <v>45485</v>
      </c>
      <c r="M60">
        <f t="shared" si="10"/>
        <v>45464</v>
      </c>
      <c r="N60" s="1">
        <v>45464</v>
      </c>
      <c r="O60" s="1">
        <f t="shared" si="11"/>
        <v>45467</v>
      </c>
      <c r="P60" s="1">
        <f t="shared" si="12"/>
        <v>45471</v>
      </c>
      <c r="Q60" s="3">
        <f t="shared" si="13"/>
        <v>45478</v>
      </c>
      <c r="R60" s="3">
        <f t="shared" si="20"/>
        <v>45485</v>
      </c>
      <c r="S60" s="3">
        <f t="shared" si="14"/>
        <v>45495</v>
      </c>
      <c r="T60" s="3">
        <f t="shared" si="15"/>
        <v>45463</v>
      </c>
      <c r="U60" s="3">
        <f t="shared" si="16"/>
        <v>45457</v>
      </c>
      <c r="V60" s="3">
        <f t="shared" si="17"/>
        <v>45450</v>
      </c>
      <c r="W60" s="3">
        <f t="shared" si="18"/>
        <v>45465</v>
      </c>
      <c r="X60" s="3">
        <f t="shared" si="19"/>
        <v>45434</v>
      </c>
    </row>
    <row r="61" spans="1:24" x14ac:dyDescent="0.3">
      <c r="A61" t="s">
        <v>18</v>
      </c>
      <c r="B61" s="1">
        <v>45464</v>
      </c>
      <c r="C61" s="1">
        <f t="shared" si="0"/>
        <v>45463</v>
      </c>
      <c r="D61" s="1">
        <f t="shared" si="1"/>
        <v>45465</v>
      </c>
      <c r="E61" s="1">
        <f t="shared" si="2"/>
        <v>45434</v>
      </c>
      <c r="F61" s="1">
        <f t="shared" si="3"/>
        <v>45457</v>
      </c>
      <c r="G61" s="1">
        <f t="shared" si="4"/>
        <v>45471</v>
      </c>
      <c r="H61" s="1">
        <f t="shared" si="5"/>
        <v>45494</v>
      </c>
      <c r="I61" s="1">
        <f t="shared" si="6"/>
        <v>45450</v>
      </c>
      <c r="J61" s="1">
        <f t="shared" si="7"/>
        <v>45478</v>
      </c>
      <c r="K61" s="1">
        <f t="shared" si="8"/>
        <v>45443</v>
      </c>
      <c r="L61" s="1">
        <f t="shared" si="9"/>
        <v>45485</v>
      </c>
      <c r="M61">
        <f t="shared" si="10"/>
        <v>45464</v>
      </c>
      <c r="N61" s="1">
        <v>45464</v>
      </c>
      <c r="O61" s="1">
        <f t="shared" si="11"/>
        <v>45467</v>
      </c>
      <c r="P61" s="1">
        <f t="shared" si="12"/>
        <v>45471</v>
      </c>
      <c r="Q61" s="3">
        <f t="shared" si="13"/>
        <v>45478</v>
      </c>
      <c r="R61" s="3">
        <f t="shared" si="20"/>
        <v>45485</v>
      </c>
      <c r="S61" s="3">
        <f t="shared" si="14"/>
        <v>45495</v>
      </c>
      <c r="T61" s="3">
        <f t="shared" si="15"/>
        <v>45463</v>
      </c>
      <c r="U61" s="3">
        <f t="shared" si="16"/>
        <v>45457</v>
      </c>
      <c r="V61" s="3">
        <f t="shared" si="17"/>
        <v>45450</v>
      </c>
      <c r="W61" s="3">
        <f t="shared" si="18"/>
        <v>45465</v>
      </c>
      <c r="X61" s="3">
        <f t="shared" si="19"/>
        <v>45434</v>
      </c>
    </row>
    <row r="62" spans="1:24" x14ac:dyDescent="0.3">
      <c r="A62" t="s">
        <v>46</v>
      </c>
      <c r="B62" s="1">
        <v>45464</v>
      </c>
      <c r="C62" s="1">
        <f t="shared" si="0"/>
        <v>45463</v>
      </c>
      <c r="D62" s="1">
        <f t="shared" si="1"/>
        <v>45465</v>
      </c>
      <c r="E62" s="1">
        <f t="shared" si="2"/>
        <v>45434</v>
      </c>
      <c r="F62" s="1">
        <f t="shared" si="3"/>
        <v>45457</v>
      </c>
      <c r="G62" s="1">
        <f t="shared" si="4"/>
        <v>45471</v>
      </c>
      <c r="H62" s="1">
        <f t="shared" si="5"/>
        <v>45494</v>
      </c>
      <c r="I62" s="1">
        <f t="shared" si="6"/>
        <v>45450</v>
      </c>
      <c r="J62" s="1">
        <f t="shared" si="7"/>
        <v>45478</v>
      </c>
      <c r="K62" s="1">
        <f t="shared" si="8"/>
        <v>45443</v>
      </c>
      <c r="L62" s="1">
        <f t="shared" si="9"/>
        <v>45485</v>
      </c>
      <c r="M62">
        <f t="shared" si="10"/>
        <v>45464</v>
      </c>
      <c r="N62" s="1">
        <v>45464</v>
      </c>
      <c r="O62" s="1">
        <f t="shared" si="11"/>
        <v>45467</v>
      </c>
      <c r="P62" s="1">
        <f t="shared" si="12"/>
        <v>45471</v>
      </c>
      <c r="Q62" s="3">
        <f t="shared" si="13"/>
        <v>45478</v>
      </c>
      <c r="R62" s="3">
        <f t="shared" si="20"/>
        <v>45485</v>
      </c>
      <c r="S62" s="3">
        <f t="shared" si="14"/>
        <v>45495</v>
      </c>
      <c r="T62" s="3">
        <f t="shared" si="15"/>
        <v>45463</v>
      </c>
      <c r="U62" s="3">
        <f t="shared" si="16"/>
        <v>45457</v>
      </c>
      <c r="V62" s="3">
        <f t="shared" si="17"/>
        <v>45450</v>
      </c>
      <c r="W62" s="3">
        <f t="shared" si="18"/>
        <v>45465</v>
      </c>
      <c r="X62" s="3">
        <f t="shared" si="19"/>
        <v>45434</v>
      </c>
    </row>
    <row r="63" spans="1:24" x14ac:dyDescent="0.3">
      <c r="A63" t="s">
        <v>47</v>
      </c>
      <c r="B63" s="1">
        <v>45464</v>
      </c>
      <c r="C63" s="1">
        <f t="shared" si="0"/>
        <v>45463</v>
      </c>
      <c r="D63" s="1">
        <f t="shared" si="1"/>
        <v>45465</v>
      </c>
      <c r="E63" s="1">
        <f t="shared" si="2"/>
        <v>45434</v>
      </c>
      <c r="F63" s="1">
        <f t="shared" si="3"/>
        <v>45457</v>
      </c>
      <c r="G63" s="1">
        <f t="shared" si="4"/>
        <v>45471</v>
      </c>
      <c r="H63" s="1">
        <f t="shared" si="5"/>
        <v>45494</v>
      </c>
      <c r="I63" s="1">
        <f t="shared" si="6"/>
        <v>45450</v>
      </c>
      <c r="J63" s="1">
        <f t="shared" si="7"/>
        <v>45478</v>
      </c>
      <c r="K63" s="1">
        <f t="shared" si="8"/>
        <v>45443</v>
      </c>
      <c r="L63" s="1">
        <f t="shared" si="9"/>
        <v>45485</v>
      </c>
      <c r="M63">
        <f t="shared" si="10"/>
        <v>45464</v>
      </c>
      <c r="N63" s="1">
        <v>45464</v>
      </c>
      <c r="O63" s="1">
        <f t="shared" si="11"/>
        <v>45467</v>
      </c>
      <c r="P63" s="1">
        <f t="shared" si="12"/>
        <v>45471</v>
      </c>
      <c r="Q63" s="3">
        <f t="shared" si="13"/>
        <v>45478</v>
      </c>
      <c r="R63" s="3">
        <f t="shared" si="20"/>
        <v>45485</v>
      </c>
      <c r="S63" s="3">
        <f t="shared" si="14"/>
        <v>45495</v>
      </c>
      <c r="T63" s="3">
        <f t="shared" si="15"/>
        <v>45463</v>
      </c>
      <c r="U63" s="3">
        <f t="shared" si="16"/>
        <v>45457</v>
      </c>
      <c r="V63" s="3">
        <f t="shared" si="17"/>
        <v>45450</v>
      </c>
      <c r="W63" s="3">
        <f t="shared" si="18"/>
        <v>45465</v>
      </c>
      <c r="X63" s="3">
        <f t="shared" si="19"/>
        <v>45434</v>
      </c>
    </row>
    <row r="64" spans="1:24" x14ac:dyDescent="0.3">
      <c r="A64" t="s">
        <v>50</v>
      </c>
      <c r="B64" s="1">
        <v>45469</v>
      </c>
      <c r="C64" s="1">
        <f t="shared" si="0"/>
        <v>45468</v>
      </c>
      <c r="D64" s="1">
        <f t="shared" si="1"/>
        <v>45470</v>
      </c>
      <c r="E64" s="1">
        <f t="shared" si="2"/>
        <v>45439</v>
      </c>
      <c r="F64" s="1">
        <f t="shared" si="3"/>
        <v>45462</v>
      </c>
      <c r="G64" s="1">
        <f t="shared" si="4"/>
        <v>45476</v>
      </c>
      <c r="H64" s="1">
        <f t="shared" si="5"/>
        <v>45499</v>
      </c>
      <c r="I64" s="1">
        <f t="shared" si="6"/>
        <v>45455</v>
      </c>
      <c r="J64" s="1">
        <f t="shared" si="7"/>
        <v>45483</v>
      </c>
      <c r="K64" s="1">
        <f t="shared" si="8"/>
        <v>45448</v>
      </c>
      <c r="L64" s="1">
        <f t="shared" si="9"/>
        <v>45490</v>
      </c>
      <c r="M64">
        <f t="shared" si="10"/>
        <v>45469</v>
      </c>
      <c r="N64" s="1">
        <v>45469</v>
      </c>
      <c r="O64" s="1">
        <f t="shared" si="11"/>
        <v>45470</v>
      </c>
      <c r="P64" s="1">
        <f t="shared" si="12"/>
        <v>45476</v>
      </c>
      <c r="Q64" s="3">
        <f t="shared" si="13"/>
        <v>45483</v>
      </c>
      <c r="R64" s="3">
        <f t="shared" si="20"/>
        <v>45490</v>
      </c>
      <c r="S64" s="3">
        <f t="shared" si="14"/>
        <v>45499</v>
      </c>
      <c r="T64" s="3">
        <f t="shared" si="15"/>
        <v>45468</v>
      </c>
      <c r="U64" s="3">
        <f t="shared" si="16"/>
        <v>45463</v>
      </c>
      <c r="V64" s="3">
        <f t="shared" si="17"/>
        <v>45455</v>
      </c>
      <c r="W64" s="3">
        <f t="shared" si="18"/>
        <v>45470</v>
      </c>
      <c r="X64" s="3">
        <f t="shared" si="19"/>
        <v>45440</v>
      </c>
    </row>
    <row r="65" spans="1:24" x14ac:dyDescent="0.3">
      <c r="A65" t="s">
        <v>21</v>
      </c>
      <c r="B65" s="1">
        <v>45469</v>
      </c>
      <c r="C65" s="1">
        <f t="shared" si="0"/>
        <v>45468</v>
      </c>
      <c r="D65" s="1">
        <f t="shared" si="1"/>
        <v>45470</v>
      </c>
      <c r="E65" s="1">
        <f t="shared" si="2"/>
        <v>45439</v>
      </c>
      <c r="F65" s="1">
        <f t="shared" si="3"/>
        <v>45462</v>
      </c>
      <c r="G65" s="1">
        <f t="shared" si="4"/>
        <v>45476</v>
      </c>
      <c r="H65" s="1">
        <f t="shared" si="5"/>
        <v>45499</v>
      </c>
      <c r="I65" s="1">
        <f t="shared" si="6"/>
        <v>45455</v>
      </c>
      <c r="J65" s="1">
        <f t="shared" si="7"/>
        <v>45483</v>
      </c>
      <c r="K65" s="1">
        <f t="shared" si="8"/>
        <v>45448</v>
      </c>
      <c r="L65" s="1">
        <f t="shared" si="9"/>
        <v>45490</v>
      </c>
      <c r="M65">
        <f t="shared" si="10"/>
        <v>45469</v>
      </c>
      <c r="N65" s="1">
        <v>45469</v>
      </c>
      <c r="O65" s="1">
        <f t="shared" si="11"/>
        <v>45470</v>
      </c>
      <c r="P65" s="1">
        <f t="shared" si="12"/>
        <v>45476</v>
      </c>
      <c r="Q65" s="3">
        <f t="shared" si="13"/>
        <v>45483</v>
      </c>
      <c r="R65" s="3">
        <f t="shared" si="20"/>
        <v>45490</v>
      </c>
      <c r="S65" s="3">
        <f t="shared" si="14"/>
        <v>45499</v>
      </c>
      <c r="T65" s="3">
        <f t="shared" si="15"/>
        <v>45468</v>
      </c>
      <c r="U65" s="3">
        <f t="shared" si="16"/>
        <v>45463</v>
      </c>
      <c r="V65" s="3">
        <f t="shared" si="17"/>
        <v>45455</v>
      </c>
      <c r="W65" s="3">
        <f t="shared" si="18"/>
        <v>45470</v>
      </c>
      <c r="X65" s="3">
        <f t="shared" si="19"/>
        <v>45440</v>
      </c>
    </row>
    <row r="66" spans="1:24" x14ac:dyDescent="0.3">
      <c r="A66" t="s">
        <v>9</v>
      </c>
      <c r="B66" s="1">
        <v>45470</v>
      </c>
      <c r="C66" s="1">
        <f t="shared" si="0"/>
        <v>45469</v>
      </c>
      <c r="D66" s="1">
        <f t="shared" si="1"/>
        <v>45471</v>
      </c>
      <c r="E66" s="1">
        <f t="shared" si="2"/>
        <v>45440</v>
      </c>
      <c r="F66" s="1">
        <f t="shared" si="3"/>
        <v>45463</v>
      </c>
      <c r="G66" s="1">
        <f t="shared" si="4"/>
        <v>45477</v>
      </c>
      <c r="H66" s="1">
        <f t="shared" si="5"/>
        <v>45500</v>
      </c>
      <c r="I66" s="1">
        <f t="shared" si="6"/>
        <v>45456</v>
      </c>
      <c r="J66" s="1">
        <f t="shared" si="7"/>
        <v>45484</v>
      </c>
      <c r="K66" s="1">
        <f t="shared" si="8"/>
        <v>45449</v>
      </c>
      <c r="L66" s="1">
        <f t="shared" si="9"/>
        <v>45491</v>
      </c>
      <c r="M66">
        <f t="shared" si="10"/>
        <v>45470</v>
      </c>
      <c r="N66" s="1">
        <v>45470</v>
      </c>
      <c r="O66" s="1">
        <f t="shared" si="11"/>
        <v>45471</v>
      </c>
      <c r="P66" s="1">
        <f t="shared" si="12"/>
        <v>45478</v>
      </c>
      <c r="Q66" s="3">
        <f t="shared" si="13"/>
        <v>45484</v>
      </c>
      <c r="R66" s="3">
        <f t="shared" si="20"/>
        <v>45491</v>
      </c>
      <c r="S66" s="3">
        <f t="shared" si="14"/>
        <v>45502</v>
      </c>
      <c r="T66" s="3">
        <f t="shared" si="15"/>
        <v>45469</v>
      </c>
      <c r="U66" s="3">
        <f t="shared" si="16"/>
        <v>45463</v>
      </c>
      <c r="V66" s="3">
        <f t="shared" si="17"/>
        <v>45456</v>
      </c>
      <c r="W66" s="3">
        <f t="shared" si="18"/>
        <v>45471</v>
      </c>
      <c r="X66" s="3">
        <f t="shared" si="19"/>
        <v>45440</v>
      </c>
    </row>
    <row r="67" spans="1:24" x14ac:dyDescent="0.3">
      <c r="A67" t="s">
        <v>34</v>
      </c>
      <c r="B67" s="1">
        <v>45471</v>
      </c>
      <c r="C67" s="1">
        <f t="shared" ref="C67:C130" si="21">B67-1</f>
        <v>45470</v>
      </c>
      <c r="D67" s="1">
        <f t="shared" ref="D67:D130" si="22">B67+1</f>
        <v>45472</v>
      </c>
      <c r="E67" s="1">
        <f t="shared" ref="E67:E130" si="23">B67-30</f>
        <v>45441</v>
      </c>
      <c r="F67" s="1">
        <f t="shared" ref="F67:F130" si="24">B67-7</f>
        <v>45464</v>
      </c>
      <c r="G67" s="1">
        <f t="shared" ref="G67:G130" si="25">B67+7</f>
        <v>45478</v>
      </c>
      <c r="H67" s="1">
        <f t="shared" ref="H67:H130" si="26">B67+30</f>
        <v>45501</v>
      </c>
      <c r="I67" s="1">
        <f t="shared" ref="I67:I130" si="27">B67-14</f>
        <v>45457</v>
      </c>
      <c r="J67" s="1">
        <f t="shared" ref="J67:J130" si="28">B67+14</f>
        <v>45485</v>
      </c>
      <c r="K67" s="1">
        <f t="shared" ref="K67:K130" si="29">B67-21</f>
        <v>45450</v>
      </c>
      <c r="L67" s="1">
        <f t="shared" ref="L67:L130" si="30">B67+21</f>
        <v>45492</v>
      </c>
      <c r="M67">
        <f t="shared" ref="M67:M127" si="31">IF(WEEKDAY(B67,2)&lt;=5, IF(COUNTIF($Y$1:$Y$10, B67), WORKDAY(B67, 1, $Y$1:$Y$10), B67), WORKDAY(B67, 1, $Y$1:$Y$10))</f>
        <v>45471</v>
      </c>
      <c r="N67" s="1">
        <v>45471</v>
      </c>
      <c r="O67" s="1">
        <f t="shared" ref="O67:O130" si="32">IF(WEEKDAY(D67,2)&lt;=5, IF(COUNTIF($Y$1:$Y$10, D67), WORKDAY(D67, 1, $Y$1:$Y$10), D67), WORKDAY(D67, 1, $Y$1:$Y$10))</f>
        <v>45474</v>
      </c>
      <c r="P67" s="1">
        <f t="shared" ref="P67:P130" si="33">IF(WEEKDAY(G67,2)&lt;=5, IF(COUNTIF($Y$1:$Y$10, G67), WORKDAY(G67, 1, $Y$1:$Y$10), G67), WORKDAY(G67, 1, $Y$1:$Y$10))</f>
        <v>45478</v>
      </c>
      <c r="Q67" s="3">
        <f t="shared" ref="Q67:Q130" si="34">IF(WEEKDAY(J67,2)&lt;=5, IF(COUNTIF($Y$1:$Y$10, J67), WORKDAY(J67, 1, $Y$1:$Y$10), J67), WORKDAY(J67, 1, $Y$1:$Y$10))</f>
        <v>45485</v>
      </c>
      <c r="R67" s="3">
        <f t="shared" ref="R67:R130" si="35">IF(WEEKDAY(L67,2)&lt;=5, IF(COUNTIF($Y$1:$Y$10, L67), WORKDAY(L67, 1, $Y$1:$Y$10), L67), WORKDAY(L67, 1, $Y$1:$Y$10))</f>
        <v>45492</v>
      </c>
      <c r="S67" s="3">
        <f t="shared" ref="S67:S130" si="36">IF(WEEKDAY(H67,2)&lt;=5, IF(COUNTIF($Y$1:$Y$10, H67), WORKDAY(H67, 1, $Y$1:$Y$10), H67), WORKDAY(H67, 1, $Y$1:$Y$10))</f>
        <v>45502</v>
      </c>
      <c r="T67" s="3">
        <f t="shared" ref="T67:T130" si="37">IF(WEEKDAY(C67,2)&lt;=5, IF(COUNTIF($Y$1:$Y$10, C67), WORKDAY(C67, 1, $Y$1:$Y$10), C67), WORKDAY(C67, 1, $Y$1:$Y$10))</f>
        <v>45470</v>
      </c>
      <c r="U67" s="3">
        <f t="shared" ref="U67:U130" si="38">IF(WEEKDAY(F67,2)&lt;=5, IF(COUNTIF($Y$1:$Y$10, F67), WORKDAY(F67, 1, $Y$1:$Y$10), F67), WORKDAY(F67, 1, $Y$1:$Y$10))</f>
        <v>45464</v>
      </c>
      <c r="V67" s="3">
        <f t="shared" ref="V67:V130" si="39">IF(WEEKDAY(I67,2)&lt;=5, IF(COUNTIF($Y$1:$Y$10, I67), WORKDAY(I67, 1, $Y$1:$Y$10), I67), WORKDAY(I67, 1, $Y$1:$Y$10))</f>
        <v>45457</v>
      </c>
      <c r="W67" s="3">
        <f t="shared" ref="W67:W130" si="40">IF(WEEKDAY(K67,2)&lt;=5, IF(COUNTIF($Y$1:$Y$10, K67), WORKDAY(K67, 1, $Y$1:$Y$10), D67), WORKDAY(K67, 1, $Y$1:$Y$10))</f>
        <v>45472</v>
      </c>
      <c r="X67" s="3">
        <f t="shared" ref="X67:X130" si="41">IF(WEEKDAY(E67,2)&lt;=5, IF(COUNTIF($Y$1:$Y$10, E67), WORKDAY(E67, 1, $Y$1:$Y$10), E67), WORKDAY(E67, 1, $Y$1:$Y$10))</f>
        <v>45441</v>
      </c>
    </row>
    <row r="68" spans="1:24" x14ac:dyDescent="0.3">
      <c r="A68" t="s">
        <v>51</v>
      </c>
      <c r="B68" s="1">
        <v>45473</v>
      </c>
      <c r="C68" s="1">
        <f t="shared" si="21"/>
        <v>45472</v>
      </c>
      <c r="D68" s="1">
        <f t="shared" si="22"/>
        <v>45474</v>
      </c>
      <c r="E68" s="1">
        <f t="shared" si="23"/>
        <v>45443</v>
      </c>
      <c r="F68" s="1">
        <f t="shared" si="24"/>
        <v>45466</v>
      </c>
      <c r="G68" s="1">
        <f t="shared" si="25"/>
        <v>45480</v>
      </c>
      <c r="H68" s="1">
        <f t="shared" si="26"/>
        <v>45503</v>
      </c>
      <c r="I68" s="1">
        <f t="shared" si="27"/>
        <v>45459</v>
      </c>
      <c r="J68" s="1">
        <f t="shared" si="28"/>
        <v>45487</v>
      </c>
      <c r="K68" s="1">
        <f t="shared" si="29"/>
        <v>45452</v>
      </c>
      <c r="L68" s="1">
        <f t="shared" si="30"/>
        <v>45494</v>
      </c>
      <c r="M68">
        <f t="shared" si="31"/>
        <v>45474</v>
      </c>
      <c r="N68" s="1">
        <v>45474</v>
      </c>
      <c r="O68" s="1">
        <f t="shared" si="32"/>
        <v>45474</v>
      </c>
      <c r="P68" s="1">
        <f t="shared" si="33"/>
        <v>45481</v>
      </c>
      <c r="Q68" s="3">
        <f t="shared" si="34"/>
        <v>45488</v>
      </c>
      <c r="R68" s="3">
        <f t="shared" si="35"/>
        <v>45495</v>
      </c>
      <c r="S68" s="3">
        <f t="shared" si="36"/>
        <v>45503</v>
      </c>
      <c r="T68" s="3">
        <f t="shared" si="37"/>
        <v>45474</v>
      </c>
      <c r="U68" s="3">
        <f t="shared" si="38"/>
        <v>45467</v>
      </c>
      <c r="V68" s="3">
        <f t="shared" si="39"/>
        <v>45460</v>
      </c>
      <c r="W68" s="3">
        <f t="shared" si="40"/>
        <v>45453</v>
      </c>
      <c r="X68" s="3">
        <f t="shared" si="41"/>
        <v>45443</v>
      </c>
    </row>
    <row r="69" spans="1:24" x14ac:dyDescent="0.3">
      <c r="A69" t="s">
        <v>52</v>
      </c>
      <c r="B69" s="1">
        <v>45480</v>
      </c>
      <c r="C69" s="1">
        <f t="shared" si="21"/>
        <v>45479</v>
      </c>
      <c r="D69" s="1">
        <f t="shared" si="22"/>
        <v>45481</v>
      </c>
      <c r="E69" s="1">
        <f t="shared" si="23"/>
        <v>45450</v>
      </c>
      <c r="F69" s="1">
        <f t="shared" si="24"/>
        <v>45473</v>
      </c>
      <c r="G69" s="1">
        <f t="shared" si="25"/>
        <v>45487</v>
      </c>
      <c r="H69" s="1">
        <f t="shared" si="26"/>
        <v>45510</v>
      </c>
      <c r="I69" s="1">
        <f t="shared" si="27"/>
        <v>45466</v>
      </c>
      <c r="J69" s="1">
        <f t="shared" si="28"/>
        <v>45494</v>
      </c>
      <c r="K69" s="1">
        <f t="shared" si="29"/>
        <v>45459</v>
      </c>
      <c r="L69" s="1">
        <f t="shared" si="30"/>
        <v>45501</v>
      </c>
      <c r="M69">
        <f t="shared" si="31"/>
        <v>45481</v>
      </c>
      <c r="N69" s="1">
        <v>45481</v>
      </c>
      <c r="O69" s="1">
        <f t="shared" si="32"/>
        <v>45481</v>
      </c>
      <c r="P69" s="1">
        <f t="shared" si="33"/>
        <v>45488</v>
      </c>
      <c r="Q69" s="3">
        <f t="shared" si="34"/>
        <v>45495</v>
      </c>
      <c r="R69" s="3">
        <f t="shared" si="35"/>
        <v>45502</v>
      </c>
      <c r="S69" s="3">
        <f t="shared" si="36"/>
        <v>45510</v>
      </c>
      <c r="T69" s="3">
        <f t="shared" si="37"/>
        <v>45481</v>
      </c>
      <c r="U69" s="3">
        <f t="shared" si="38"/>
        <v>45474</v>
      </c>
      <c r="V69" s="3">
        <f t="shared" si="39"/>
        <v>45467</v>
      </c>
      <c r="W69" s="3">
        <f t="shared" si="40"/>
        <v>45460</v>
      </c>
      <c r="X69" s="3">
        <f t="shared" si="41"/>
        <v>45450</v>
      </c>
    </row>
    <row r="70" spans="1:24" x14ac:dyDescent="0.3">
      <c r="A70" t="s">
        <v>53</v>
      </c>
      <c r="B70" s="1">
        <v>45488</v>
      </c>
      <c r="C70" s="1">
        <f t="shared" si="21"/>
        <v>45487</v>
      </c>
      <c r="D70" s="1">
        <f t="shared" si="22"/>
        <v>45489</v>
      </c>
      <c r="E70" s="1">
        <f t="shared" si="23"/>
        <v>45458</v>
      </c>
      <c r="F70" s="1">
        <f t="shared" si="24"/>
        <v>45481</v>
      </c>
      <c r="G70" s="1">
        <f t="shared" si="25"/>
        <v>45495</v>
      </c>
      <c r="H70" s="1">
        <f t="shared" si="26"/>
        <v>45518</v>
      </c>
      <c r="I70" s="1">
        <f t="shared" si="27"/>
        <v>45474</v>
      </c>
      <c r="J70" s="1">
        <f t="shared" si="28"/>
        <v>45502</v>
      </c>
      <c r="K70" s="1">
        <f t="shared" si="29"/>
        <v>45467</v>
      </c>
      <c r="L70" s="1">
        <f t="shared" si="30"/>
        <v>45509</v>
      </c>
      <c r="M70">
        <f t="shared" si="31"/>
        <v>45488</v>
      </c>
      <c r="N70" s="1">
        <v>45488</v>
      </c>
      <c r="O70" s="1">
        <f t="shared" si="32"/>
        <v>45489</v>
      </c>
      <c r="P70" s="1">
        <f t="shared" si="33"/>
        <v>45495</v>
      </c>
      <c r="Q70" s="3">
        <f t="shared" si="34"/>
        <v>45502</v>
      </c>
      <c r="R70" s="3">
        <f t="shared" si="35"/>
        <v>45509</v>
      </c>
      <c r="S70" s="3">
        <f t="shared" si="36"/>
        <v>45518</v>
      </c>
      <c r="T70" s="3">
        <f t="shared" si="37"/>
        <v>45488</v>
      </c>
      <c r="U70" s="3">
        <f t="shared" si="38"/>
        <v>45481</v>
      </c>
      <c r="V70" s="3">
        <f t="shared" si="39"/>
        <v>45474</v>
      </c>
      <c r="W70" s="3">
        <f t="shared" si="40"/>
        <v>45489</v>
      </c>
      <c r="X70" s="3">
        <f t="shared" si="41"/>
        <v>45460</v>
      </c>
    </row>
    <row r="71" spans="1:24" x14ac:dyDescent="0.3">
      <c r="A71" t="s">
        <v>54</v>
      </c>
      <c r="B71" s="1">
        <v>45492</v>
      </c>
      <c r="C71" s="1">
        <f t="shared" si="21"/>
        <v>45491</v>
      </c>
      <c r="D71" s="1">
        <f t="shared" si="22"/>
        <v>45493</v>
      </c>
      <c r="E71" s="1">
        <f t="shared" si="23"/>
        <v>45462</v>
      </c>
      <c r="F71" s="1">
        <f t="shared" si="24"/>
        <v>45485</v>
      </c>
      <c r="G71" s="1">
        <f t="shared" si="25"/>
        <v>45499</v>
      </c>
      <c r="H71" s="1">
        <f t="shared" si="26"/>
        <v>45522</v>
      </c>
      <c r="I71" s="1">
        <f t="shared" si="27"/>
        <v>45478</v>
      </c>
      <c r="J71" s="1">
        <f t="shared" si="28"/>
        <v>45506</v>
      </c>
      <c r="K71" s="1">
        <f t="shared" si="29"/>
        <v>45471</v>
      </c>
      <c r="L71" s="1">
        <f t="shared" si="30"/>
        <v>45513</v>
      </c>
      <c r="M71">
        <f t="shared" si="31"/>
        <v>45492</v>
      </c>
      <c r="N71" s="1">
        <v>45492</v>
      </c>
      <c r="O71" s="1">
        <f t="shared" si="32"/>
        <v>45495</v>
      </c>
      <c r="P71" s="1">
        <f t="shared" si="33"/>
        <v>45499</v>
      </c>
      <c r="Q71" s="3">
        <f t="shared" si="34"/>
        <v>45506</v>
      </c>
      <c r="R71" s="3">
        <f t="shared" si="35"/>
        <v>45513</v>
      </c>
      <c r="S71" s="3">
        <f t="shared" si="36"/>
        <v>45523</v>
      </c>
      <c r="T71" s="3">
        <f t="shared" si="37"/>
        <v>45491</v>
      </c>
      <c r="U71" s="3">
        <f t="shared" si="38"/>
        <v>45485</v>
      </c>
      <c r="V71" s="3">
        <f t="shared" si="39"/>
        <v>45478</v>
      </c>
      <c r="W71" s="3">
        <f t="shared" si="40"/>
        <v>45493</v>
      </c>
      <c r="X71" s="3">
        <f t="shared" si="41"/>
        <v>45463</v>
      </c>
    </row>
    <row r="72" spans="1:24" x14ac:dyDescent="0.3">
      <c r="A72" t="s">
        <v>55</v>
      </c>
      <c r="B72" s="1">
        <v>45500</v>
      </c>
      <c r="C72" s="1">
        <f t="shared" si="21"/>
        <v>45499</v>
      </c>
      <c r="D72" s="1">
        <f t="shared" si="22"/>
        <v>45501</v>
      </c>
      <c r="E72" s="1">
        <f t="shared" si="23"/>
        <v>45470</v>
      </c>
      <c r="F72" s="1">
        <f t="shared" si="24"/>
        <v>45493</v>
      </c>
      <c r="G72" s="1">
        <f t="shared" si="25"/>
        <v>45507</v>
      </c>
      <c r="H72" s="1">
        <f t="shared" si="26"/>
        <v>45530</v>
      </c>
      <c r="I72" s="1">
        <f t="shared" si="27"/>
        <v>45486</v>
      </c>
      <c r="J72" s="1">
        <f t="shared" si="28"/>
        <v>45514</v>
      </c>
      <c r="K72" s="1">
        <f t="shared" si="29"/>
        <v>45479</v>
      </c>
      <c r="L72" s="1">
        <f t="shared" si="30"/>
        <v>45521</v>
      </c>
      <c r="M72">
        <f t="shared" si="31"/>
        <v>45502</v>
      </c>
      <c r="N72" s="1">
        <v>45502</v>
      </c>
      <c r="O72" s="1">
        <f t="shared" si="32"/>
        <v>45502</v>
      </c>
      <c r="P72" s="1">
        <f t="shared" si="33"/>
        <v>45509</v>
      </c>
      <c r="Q72" s="3">
        <f t="shared" si="34"/>
        <v>45516</v>
      </c>
      <c r="R72" s="3">
        <f t="shared" si="35"/>
        <v>45523</v>
      </c>
      <c r="S72" s="3">
        <f t="shared" si="36"/>
        <v>45530</v>
      </c>
      <c r="T72" s="3">
        <f t="shared" si="37"/>
        <v>45499</v>
      </c>
      <c r="U72" s="3">
        <f t="shared" si="38"/>
        <v>45495</v>
      </c>
      <c r="V72" s="3">
        <f t="shared" si="39"/>
        <v>45488</v>
      </c>
      <c r="W72" s="3">
        <f t="shared" si="40"/>
        <v>45481</v>
      </c>
      <c r="X72" s="3">
        <f t="shared" si="41"/>
        <v>45470</v>
      </c>
    </row>
    <row r="73" spans="1:24" x14ac:dyDescent="0.3">
      <c r="A73" t="s">
        <v>57</v>
      </c>
      <c r="B73" s="1">
        <v>45514</v>
      </c>
      <c r="C73" s="1">
        <f t="shared" si="21"/>
        <v>45513</v>
      </c>
      <c r="D73" s="1">
        <f t="shared" si="22"/>
        <v>45515</v>
      </c>
      <c r="E73" s="1">
        <f t="shared" si="23"/>
        <v>45484</v>
      </c>
      <c r="F73" s="1">
        <f t="shared" si="24"/>
        <v>45507</v>
      </c>
      <c r="G73" s="1">
        <f t="shared" si="25"/>
        <v>45521</v>
      </c>
      <c r="H73" s="1">
        <f t="shared" si="26"/>
        <v>45544</v>
      </c>
      <c r="I73" s="1">
        <f t="shared" si="27"/>
        <v>45500</v>
      </c>
      <c r="J73" s="1">
        <f t="shared" si="28"/>
        <v>45528</v>
      </c>
      <c r="K73" s="1">
        <f t="shared" si="29"/>
        <v>45493</v>
      </c>
      <c r="L73" s="1">
        <f t="shared" si="30"/>
        <v>45535</v>
      </c>
      <c r="M73">
        <f t="shared" si="31"/>
        <v>45516</v>
      </c>
      <c r="N73" s="1">
        <v>45516</v>
      </c>
      <c r="O73" s="1">
        <f t="shared" si="32"/>
        <v>45516</v>
      </c>
      <c r="P73" s="1">
        <f t="shared" si="33"/>
        <v>45523</v>
      </c>
      <c r="Q73" s="3">
        <f t="shared" si="34"/>
        <v>45530</v>
      </c>
      <c r="R73" s="3">
        <f t="shared" si="35"/>
        <v>45538</v>
      </c>
      <c r="S73" s="3">
        <f t="shared" si="36"/>
        <v>45544</v>
      </c>
      <c r="T73" s="3">
        <f t="shared" si="37"/>
        <v>45513</v>
      </c>
      <c r="U73" s="3">
        <f t="shared" si="38"/>
        <v>45509</v>
      </c>
      <c r="V73" s="3">
        <f t="shared" si="39"/>
        <v>45502</v>
      </c>
      <c r="W73" s="3">
        <f t="shared" si="40"/>
        <v>45495</v>
      </c>
      <c r="X73" s="3">
        <f t="shared" si="41"/>
        <v>45484</v>
      </c>
    </row>
    <row r="74" spans="1:24" x14ac:dyDescent="0.3">
      <c r="A74" t="s">
        <v>56</v>
      </c>
      <c r="B74" s="1">
        <v>45514</v>
      </c>
      <c r="C74" s="1">
        <f t="shared" si="21"/>
        <v>45513</v>
      </c>
      <c r="D74" s="1">
        <f t="shared" si="22"/>
        <v>45515</v>
      </c>
      <c r="E74" s="1">
        <f t="shared" si="23"/>
        <v>45484</v>
      </c>
      <c r="F74" s="1">
        <f t="shared" si="24"/>
        <v>45507</v>
      </c>
      <c r="G74" s="1">
        <f t="shared" si="25"/>
        <v>45521</v>
      </c>
      <c r="H74" s="1">
        <f t="shared" si="26"/>
        <v>45544</v>
      </c>
      <c r="I74" s="1">
        <f t="shared" si="27"/>
        <v>45500</v>
      </c>
      <c r="J74" s="1">
        <f t="shared" si="28"/>
        <v>45528</v>
      </c>
      <c r="K74" s="1">
        <f t="shared" si="29"/>
        <v>45493</v>
      </c>
      <c r="L74" s="1">
        <f t="shared" si="30"/>
        <v>45535</v>
      </c>
      <c r="M74">
        <f t="shared" si="31"/>
        <v>45516</v>
      </c>
      <c r="N74" s="1">
        <v>45516</v>
      </c>
      <c r="O74" s="1">
        <f t="shared" si="32"/>
        <v>45516</v>
      </c>
      <c r="P74" s="1">
        <f t="shared" si="33"/>
        <v>45523</v>
      </c>
      <c r="Q74" s="3">
        <f t="shared" si="34"/>
        <v>45530</v>
      </c>
      <c r="R74" s="3">
        <f t="shared" si="35"/>
        <v>45538</v>
      </c>
      <c r="S74" s="3">
        <f t="shared" si="36"/>
        <v>45544</v>
      </c>
      <c r="T74" s="3">
        <f t="shared" si="37"/>
        <v>45513</v>
      </c>
      <c r="U74" s="3">
        <f t="shared" si="38"/>
        <v>45509</v>
      </c>
      <c r="V74" s="3">
        <f t="shared" si="39"/>
        <v>45502</v>
      </c>
      <c r="W74" s="3">
        <f t="shared" si="40"/>
        <v>45495</v>
      </c>
      <c r="X74" s="3">
        <f t="shared" si="41"/>
        <v>45484</v>
      </c>
    </row>
    <row r="75" spans="1:24" x14ac:dyDescent="0.3">
      <c r="A75" t="s">
        <v>59</v>
      </c>
      <c r="B75" s="1">
        <v>45517</v>
      </c>
      <c r="C75" s="1">
        <f t="shared" si="21"/>
        <v>45516</v>
      </c>
      <c r="D75" s="1">
        <f t="shared" si="22"/>
        <v>45518</v>
      </c>
      <c r="E75" s="1">
        <f t="shared" si="23"/>
        <v>45487</v>
      </c>
      <c r="F75" s="1">
        <f t="shared" si="24"/>
        <v>45510</v>
      </c>
      <c r="G75" s="1">
        <f t="shared" si="25"/>
        <v>45524</v>
      </c>
      <c r="H75" s="1">
        <f t="shared" si="26"/>
        <v>45547</v>
      </c>
      <c r="I75" s="1">
        <f t="shared" si="27"/>
        <v>45503</v>
      </c>
      <c r="J75" s="1">
        <f t="shared" si="28"/>
        <v>45531</v>
      </c>
      <c r="K75" s="1">
        <f t="shared" si="29"/>
        <v>45496</v>
      </c>
      <c r="L75" s="1">
        <f t="shared" si="30"/>
        <v>45538</v>
      </c>
      <c r="M75">
        <f t="shared" si="31"/>
        <v>45517</v>
      </c>
      <c r="N75" s="1">
        <v>45517</v>
      </c>
      <c r="O75" s="1">
        <f t="shared" si="32"/>
        <v>45518</v>
      </c>
      <c r="P75" s="1">
        <f t="shared" si="33"/>
        <v>45524</v>
      </c>
      <c r="Q75" s="3">
        <f t="shared" si="34"/>
        <v>45531</v>
      </c>
      <c r="R75" s="3">
        <f t="shared" si="35"/>
        <v>45538</v>
      </c>
      <c r="S75" s="3">
        <f t="shared" si="36"/>
        <v>45547</v>
      </c>
      <c r="T75" s="3">
        <f t="shared" si="37"/>
        <v>45516</v>
      </c>
      <c r="U75" s="3">
        <f t="shared" si="38"/>
        <v>45510</v>
      </c>
      <c r="V75" s="3">
        <f t="shared" si="39"/>
        <v>45503</v>
      </c>
      <c r="W75" s="3">
        <f t="shared" si="40"/>
        <v>45518</v>
      </c>
      <c r="X75" s="3">
        <f t="shared" si="41"/>
        <v>45488</v>
      </c>
    </row>
    <row r="76" spans="1:24" x14ac:dyDescent="0.3">
      <c r="A76" t="s">
        <v>58</v>
      </c>
      <c r="B76" s="1">
        <v>45517</v>
      </c>
      <c r="C76" s="1">
        <f t="shared" si="21"/>
        <v>45516</v>
      </c>
      <c r="D76" s="1">
        <f t="shared" si="22"/>
        <v>45518</v>
      </c>
      <c r="E76" s="1">
        <f t="shared" si="23"/>
        <v>45487</v>
      </c>
      <c r="F76" s="1">
        <f t="shared" si="24"/>
        <v>45510</v>
      </c>
      <c r="G76" s="1">
        <f t="shared" si="25"/>
        <v>45524</v>
      </c>
      <c r="H76" s="1">
        <f t="shared" si="26"/>
        <v>45547</v>
      </c>
      <c r="I76" s="1">
        <f t="shared" si="27"/>
        <v>45503</v>
      </c>
      <c r="J76" s="1">
        <f t="shared" si="28"/>
        <v>45531</v>
      </c>
      <c r="K76" s="1">
        <f t="shared" si="29"/>
        <v>45496</v>
      </c>
      <c r="L76" s="1">
        <f t="shared" si="30"/>
        <v>45538</v>
      </c>
      <c r="M76">
        <f t="shared" si="31"/>
        <v>45517</v>
      </c>
      <c r="N76" s="1">
        <v>45517</v>
      </c>
      <c r="O76" s="1">
        <f t="shared" si="32"/>
        <v>45518</v>
      </c>
      <c r="P76" s="1">
        <f t="shared" si="33"/>
        <v>45524</v>
      </c>
      <c r="Q76" s="3">
        <f t="shared" si="34"/>
        <v>45531</v>
      </c>
      <c r="R76" s="3">
        <f t="shared" si="35"/>
        <v>45538</v>
      </c>
      <c r="S76" s="3">
        <f t="shared" si="36"/>
        <v>45547</v>
      </c>
      <c r="T76" s="3">
        <f t="shared" si="37"/>
        <v>45516</v>
      </c>
      <c r="U76" s="3">
        <f t="shared" si="38"/>
        <v>45510</v>
      </c>
      <c r="V76" s="3">
        <f t="shared" si="39"/>
        <v>45503</v>
      </c>
      <c r="W76" s="3">
        <f t="shared" si="40"/>
        <v>45518</v>
      </c>
      <c r="X76" s="3">
        <f t="shared" si="41"/>
        <v>45488</v>
      </c>
    </row>
    <row r="77" spans="1:24" x14ac:dyDescent="0.3">
      <c r="A77" t="s">
        <v>60</v>
      </c>
      <c r="B77" s="1">
        <v>45518</v>
      </c>
      <c r="C77" s="1">
        <f t="shared" si="21"/>
        <v>45517</v>
      </c>
      <c r="D77" s="1">
        <f t="shared" si="22"/>
        <v>45519</v>
      </c>
      <c r="E77" s="1">
        <f t="shared" si="23"/>
        <v>45488</v>
      </c>
      <c r="F77" s="1">
        <f t="shared" si="24"/>
        <v>45511</v>
      </c>
      <c r="G77" s="1">
        <f t="shared" si="25"/>
        <v>45525</v>
      </c>
      <c r="H77" s="1">
        <f t="shared" si="26"/>
        <v>45548</v>
      </c>
      <c r="I77" s="1">
        <f t="shared" si="27"/>
        <v>45504</v>
      </c>
      <c r="J77" s="1">
        <f t="shared" si="28"/>
        <v>45532</v>
      </c>
      <c r="K77" s="1">
        <f t="shared" si="29"/>
        <v>45497</v>
      </c>
      <c r="L77" s="1">
        <f t="shared" si="30"/>
        <v>45539</v>
      </c>
      <c r="M77">
        <f t="shared" si="31"/>
        <v>45518</v>
      </c>
      <c r="N77" s="1">
        <v>45518</v>
      </c>
      <c r="O77" s="1">
        <f t="shared" si="32"/>
        <v>45519</v>
      </c>
      <c r="P77" s="1">
        <f t="shared" si="33"/>
        <v>45525</v>
      </c>
      <c r="Q77" s="3">
        <f t="shared" si="34"/>
        <v>45532</v>
      </c>
      <c r="R77" s="3">
        <f t="shared" si="35"/>
        <v>45539</v>
      </c>
      <c r="S77" s="3">
        <f t="shared" si="36"/>
        <v>45548</v>
      </c>
      <c r="T77" s="3">
        <f t="shared" si="37"/>
        <v>45517</v>
      </c>
      <c r="U77" s="3">
        <f t="shared" si="38"/>
        <v>45511</v>
      </c>
      <c r="V77" s="3">
        <f t="shared" si="39"/>
        <v>45504</v>
      </c>
      <c r="W77" s="3">
        <f t="shared" si="40"/>
        <v>45519</v>
      </c>
      <c r="X77" s="3">
        <f t="shared" si="41"/>
        <v>45488</v>
      </c>
    </row>
    <row r="78" spans="1:24" x14ac:dyDescent="0.3">
      <c r="A78" t="s">
        <v>61</v>
      </c>
      <c r="B78" s="1">
        <v>45518</v>
      </c>
      <c r="C78" s="1">
        <f t="shared" si="21"/>
        <v>45517</v>
      </c>
      <c r="D78" s="1">
        <f t="shared" si="22"/>
        <v>45519</v>
      </c>
      <c r="E78" s="1">
        <f t="shared" si="23"/>
        <v>45488</v>
      </c>
      <c r="F78" s="1">
        <f t="shared" si="24"/>
        <v>45511</v>
      </c>
      <c r="G78" s="1">
        <f t="shared" si="25"/>
        <v>45525</v>
      </c>
      <c r="H78" s="1">
        <f t="shared" si="26"/>
        <v>45548</v>
      </c>
      <c r="I78" s="1">
        <f t="shared" si="27"/>
        <v>45504</v>
      </c>
      <c r="J78" s="1">
        <f t="shared" si="28"/>
        <v>45532</v>
      </c>
      <c r="K78" s="1">
        <f t="shared" si="29"/>
        <v>45497</v>
      </c>
      <c r="L78" s="1">
        <f t="shared" si="30"/>
        <v>45539</v>
      </c>
      <c r="M78">
        <f t="shared" si="31"/>
        <v>45518</v>
      </c>
      <c r="N78" s="1">
        <v>45518</v>
      </c>
      <c r="O78" s="1">
        <f t="shared" si="32"/>
        <v>45519</v>
      </c>
      <c r="P78" s="1">
        <f t="shared" si="33"/>
        <v>45525</v>
      </c>
      <c r="Q78" s="3">
        <f t="shared" si="34"/>
        <v>45532</v>
      </c>
      <c r="R78" s="3">
        <f t="shared" si="35"/>
        <v>45539</v>
      </c>
      <c r="S78" s="3">
        <f t="shared" si="36"/>
        <v>45548</v>
      </c>
      <c r="T78" s="3">
        <f t="shared" si="37"/>
        <v>45517</v>
      </c>
      <c r="U78" s="3">
        <f t="shared" si="38"/>
        <v>45511</v>
      </c>
      <c r="V78" s="3">
        <f t="shared" si="39"/>
        <v>45504</v>
      </c>
      <c r="W78" s="3">
        <f t="shared" si="40"/>
        <v>45519</v>
      </c>
      <c r="X78" s="3">
        <f t="shared" si="41"/>
        <v>45488</v>
      </c>
    </row>
    <row r="79" spans="1:24" x14ac:dyDescent="0.3">
      <c r="A79" t="s">
        <v>62</v>
      </c>
      <c r="B79" s="1">
        <v>45518</v>
      </c>
      <c r="C79" s="1">
        <f t="shared" si="21"/>
        <v>45517</v>
      </c>
      <c r="D79" s="1">
        <f t="shared" si="22"/>
        <v>45519</v>
      </c>
      <c r="E79" s="1">
        <f t="shared" si="23"/>
        <v>45488</v>
      </c>
      <c r="F79" s="1">
        <f t="shared" si="24"/>
        <v>45511</v>
      </c>
      <c r="G79" s="1">
        <f t="shared" si="25"/>
        <v>45525</v>
      </c>
      <c r="H79" s="1">
        <f t="shared" si="26"/>
        <v>45548</v>
      </c>
      <c r="I79" s="1">
        <f t="shared" si="27"/>
        <v>45504</v>
      </c>
      <c r="J79" s="1">
        <f t="shared" si="28"/>
        <v>45532</v>
      </c>
      <c r="K79" s="1">
        <f t="shared" si="29"/>
        <v>45497</v>
      </c>
      <c r="L79" s="1">
        <f t="shared" si="30"/>
        <v>45539</v>
      </c>
      <c r="M79">
        <f t="shared" si="31"/>
        <v>45518</v>
      </c>
      <c r="N79" s="1">
        <v>45518</v>
      </c>
      <c r="O79" s="1">
        <f t="shared" si="32"/>
        <v>45519</v>
      </c>
      <c r="P79" s="1">
        <f t="shared" si="33"/>
        <v>45525</v>
      </c>
      <c r="Q79" s="3">
        <f t="shared" si="34"/>
        <v>45532</v>
      </c>
      <c r="R79" s="3">
        <f t="shared" si="35"/>
        <v>45539</v>
      </c>
      <c r="S79" s="3">
        <f t="shared" si="36"/>
        <v>45548</v>
      </c>
      <c r="T79" s="3">
        <f t="shared" si="37"/>
        <v>45517</v>
      </c>
      <c r="U79" s="3">
        <f t="shared" si="38"/>
        <v>45511</v>
      </c>
      <c r="V79" s="3">
        <f t="shared" si="39"/>
        <v>45504</v>
      </c>
      <c r="W79" s="3">
        <f t="shared" si="40"/>
        <v>45519</v>
      </c>
      <c r="X79" s="3">
        <f t="shared" si="41"/>
        <v>45488</v>
      </c>
    </row>
    <row r="80" spans="1:24" x14ac:dyDescent="0.3">
      <c r="A80" t="s">
        <v>63</v>
      </c>
      <c r="B80" s="1">
        <v>45523</v>
      </c>
      <c r="C80" s="1">
        <f t="shared" si="21"/>
        <v>45522</v>
      </c>
      <c r="D80" s="1">
        <f t="shared" si="22"/>
        <v>45524</v>
      </c>
      <c r="E80" s="1">
        <f t="shared" si="23"/>
        <v>45493</v>
      </c>
      <c r="F80" s="1">
        <f t="shared" si="24"/>
        <v>45516</v>
      </c>
      <c r="G80" s="1">
        <f t="shared" si="25"/>
        <v>45530</v>
      </c>
      <c r="H80" s="1">
        <f t="shared" si="26"/>
        <v>45553</v>
      </c>
      <c r="I80" s="1">
        <f t="shared" si="27"/>
        <v>45509</v>
      </c>
      <c r="J80" s="1">
        <f t="shared" si="28"/>
        <v>45537</v>
      </c>
      <c r="K80" s="1">
        <f t="shared" si="29"/>
        <v>45502</v>
      </c>
      <c r="L80" s="1">
        <f t="shared" si="30"/>
        <v>45544</v>
      </c>
      <c r="M80">
        <f t="shared" si="31"/>
        <v>45523</v>
      </c>
      <c r="N80" s="1">
        <v>45523</v>
      </c>
      <c r="O80" s="1">
        <f t="shared" si="32"/>
        <v>45524</v>
      </c>
      <c r="P80" s="1">
        <f t="shared" si="33"/>
        <v>45530</v>
      </c>
      <c r="Q80" s="3">
        <f t="shared" si="34"/>
        <v>45538</v>
      </c>
      <c r="R80" s="3">
        <f t="shared" si="35"/>
        <v>45544</v>
      </c>
      <c r="S80" s="3">
        <f t="shared" si="36"/>
        <v>45553</v>
      </c>
      <c r="T80" s="3">
        <f t="shared" si="37"/>
        <v>45523</v>
      </c>
      <c r="U80" s="3">
        <f t="shared" si="38"/>
        <v>45516</v>
      </c>
      <c r="V80" s="3">
        <f t="shared" si="39"/>
        <v>45509</v>
      </c>
      <c r="W80" s="3">
        <f t="shared" si="40"/>
        <v>45524</v>
      </c>
      <c r="X80" s="3">
        <f t="shared" si="41"/>
        <v>45495</v>
      </c>
    </row>
    <row r="81" spans="1:24" x14ac:dyDescent="0.3">
      <c r="A81" t="s">
        <v>64</v>
      </c>
      <c r="B81" s="1">
        <v>45524</v>
      </c>
      <c r="C81" s="1">
        <f t="shared" si="21"/>
        <v>45523</v>
      </c>
      <c r="D81" s="1">
        <f t="shared" si="22"/>
        <v>45525</v>
      </c>
      <c r="E81" s="1">
        <f t="shared" si="23"/>
        <v>45494</v>
      </c>
      <c r="F81" s="1">
        <f t="shared" si="24"/>
        <v>45517</v>
      </c>
      <c r="G81" s="1">
        <f t="shared" si="25"/>
        <v>45531</v>
      </c>
      <c r="H81" s="1">
        <f t="shared" si="26"/>
        <v>45554</v>
      </c>
      <c r="I81" s="1">
        <f t="shared" si="27"/>
        <v>45510</v>
      </c>
      <c r="J81" s="1">
        <f t="shared" si="28"/>
        <v>45538</v>
      </c>
      <c r="K81" s="1">
        <f t="shared" si="29"/>
        <v>45503</v>
      </c>
      <c r="L81" s="1">
        <f t="shared" si="30"/>
        <v>45545</v>
      </c>
      <c r="M81">
        <f t="shared" si="31"/>
        <v>45524</v>
      </c>
      <c r="N81" s="1">
        <v>45524</v>
      </c>
      <c r="O81" s="1">
        <f t="shared" si="32"/>
        <v>45525</v>
      </c>
      <c r="P81" s="1">
        <f t="shared" si="33"/>
        <v>45531</v>
      </c>
      <c r="Q81" s="3">
        <f t="shared" si="34"/>
        <v>45538</v>
      </c>
      <c r="R81" s="3">
        <f t="shared" si="35"/>
        <v>45545</v>
      </c>
      <c r="S81" s="3">
        <f t="shared" si="36"/>
        <v>45554</v>
      </c>
      <c r="T81" s="3">
        <f t="shared" si="37"/>
        <v>45523</v>
      </c>
      <c r="U81" s="3">
        <f t="shared" si="38"/>
        <v>45517</v>
      </c>
      <c r="V81" s="3">
        <f t="shared" si="39"/>
        <v>45510</v>
      </c>
      <c r="W81" s="3">
        <f t="shared" si="40"/>
        <v>45525</v>
      </c>
      <c r="X81" s="3">
        <f t="shared" si="41"/>
        <v>45495</v>
      </c>
    </row>
    <row r="82" spans="1:24" x14ac:dyDescent="0.3">
      <c r="A82" t="s">
        <v>65</v>
      </c>
      <c r="B82" s="1">
        <v>45524</v>
      </c>
      <c r="C82" s="1">
        <f t="shared" si="21"/>
        <v>45523</v>
      </c>
      <c r="D82" s="1">
        <f t="shared" si="22"/>
        <v>45525</v>
      </c>
      <c r="E82" s="1">
        <f t="shared" si="23"/>
        <v>45494</v>
      </c>
      <c r="F82" s="1">
        <f t="shared" si="24"/>
        <v>45517</v>
      </c>
      <c r="G82" s="1">
        <f t="shared" si="25"/>
        <v>45531</v>
      </c>
      <c r="H82" s="1">
        <f t="shared" si="26"/>
        <v>45554</v>
      </c>
      <c r="I82" s="1">
        <f t="shared" si="27"/>
        <v>45510</v>
      </c>
      <c r="J82" s="1">
        <f t="shared" si="28"/>
        <v>45538</v>
      </c>
      <c r="K82" s="1">
        <f t="shared" si="29"/>
        <v>45503</v>
      </c>
      <c r="L82" s="1">
        <f t="shared" si="30"/>
        <v>45545</v>
      </c>
      <c r="M82">
        <f t="shared" si="31"/>
        <v>45524</v>
      </c>
      <c r="N82" s="1">
        <v>45524</v>
      </c>
      <c r="O82" s="1">
        <f t="shared" si="32"/>
        <v>45525</v>
      </c>
      <c r="P82" s="1">
        <f t="shared" si="33"/>
        <v>45531</v>
      </c>
      <c r="Q82" s="3">
        <f t="shared" si="34"/>
        <v>45538</v>
      </c>
      <c r="R82" s="3">
        <f t="shared" si="35"/>
        <v>45545</v>
      </c>
      <c r="S82" s="3">
        <f t="shared" si="36"/>
        <v>45554</v>
      </c>
      <c r="T82" s="3">
        <f t="shared" si="37"/>
        <v>45523</v>
      </c>
      <c r="U82" s="3">
        <f t="shared" si="38"/>
        <v>45517</v>
      </c>
      <c r="V82" s="3">
        <f t="shared" si="39"/>
        <v>45510</v>
      </c>
      <c r="W82" s="3">
        <f t="shared" si="40"/>
        <v>45525</v>
      </c>
      <c r="X82" s="3">
        <f t="shared" si="41"/>
        <v>45495</v>
      </c>
    </row>
    <row r="83" spans="1:24" x14ac:dyDescent="0.3">
      <c r="A83" t="s">
        <v>9</v>
      </c>
      <c r="B83" s="1">
        <v>45526</v>
      </c>
      <c r="C83" s="1">
        <f t="shared" si="21"/>
        <v>45525</v>
      </c>
      <c r="D83" s="1">
        <f t="shared" si="22"/>
        <v>45527</v>
      </c>
      <c r="E83" s="1">
        <f t="shared" si="23"/>
        <v>45496</v>
      </c>
      <c r="F83" s="1">
        <f t="shared" si="24"/>
        <v>45519</v>
      </c>
      <c r="G83" s="1">
        <f t="shared" si="25"/>
        <v>45533</v>
      </c>
      <c r="H83" s="1">
        <f t="shared" si="26"/>
        <v>45556</v>
      </c>
      <c r="I83" s="1">
        <f t="shared" si="27"/>
        <v>45512</v>
      </c>
      <c r="J83" s="1">
        <f t="shared" si="28"/>
        <v>45540</v>
      </c>
      <c r="K83" s="1">
        <f t="shared" si="29"/>
        <v>45505</v>
      </c>
      <c r="L83" s="1">
        <f t="shared" si="30"/>
        <v>45547</v>
      </c>
      <c r="M83">
        <f t="shared" si="31"/>
        <v>45526</v>
      </c>
      <c r="N83" s="1">
        <v>45526</v>
      </c>
      <c r="O83" s="1">
        <f t="shared" si="32"/>
        <v>45527</v>
      </c>
      <c r="P83" s="1">
        <f t="shared" si="33"/>
        <v>45533</v>
      </c>
      <c r="Q83" s="3">
        <f t="shared" si="34"/>
        <v>45540</v>
      </c>
      <c r="R83" s="3">
        <f t="shared" si="35"/>
        <v>45547</v>
      </c>
      <c r="S83" s="3">
        <f t="shared" si="36"/>
        <v>45558</v>
      </c>
      <c r="T83" s="3">
        <f t="shared" si="37"/>
        <v>45525</v>
      </c>
      <c r="U83" s="3">
        <f t="shared" si="38"/>
        <v>45519</v>
      </c>
      <c r="V83" s="3">
        <f t="shared" si="39"/>
        <v>45512</v>
      </c>
      <c r="W83" s="3">
        <f t="shared" si="40"/>
        <v>45527</v>
      </c>
      <c r="X83" s="3">
        <f t="shared" si="41"/>
        <v>45496</v>
      </c>
    </row>
    <row r="84" spans="1:24" x14ac:dyDescent="0.3">
      <c r="A84" t="s">
        <v>66</v>
      </c>
      <c r="B84" s="1">
        <v>45532</v>
      </c>
      <c r="C84" s="1">
        <f t="shared" si="21"/>
        <v>45531</v>
      </c>
      <c r="D84" s="1">
        <f t="shared" si="22"/>
        <v>45533</v>
      </c>
      <c r="E84" s="1">
        <f t="shared" si="23"/>
        <v>45502</v>
      </c>
      <c r="F84" s="1">
        <f t="shared" si="24"/>
        <v>45525</v>
      </c>
      <c r="G84" s="1">
        <f t="shared" si="25"/>
        <v>45539</v>
      </c>
      <c r="H84" s="1">
        <f t="shared" si="26"/>
        <v>45562</v>
      </c>
      <c r="I84" s="1">
        <f t="shared" si="27"/>
        <v>45518</v>
      </c>
      <c r="J84" s="1">
        <f t="shared" si="28"/>
        <v>45546</v>
      </c>
      <c r="K84" s="1">
        <f t="shared" si="29"/>
        <v>45511</v>
      </c>
      <c r="L84" s="1">
        <f t="shared" si="30"/>
        <v>45553</v>
      </c>
      <c r="M84">
        <f t="shared" si="31"/>
        <v>45532</v>
      </c>
      <c r="N84" s="1">
        <v>45532</v>
      </c>
      <c r="O84" s="1">
        <f t="shared" si="32"/>
        <v>45533</v>
      </c>
      <c r="P84" s="1">
        <f t="shared" si="33"/>
        <v>45539</v>
      </c>
      <c r="Q84" s="3">
        <f t="shared" si="34"/>
        <v>45546</v>
      </c>
      <c r="R84" s="3">
        <f t="shared" si="35"/>
        <v>45553</v>
      </c>
      <c r="S84" s="3">
        <f t="shared" si="36"/>
        <v>45562</v>
      </c>
      <c r="T84" s="3">
        <f t="shared" si="37"/>
        <v>45531</v>
      </c>
      <c r="U84" s="3">
        <f t="shared" si="38"/>
        <v>45525</v>
      </c>
      <c r="V84" s="3">
        <f t="shared" si="39"/>
        <v>45518</v>
      </c>
      <c r="W84" s="3">
        <f t="shared" si="40"/>
        <v>45533</v>
      </c>
      <c r="X84" s="3">
        <f t="shared" si="41"/>
        <v>45502</v>
      </c>
    </row>
    <row r="85" spans="1:24" x14ac:dyDescent="0.3">
      <c r="A85" t="s">
        <v>67</v>
      </c>
      <c r="B85" s="1">
        <v>45532</v>
      </c>
      <c r="C85" s="1">
        <f t="shared" si="21"/>
        <v>45531</v>
      </c>
      <c r="D85" s="1">
        <f t="shared" si="22"/>
        <v>45533</v>
      </c>
      <c r="E85" s="1">
        <f t="shared" si="23"/>
        <v>45502</v>
      </c>
      <c r="F85" s="1">
        <f t="shared" si="24"/>
        <v>45525</v>
      </c>
      <c r="G85" s="1">
        <f t="shared" si="25"/>
        <v>45539</v>
      </c>
      <c r="H85" s="1">
        <f t="shared" si="26"/>
        <v>45562</v>
      </c>
      <c r="I85" s="1">
        <f t="shared" si="27"/>
        <v>45518</v>
      </c>
      <c r="J85" s="1">
        <f t="shared" si="28"/>
        <v>45546</v>
      </c>
      <c r="K85" s="1">
        <f t="shared" si="29"/>
        <v>45511</v>
      </c>
      <c r="L85" s="1">
        <f t="shared" si="30"/>
        <v>45553</v>
      </c>
      <c r="M85">
        <f t="shared" si="31"/>
        <v>45532</v>
      </c>
      <c r="N85" s="1">
        <v>45532</v>
      </c>
      <c r="O85" s="1">
        <f t="shared" si="32"/>
        <v>45533</v>
      </c>
      <c r="P85" s="1">
        <f t="shared" si="33"/>
        <v>45539</v>
      </c>
      <c r="Q85" s="3">
        <f t="shared" si="34"/>
        <v>45546</v>
      </c>
      <c r="R85" s="3">
        <f t="shared" si="35"/>
        <v>45553</v>
      </c>
      <c r="S85" s="3">
        <f t="shared" si="36"/>
        <v>45562</v>
      </c>
      <c r="T85" s="3">
        <f t="shared" si="37"/>
        <v>45531</v>
      </c>
      <c r="U85" s="3">
        <f t="shared" si="38"/>
        <v>45525</v>
      </c>
      <c r="V85" s="3">
        <f t="shared" si="39"/>
        <v>45518</v>
      </c>
      <c r="W85" s="3">
        <f t="shared" si="40"/>
        <v>45533</v>
      </c>
      <c r="X85" s="3">
        <f t="shared" si="41"/>
        <v>45502</v>
      </c>
    </row>
    <row r="86" spans="1:24" x14ac:dyDescent="0.3">
      <c r="A86" t="s">
        <v>2</v>
      </c>
      <c r="B86" s="1">
        <v>45540</v>
      </c>
      <c r="C86" s="1">
        <f t="shared" si="21"/>
        <v>45539</v>
      </c>
      <c r="D86" s="1">
        <f t="shared" si="22"/>
        <v>45541</v>
      </c>
      <c r="E86" s="1">
        <f t="shared" si="23"/>
        <v>45510</v>
      </c>
      <c r="F86" s="1">
        <f t="shared" si="24"/>
        <v>45533</v>
      </c>
      <c r="G86" s="1">
        <f t="shared" si="25"/>
        <v>45547</v>
      </c>
      <c r="H86" s="1">
        <f t="shared" si="26"/>
        <v>45570</v>
      </c>
      <c r="I86" s="1">
        <f t="shared" si="27"/>
        <v>45526</v>
      </c>
      <c r="J86" s="1">
        <f t="shared" si="28"/>
        <v>45554</v>
      </c>
      <c r="K86" s="1">
        <f t="shared" si="29"/>
        <v>45519</v>
      </c>
      <c r="L86" s="1">
        <f t="shared" si="30"/>
        <v>45561</v>
      </c>
      <c r="M86">
        <f t="shared" si="31"/>
        <v>45540</v>
      </c>
      <c r="N86" s="1">
        <v>45540</v>
      </c>
      <c r="O86" s="1">
        <f t="shared" si="32"/>
        <v>45541</v>
      </c>
      <c r="P86" s="1">
        <f t="shared" si="33"/>
        <v>45547</v>
      </c>
      <c r="Q86" s="3">
        <f t="shared" si="34"/>
        <v>45554</v>
      </c>
      <c r="R86" s="3">
        <f t="shared" si="35"/>
        <v>45561</v>
      </c>
      <c r="S86" s="3">
        <f t="shared" si="36"/>
        <v>45572</v>
      </c>
      <c r="T86" s="3">
        <f t="shared" si="37"/>
        <v>45539</v>
      </c>
      <c r="U86" s="3">
        <f t="shared" si="38"/>
        <v>45533</v>
      </c>
      <c r="V86" s="3">
        <f t="shared" si="39"/>
        <v>45526</v>
      </c>
      <c r="W86" s="3">
        <f t="shared" si="40"/>
        <v>45541</v>
      </c>
      <c r="X86" s="3">
        <f t="shared" si="41"/>
        <v>45510</v>
      </c>
    </row>
    <row r="87" spans="1:24" x14ac:dyDescent="0.3">
      <c r="A87" t="s">
        <v>68</v>
      </c>
      <c r="B87" s="1">
        <v>45540</v>
      </c>
      <c r="C87" s="1">
        <f t="shared" si="21"/>
        <v>45539</v>
      </c>
      <c r="D87" s="1">
        <f t="shared" si="22"/>
        <v>45541</v>
      </c>
      <c r="E87" s="1">
        <f t="shared" si="23"/>
        <v>45510</v>
      </c>
      <c r="F87" s="1">
        <f t="shared" si="24"/>
        <v>45533</v>
      </c>
      <c r="G87" s="1">
        <f t="shared" si="25"/>
        <v>45547</v>
      </c>
      <c r="H87" s="1">
        <f t="shared" si="26"/>
        <v>45570</v>
      </c>
      <c r="I87" s="1">
        <f t="shared" si="27"/>
        <v>45526</v>
      </c>
      <c r="J87" s="1">
        <f t="shared" si="28"/>
        <v>45554</v>
      </c>
      <c r="K87" s="1">
        <f t="shared" si="29"/>
        <v>45519</v>
      </c>
      <c r="L87" s="1">
        <f t="shared" si="30"/>
        <v>45561</v>
      </c>
      <c r="M87">
        <f t="shared" si="31"/>
        <v>45540</v>
      </c>
      <c r="N87" s="1">
        <v>45540</v>
      </c>
      <c r="O87" s="1">
        <f t="shared" si="32"/>
        <v>45541</v>
      </c>
      <c r="P87" s="1">
        <f t="shared" si="33"/>
        <v>45547</v>
      </c>
      <c r="Q87" s="3">
        <f t="shared" si="34"/>
        <v>45554</v>
      </c>
      <c r="R87" s="3">
        <f t="shared" si="35"/>
        <v>45561</v>
      </c>
      <c r="S87" s="3">
        <f t="shared" si="36"/>
        <v>45572</v>
      </c>
      <c r="T87" s="3">
        <f t="shared" si="37"/>
        <v>45539</v>
      </c>
      <c r="U87" s="3">
        <f t="shared" si="38"/>
        <v>45533</v>
      </c>
      <c r="V87" s="3">
        <f t="shared" si="39"/>
        <v>45526</v>
      </c>
      <c r="W87" s="3">
        <f t="shared" si="40"/>
        <v>45541</v>
      </c>
      <c r="X87" s="3">
        <f t="shared" si="41"/>
        <v>45510</v>
      </c>
    </row>
    <row r="88" spans="1:24" x14ac:dyDescent="0.3">
      <c r="A88" t="s">
        <v>69</v>
      </c>
      <c r="B88" s="1">
        <v>45542</v>
      </c>
      <c r="C88" s="1">
        <f t="shared" si="21"/>
        <v>45541</v>
      </c>
      <c r="D88" s="1">
        <f t="shared" si="22"/>
        <v>45543</v>
      </c>
      <c r="E88" s="1">
        <f t="shared" si="23"/>
        <v>45512</v>
      </c>
      <c r="F88" s="1">
        <f t="shared" si="24"/>
        <v>45535</v>
      </c>
      <c r="G88" s="1">
        <f t="shared" si="25"/>
        <v>45549</v>
      </c>
      <c r="H88" s="1">
        <f t="shared" si="26"/>
        <v>45572</v>
      </c>
      <c r="I88" s="1">
        <f t="shared" si="27"/>
        <v>45528</v>
      </c>
      <c r="J88" s="1">
        <f t="shared" si="28"/>
        <v>45556</v>
      </c>
      <c r="K88" s="1">
        <f t="shared" si="29"/>
        <v>45521</v>
      </c>
      <c r="L88" s="1">
        <f t="shared" si="30"/>
        <v>45563</v>
      </c>
      <c r="M88">
        <f t="shared" si="31"/>
        <v>45544</v>
      </c>
      <c r="N88" s="1">
        <v>45544</v>
      </c>
      <c r="O88" s="1">
        <f t="shared" si="32"/>
        <v>45544</v>
      </c>
      <c r="P88" s="1">
        <f t="shared" si="33"/>
        <v>45551</v>
      </c>
      <c r="Q88" s="3">
        <f t="shared" si="34"/>
        <v>45558</v>
      </c>
      <c r="R88" s="3">
        <f t="shared" si="35"/>
        <v>45565</v>
      </c>
      <c r="S88" s="3">
        <f t="shared" si="36"/>
        <v>45572</v>
      </c>
      <c r="T88" s="3">
        <f t="shared" si="37"/>
        <v>45541</v>
      </c>
      <c r="U88" s="3">
        <f t="shared" si="38"/>
        <v>45538</v>
      </c>
      <c r="V88" s="3">
        <f t="shared" si="39"/>
        <v>45530</v>
      </c>
      <c r="W88" s="3">
        <f t="shared" si="40"/>
        <v>45523</v>
      </c>
      <c r="X88" s="3">
        <f t="shared" si="41"/>
        <v>45512</v>
      </c>
    </row>
    <row r="89" spans="1:24" x14ac:dyDescent="0.3">
      <c r="A89" t="s">
        <v>46</v>
      </c>
      <c r="B89" s="1">
        <v>45548</v>
      </c>
      <c r="C89" s="1">
        <f t="shared" si="21"/>
        <v>45547</v>
      </c>
      <c r="D89" s="1">
        <f t="shared" si="22"/>
        <v>45549</v>
      </c>
      <c r="E89" s="1">
        <f t="shared" si="23"/>
        <v>45518</v>
      </c>
      <c r="F89" s="1">
        <f t="shared" si="24"/>
        <v>45541</v>
      </c>
      <c r="G89" s="1">
        <f t="shared" si="25"/>
        <v>45555</v>
      </c>
      <c r="H89" s="1">
        <f t="shared" si="26"/>
        <v>45578</v>
      </c>
      <c r="I89" s="1">
        <f t="shared" si="27"/>
        <v>45534</v>
      </c>
      <c r="J89" s="1">
        <f t="shared" si="28"/>
        <v>45562</v>
      </c>
      <c r="K89" s="1">
        <f t="shared" si="29"/>
        <v>45527</v>
      </c>
      <c r="L89" s="1">
        <f t="shared" si="30"/>
        <v>45569</v>
      </c>
      <c r="M89">
        <f t="shared" si="31"/>
        <v>45548</v>
      </c>
      <c r="N89" s="1">
        <v>45548</v>
      </c>
      <c r="O89" s="1">
        <f t="shared" si="32"/>
        <v>45551</v>
      </c>
      <c r="P89" s="1">
        <f t="shared" si="33"/>
        <v>45555</v>
      </c>
      <c r="Q89" s="3">
        <f t="shared" si="34"/>
        <v>45562</v>
      </c>
      <c r="R89" s="3">
        <f t="shared" si="35"/>
        <v>45569</v>
      </c>
      <c r="S89" s="3">
        <f t="shared" si="36"/>
        <v>45579</v>
      </c>
      <c r="T89" s="3">
        <f t="shared" si="37"/>
        <v>45547</v>
      </c>
      <c r="U89" s="3">
        <f t="shared" si="38"/>
        <v>45541</v>
      </c>
      <c r="V89" s="3">
        <f t="shared" si="39"/>
        <v>45534</v>
      </c>
      <c r="W89" s="3">
        <f t="shared" si="40"/>
        <v>45549</v>
      </c>
      <c r="X89" s="3">
        <f t="shared" si="41"/>
        <v>45518</v>
      </c>
    </row>
    <row r="90" spans="1:24" x14ac:dyDescent="0.3">
      <c r="A90" t="s">
        <v>14</v>
      </c>
      <c r="B90" s="1">
        <v>45553</v>
      </c>
      <c r="C90" s="1">
        <f t="shared" si="21"/>
        <v>45552</v>
      </c>
      <c r="D90" s="1">
        <f t="shared" si="22"/>
        <v>45554</v>
      </c>
      <c r="E90" s="1">
        <f t="shared" si="23"/>
        <v>45523</v>
      </c>
      <c r="F90" s="1">
        <f t="shared" si="24"/>
        <v>45546</v>
      </c>
      <c r="G90" s="1">
        <f t="shared" si="25"/>
        <v>45560</v>
      </c>
      <c r="H90" s="1">
        <f t="shared" si="26"/>
        <v>45583</v>
      </c>
      <c r="I90" s="1">
        <f t="shared" si="27"/>
        <v>45539</v>
      </c>
      <c r="J90" s="1">
        <f t="shared" si="28"/>
        <v>45567</v>
      </c>
      <c r="K90" s="1">
        <f t="shared" si="29"/>
        <v>45532</v>
      </c>
      <c r="L90" s="1">
        <f t="shared" si="30"/>
        <v>45574</v>
      </c>
      <c r="M90">
        <f t="shared" si="31"/>
        <v>45553</v>
      </c>
      <c r="N90" s="1">
        <v>45553</v>
      </c>
      <c r="O90" s="1">
        <f t="shared" si="32"/>
        <v>45554</v>
      </c>
      <c r="P90" s="1">
        <f t="shared" si="33"/>
        <v>45560</v>
      </c>
      <c r="Q90" s="3">
        <f t="shared" si="34"/>
        <v>45567</v>
      </c>
      <c r="R90" s="3">
        <f t="shared" si="35"/>
        <v>45574</v>
      </c>
      <c r="S90" s="3">
        <f t="shared" si="36"/>
        <v>45583</v>
      </c>
      <c r="T90" s="3">
        <f t="shared" si="37"/>
        <v>45552</v>
      </c>
      <c r="U90" s="3">
        <f t="shared" si="38"/>
        <v>45546</v>
      </c>
      <c r="V90" s="3">
        <f t="shared" si="39"/>
        <v>45539</v>
      </c>
      <c r="W90" s="3">
        <f t="shared" si="40"/>
        <v>45554</v>
      </c>
      <c r="X90" s="3">
        <f t="shared" si="41"/>
        <v>45523</v>
      </c>
    </row>
    <row r="91" spans="1:24" x14ac:dyDescent="0.3">
      <c r="A91" t="s">
        <v>70</v>
      </c>
      <c r="B91" s="1">
        <v>45556</v>
      </c>
      <c r="C91" s="1">
        <f t="shared" si="21"/>
        <v>45555</v>
      </c>
      <c r="D91" s="1">
        <f t="shared" si="22"/>
        <v>45557</v>
      </c>
      <c r="E91" s="1">
        <f t="shared" si="23"/>
        <v>45526</v>
      </c>
      <c r="F91" s="1">
        <f t="shared" si="24"/>
        <v>45549</v>
      </c>
      <c r="G91" s="1">
        <f t="shared" si="25"/>
        <v>45563</v>
      </c>
      <c r="H91" s="1">
        <f t="shared" si="26"/>
        <v>45586</v>
      </c>
      <c r="I91" s="1">
        <f t="shared" si="27"/>
        <v>45542</v>
      </c>
      <c r="J91" s="1">
        <f t="shared" si="28"/>
        <v>45570</v>
      </c>
      <c r="K91" s="1">
        <f t="shared" si="29"/>
        <v>45535</v>
      </c>
      <c r="L91" s="1">
        <f t="shared" si="30"/>
        <v>45577</v>
      </c>
      <c r="M91">
        <f t="shared" si="31"/>
        <v>45558</v>
      </c>
      <c r="N91" s="1">
        <v>45558</v>
      </c>
      <c r="O91" s="1">
        <f t="shared" si="32"/>
        <v>45558</v>
      </c>
      <c r="P91" s="1">
        <f t="shared" si="33"/>
        <v>45565</v>
      </c>
      <c r="Q91" s="3">
        <f t="shared" si="34"/>
        <v>45572</v>
      </c>
      <c r="R91" s="3">
        <f t="shared" si="35"/>
        <v>45579</v>
      </c>
      <c r="S91" s="3">
        <f t="shared" si="36"/>
        <v>45586</v>
      </c>
      <c r="T91" s="3">
        <f t="shared" si="37"/>
        <v>45555</v>
      </c>
      <c r="U91" s="3">
        <f t="shared" si="38"/>
        <v>45551</v>
      </c>
      <c r="V91" s="3">
        <f t="shared" si="39"/>
        <v>45544</v>
      </c>
      <c r="W91" s="3">
        <f t="shared" si="40"/>
        <v>45538</v>
      </c>
      <c r="X91" s="3">
        <f t="shared" si="41"/>
        <v>45526</v>
      </c>
    </row>
    <row r="92" spans="1:24" x14ac:dyDescent="0.3">
      <c r="A92" t="s">
        <v>7</v>
      </c>
      <c r="B92" s="1">
        <v>45558</v>
      </c>
      <c r="C92" s="1">
        <f t="shared" si="21"/>
        <v>45557</v>
      </c>
      <c r="D92" s="1">
        <f t="shared" si="22"/>
        <v>45559</v>
      </c>
      <c r="E92" s="1">
        <f t="shared" si="23"/>
        <v>45528</v>
      </c>
      <c r="F92" s="1">
        <f t="shared" si="24"/>
        <v>45551</v>
      </c>
      <c r="G92" s="1">
        <f t="shared" si="25"/>
        <v>45565</v>
      </c>
      <c r="H92" s="1">
        <f t="shared" si="26"/>
        <v>45588</v>
      </c>
      <c r="I92" s="1">
        <f t="shared" si="27"/>
        <v>45544</v>
      </c>
      <c r="J92" s="1">
        <f t="shared" si="28"/>
        <v>45572</v>
      </c>
      <c r="K92" s="1">
        <f t="shared" si="29"/>
        <v>45537</v>
      </c>
      <c r="L92" s="1">
        <f t="shared" si="30"/>
        <v>45579</v>
      </c>
      <c r="M92">
        <f t="shared" si="31"/>
        <v>45558</v>
      </c>
      <c r="N92" s="1">
        <v>45558</v>
      </c>
      <c r="O92" s="1">
        <f t="shared" si="32"/>
        <v>45559</v>
      </c>
      <c r="P92" s="1">
        <f t="shared" si="33"/>
        <v>45565</v>
      </c>
      <c r="Q92" s="3">
        <f t="shared" si="34"/>
        <v>45572</v>
      </c>
      <c r="R92" s="3">
        <f t="shared" si="35"/>
        <v>45579</v>
      </c>
      <c r="S92" s="3">
        <f t="shared" si="36"/>
        <v>45588</v>
      </c>
      <c r="T92" s="3">
        <f t="shared" si="37"/>
        <v>45558</v>
      </c>
      <c r="U92" s="3">
        <f t="shared" si="38"/>
        <v>45551</v>
      </c>
      <c r="V92" s="3">
        <f t="shared" si="39"/>
        <v>45544</v>
      </c>
      <c r="W92" s="3">
        <f t="shared" si="40"/>
        <v>45538</v>
      </c>
      <c r="X92" s="3">
        <f t="shared" si="41"/>
        <v>45530</v>
      </c>
    </row>
    <row r="93" spans="1:24" x14ac:dyDescent="0.3">
      <c r="A93" t="s">
        <v>4</v>
      </c>
      <c r="B93" s="1">
        <v>45560</v>
      </c>
      <c r="C93" s="1">
        <f t="shared" si="21"/>
        <v>45559</v>
      </c>
      <c r="D93" s="1">
        <f t="shared" si="22"/>
        <v>45561</v>
      </c>
      <c r="E93" s="1">
        <f t="shared" si="23"/>
        <v>45530</v>
      </c>
      <c r="F93" s="1">
        <f t="shared" si="24"/>
        <v>45553</v>
      </c>
      <c r="G93" s="1">
        <f t="shared" si="25"/>
        <v>45567</v>
      </c>
      <c r="H93" s="1">
        <f t="shared" si="26"/>
        <v>45590</v>
      </c>
      <c r="I93" s="1">
        <f t="shared" si="27"/>
        <v>45546</v>
      </c>
      <c r="J93" s="1">
        <f t="shared" si="28"/>
        <v>45574</v>
      </c>
      <c r="K93" s="1">
        <f t="shared" si="29"/>
        <v>45539</v>
      </c>
      <c r="L93" s="1">
        <f t="shared" si="30"/>
        <v>45581</v>
      </c>
      <c r="M93">
        <f t="shared" si="31"/>
        <v>45560</v>
      </c>
      <c r="N93" s="1">
        <v>45560</v>
      </c>
      <c r="O93" s="1">
        <f t="shared" si="32"/>
        <v>45561</v>
      </c>
      <c r="P93" s="1">
        <f t="shared" si="33"/>
        <v>45567</v>
      </c>
      <c r="Q93" s="3">
        <f t="shared" si="34"/>
        <v>45574</v>
      </c>
      <c r="R93" s="3">
        <f t="shared" si="35"/>
        <v>45581</v>
      </c>
      <c r="S93" s="3">
        <f t="shared" si="36"/>
        <v>45590</v>
      </c>
      <c r="T93" s="3">
        <f t="shared" si="37"/>
        <v>45559</v>
      </c>
      <c r="U93" s="3">
        <f t="shared" si="38"/>
        <v>45553</v>
      </c>
      <c r="V93" s="3">
        <f t="shared" si="39"/>
        <v>45546</v>
      </c>
      <c r="W93" s="3">
        <f t="shared" si="40"/>
        <v>45561</v>
      </c>
      <c r="X93" s="3">
        <f t="shared" si="41"/>
        <v>45530</v>
      </c>
    </row>
    <row r="94" spans="1:24" x14ac:dyDescent="0.3">
      <c r="A94" t="s">
        <v>18</v>
      </c>
      <c r="B94" s="1">
        <v>45561</v>
      </c>
      <c r="C94" s="1">
        <f t="shared" si="21"/>
        <v>45560</v>
      </c>
      <c r="D94" s="1">
        <f t="shared" si="22"/>
        <v>45562</v>
      </c>
      <c r="E94" s="1">
        <f t="shared" si="23"/>
        <v>45531</v>
      </c>
      <c r="F94" s="1">
        <f t="shared" si="24"/>
        <v>45554</v>
      </c>
      <c r="G94" s="1">
        <f t="shared" si="25"/>
        <v>45568</v>
      </c>
      <c r="H94" s="1">
        <f t="shared" si="26"/>
        <v>45591</v>
      </c>
      <c r="I94" s="1">
        <f t="shared" si="27"/>
        <v>45547</v>
      </c>
      <c r="J94" s="1">
        <f t="shared" si="28"/>
        <v>45575</v>
      </c>
      <c r="K94" s="1">
        <f t="shared" si="29"/>
        <v>45540</v>
      </c>
      <c r="L94" s="1">
        <f t="shared" si="30"/>
        <v>45582</v>
      </c>
      <c r="M94">
        <f t="shared" si="31"/>
        <v>45561</v>
      </c>
      <c r="N94" s="1">
        <v>45561</v>
      </c>
      <c r="O94" s="1">
        <f t="shared" si="32"/>
        <v>45562</v>
      </c>
      <c r="P94" s="1">
        <f t="shared" si="33"/>
        <v>45568</v>
      </c>
      <c r="Q94" s="3">
        <f t="shared" si="34"/>
        <v>45575</v>
      </c>
      <c r="R94" s="3">
        <f t="shared" si="35"/>
        <v>45582</v>
      </c>
      <c r="S94" s="3">
        <f t="shared" si="36"/>
        <v>45593</v>
      </c>
      <c r="T94" s="3">
        <f t="shared" si="37"/>
        <v>45560</v>
      </c>
      <c r="U94" s="3">
        <f t="shared" si="38"/>
        <v>45554</v>
      </c>
      <c r="V94" s="3">
        <f t="shared" si="39"/>
        <v>45547</v>
      </c>
      <c r="W94" s="3">
        <f t="shared" si="40"/>
        <v>45562</v>
      </c>
      <c r="X94" s="3">
        <f t="shared" si="41"/>
        <v>45531</v>
      </c>
    </row>
    <row r="95" spans="1:24" x14ac:dyDescent="0.3">
      <c r="A95" t="s">
        <v>71</v>
      </c>
      <c r="B95" s="1">
        <v>45561</v>
      </c>
      <c r="C95" s="1">
        <f t="shared" si="21"/>
        <v>45560</v>
      </c>
      <c r="D95" s="1">
        <f t="shared" si="22"/>
        <v>45562</v>
      </c>
      <c r="E95" s="1">
        <f t="shared" si="23"/>
        <v>45531</v>
      </c>
      <c r="F95" s="1">
        <f t="shared" si="24"/>
        <v>45554</v>
      </c>
      <c r="G95" s="1">
        <f t="shared" si="25"/>
        <v>45568</v>
      </c>
      <c r="H95" s="1">
        <f t="shared" si="26"/>
        <v>45591</v>
      </c>
      <c r="I95" s="1">
        <f t="shared" si="27"/>
        <v>45547</v>
      </c>
      <c r="J95" s="1">
        <f t="shared" si="28"/>
        <v>45575</v>
      </c>
      <c r="K95" s="1">
        <f t="shared" si="29"/>
        <v>45540</v>
      </c>
      <c r="L95" s="1">
        <f t="shared" si="30"/>
        <v>45582</v>
      </c>
      <c r="M95">
        <f t="shared" si="31"/>
        <v>45561</v>
      </c>
      <c r="N95" s="1">
        <v>45561</v>
      </c>
      <c r="O95" s="1">
        <f t="shared" si="32"/>
        <v>45562</v>
      </c>
      <c r="P95" s="1">
        <f t="shared" si="33"/>
        <v>45568</v>
      </c>
      <c r="Q95" s="3">
        <f t="shared" si="34"/>
        <v>45575</v>
      </c>
      <c r="R95" s="3">
        <f t="shared" si="35"/>
        <v>45582</v>
      </c>
      <c r="S95" s="3">
        <f t="shared" si="36"/>
        <v>45593</v>
      </c>
      <c r="T95" s="3">
        <f t="shared" si="37"/>
        <v>45560</v>
      </c>
      <c r="U95" s="3">
        <f t="shared" si="38"/>
        <v>45554</v>
      </c>
      <c r="V95" s="3">
        <f t="shared" si="39"/>
        <v>45547</v>
      </c>
      <c r="W95" s="3">
        <f t="shared" si="40"/>
        <v>45562</v>
      </c>
      <c r="X95" s="3">
        <f t="shared" si="41"/>
        <v>45531</v>
      </c>
    </row>
    <row r="96" spans="1:24" x14ac:dyDescent="0.3">
      <c r="A96" t="s">
        <v>72</v>
      </c>
      <c r="B96" s="1">
        <v>45561</v>
      </c>
      <c r="C96" s="1">
        <f t="shared" si="21"/>
        <v>45560</v>
      </c>
      <c r="D96" s="1">
        <f t="shared" si="22"/>
        <v>45562</v>
      </c>
      <c r="E96" s="1">
        <f t="shared" si="23"/>
        <v>45531</v>
      </c>
      <c r="F96" s="1">
        <f t="shared" si="24"/>
        <v>45554</v>
      </c>
      <c r="G96" s="1">
        <f t="shared" si="25"/>
        <v>45568</v>
      </c>
      <c r="H96" s="1">
        <f t="shared" si="26"/>
        <v>45591</v>
      </c>
      <c r="I96" s="1">
        <f t="shared" si="27"/>
        <v>45547</v>
      </c>
      <c r="J96" s="1">
        <f t="shared" si="28"/>
        <v>45575</v>
      </c>
      <c r="K96" s="1">
        <f t="shared" si="29"/>
        <v>45540</v>
      </c>
      <c r="L96" s="1">
        <f t="shared" si="30"/>
        <v>45582</v>
      </c>
      <c r="M96">
        <f t="shared" si="31"/>
        <v>45561</v>
      </c>
      <c r="N96" s="1">
        <v>45561</v>
      </c>
      <c r="O96" s="1">
        <f t="shared" si="32"/>
        <v>45562</v>
      </c>
      <c r="P96" s="1">
        <f t="shared" si="33"/>
        <v>45568</v>
      </c>
      <c r="Q96" s="3">
        <f t="shared" si="34"/>
        <v>45575</v>
      </c>
      <c r="R96" s="3">
        <f t="shared" si="35"/>
        <v>45582</v>
      </c>
      <c r="S96" s="3">
        <f t="shared" si="36"/>
        <v>45593</v>
      </c>
      <c r="T96" s="3">
        <f t="shared" si="37"/>
        <v>45560</v>
      </c>
      <c r="U96" s="3">
        <f t="shared" si="38"/>
        <v>45554</v>
      </c>
      <c r="V96" s="3">
        <f t="shared" si="39"/>
        <v>45547</v>
      </c>
      <c r="W96" s="3">
        <f t="shared" si="40"/>
        <v>45562</v>
      </c>
      <c r="X96" s="3">
        <f t="shared" si="41"/>
        <v>45531</v>
      </c>
    </row>
    <row r="97" spans="1:24" x14ac:dyDescent="0.3">
      <c r="A97" t="s">
        <v>10</v>
      </c>
      <c r="B97" s="1">
        <v>45562</v>
      </c>
      <c r="C97" s="1">
        <f t="shared" si="21"/>
        <v>45561</v>
      </c>
      <c r="D97" s="1">
        <f t="shared" si="22"/>
        <v>45563</v>
      </c>
      <c r="E97" s="1">
        <f t="shared" si="23"/>
        <v>45532</v>
      </c>
      <c r="F97" s="1">
        <f t="shared" si="24"/>
        <v>45555</v>
      </c>
      <c r="G97" s="1">
        <f t="shared" si="25"/>
        <v>45569</v>
      </c>
      <c r="H97" s="1">
        <f t="shared" si="26"/>
        <v>45592</v>
      </c>
      <c r="I97" s="1">
        <f t="shared" si="27"/>
        <v>45548</v>
      </c>
      <c r="J97" s="1">
        <f t="shared" si="28"/>
        <v>45576</v>
      </c>
      <c r="K97" s="1">
        <f t="shared" si="29"/>
        <v>45541</v>
      </c>
      <c r="L97" s="1">
        <f t="shared" si="30"/>
        <v>45583</v>
      </c>
      <c r="M97">
        <f t="shared" si="31"/>
        <v>45562</v>
      </c>
      <c r="N97" s="1">
        <v>45562</v>
      </c>
      <c r="O97" s="1">
        <f t="shared" si="32"/>
        <v>45565</v>
      </c>
      <c r="P97" s="1">
        <f t="shared" si="33"/>
        <v>45569</v>
      </c>
      <c r="Q97" s="3">
        <f t="shared" si="34"/>
        <v>45576</v>
      </c>
      <c r="R97" s="3">
        <f t="shared" si="35"/>
        <v>45583</v>
      </c>
      <c r="S97" s="3">
        <f t="shared" si="36"/>
        <v>45593</v>
      </c>
      <c r="T97" s="3">
        <f t="shared" si="37"/>
        <v>45561</v>
      </c>
      <c r="U97" s="3">
        <f t="shared" si="38"/>
        <v>45555</v>
      </c>
      <c r="V97" s="3">
        <f t="shared" si="39"/>
        <v>45548</v>
      </c>
      <c r="W97" s="3">
        <f t="shared" si="40"/>
        <v>45563</v>
      </c>
      <c r="X97" s="3">
        <f t="shared" si="41"/>
        <v>45532</v>
      </c>
    </row>
    <row r="98" spans="1:24" x14ac:dyDescent="0.3">
      <c r="A98" t="s">
        <v>73</v>
      </c>
      <c r="B98" s="1">
        <v>45566</v>
      </c>
      <c r="C98" s="1">
        <f t="shared" si="21"/>
        <v>45565</v>
      </c>
      <c r="D98" s="1">
        <f t="shared" si="22"/>
        <v>45567</v>
      </c>
      <c r="E98" s="1">
        <f t="shared" si="23"/>
        <v>45536</v>
      </c>
      <c r="F98" s="1">
        <f t="shared" si="24"/>
        <v>45559</v>
      </c>
      <c r="G98" s="1">
        <f t="shared" si="25"/>
        <v>45573</v>
      </c>
      <c r="H98" s="1">
        <f t="shared" si="26"/>
        <v>45596</v>
      </c>
      <c r="I98" s="1">
        <f t="shared" si="27"/>
        <v>45552</v>
      </c>
      <c r="J98" s="1">
        <f t="shared" si="28"/>
        <v>45580</v>
      </c>
      <c r="K98" s="1">
        <f t="shared" si="29"/>
        <v>45545</v>
      </c>
      <c r="L98" s="1">
        <f t="shared" si="30"/>
        <v>45587</v>
      </c>
      <c r="M98">
        <f t="shared" si="31"/>
        <v>45566</v>
      </c>
      <c r="N98" s="1">
        <v>45566</v>
      </c>
      <c r="O98" s="1">
        <f t="shared" si="32"/>
        <v>45567</v>
      </c>
      <c r="P98" s="1">
        <f t="shared" si="33"/>
        <v>45573</v>
      </c>
      <c r="Q98" s="3">
        <f t="shared" si="34"/>
        <v>45580</v>
      </c>
      <c r="R98" s="3">
        <f t="shared" si="35"/>
        <v>45587</v>
      </c>
      <c r="S98" s="3">
        <f t="shared" si="36"/>
        <v>45596</v>
      </c>
      <c r="T98" s="3">
        <f t="shared" si="37"/>
        <v>45565</v>
      </c>
      <c r="U98" s="3">
        <f t="shared" si="38"/>
        <v>45559</v>
      </c>
      <c r="V98" s="3">
        <f t="shared" si="39"/>
        <v>45552</v>
      </c>
      <c r="W98" s="3">
        <f t="shared" si="40"/>
        <v>45567</v>
      </c>
      <c r="X98" s="3">
        <f t="shared" si="41"/>
        <v>45538</v>
      </c>
    </row>
    <row r="99" spans="1:24" x14ac:dyDescent="0.3">
      <c r="A99" t="s">
        <v>74</v>
      </c>
      <c r="B99" s="1">
        <v>45569</v>
      </c>
      <c r="C99" s="1">
        <f t="shared" si="21"/>
        <v>45568</v>
      </c>
      <c r="D99" s="1">
        <f t="shared" si="22"/>
        <v>45570</v>
      </c>
      <c r="E99" s="1">
        <f t="shared" si="23"/>
        <v>45539</v>
      </c>
      <c r="F99" s="1">
        <f t="shared" si="24"/>
        <v>45562</v>
      </c>
      <c r="G99" s="1">
        <f t="shared" si="25"/>
        <v>45576</v>
      </c>
      <c r="H99" s="1">
        <f t="shared" si="26"/>
        <v>45599</v>
      </c>
      <c r="I99" s="1">
        <f t="shared" si="27"/>
        <v>45555</v>
      </c>
      <c r="J99" s="1">
        <f t="shared" si="28"/>
        <v>45583</v>
      </c>
      <c r="K99" s="1">
        <f t="shared" si="29"/>
        <v>45548</v>
      </c>
      <c r="L99" s="1">
        <f t="shared" si="30"/>
        <v>45590</v>
      </c>
      <c r="M99">
        <f t="shared" si="31"/>
        <v>45569</v>
      </c>
      <c r="N99" s="1">
        <v>45569</v>
      </c>
      <c r="O99" s="1">
        <f t="shared" si="32"/>
        <v>45572</v>
      </c>
      <c r="P99" s="1">
        <f t="shared" si="33"/>
        <v>45576</v>
      </c>
      <c r="Q99" s="3">
        <f t="shared" si="34"/>
        <v>45583</v>
      </c>
      <c r="R99" s="3">
        <f t="shared" si="35"/>
        <v>45590</v>
      </c>
      <c r="S99" s="3">
        <f t="shared" si="36"/>
        <v>45600</v>
      </c>
      <c r="T99" s="3">
        <f t="shared" si="37"/>
        <v>45568</v>
      </c>
      <c r="U99" s="3">
        <f t="shared" si="38"/>
        <v>45562</v>
      </c>
      <c r="V99" s="3">
        <f t="shared" si="39"/>
        <v>45555</v>
      </c>
      <c r="W99" s="3">
        <f t="shared" si="40"/>
        <v>45570</v>
      </c>
      <c r="X99" s="3">
        <f t="shared" si="41"/>
        <v>45539</v>
      </c>
    </row>
    <row r="100" spans="1:24" x14ac:dyDescent="0.3">
      <c r="A100" t="s">
        <v>75</v>
      </c>
      <c r="B100" s="1">
        <v>45573</v>
      </c>
      <c r="C100" s="1">
        <f t="shared" si="21"/>
        <v>45572</v>
      </c>
      <c r="D100" s="1">
        <f t="shared" si="22"/>
        <v>45574</v>
      </c>
      <c r="E100" s="1">
        <f t="shared" si="23"/>
        <v>45543</v>
      </c>
      <c r="F100" s="1">
        <f t="shared" si="24"/>
        <v>45566</v>
      </c>
      <c r="G100" s="1">
        <f t="shared" si="25"/>
        <v>45580</v>
      </c>
      <c r="H100" s="1">
        <f t="shared" si="26"/>
        <v>45603</v>
      </c>
      <c r="I100" s="1">
        <f t="shared" si="27"/>
        <v>45559</v>
      </c>
      <c r="J100" s="1">
        <f t="shared" si="28"/>
        <v>45587</v>
      </c>
      <c r="K100" s="1">
        <f t="shared" si="29"/>
        <v>45552</v>
      </c>
      <c r="L100" s="1">
        <f t="shared" si="30"/>
        <v>45594</v>
      </c>
      <c r="M100">
        <f t="shared" si="31"/>
        <v>45573</v>
      </c>
      <c r="N100" s="1">
        <v>45573</v>
      </c>
      <c r="O100" s="1">
        <f t="shared" si="32"/>
        <v>45574</v>
      </c>
      <c r="P100" s="1">
        <f t="shared" si="33"/>
        <v>45580</v>
      </c>
      <c r="Q100" s="3">
        <f t="shared" si="34"/>
        <v>45587</v>
      </c>
      <c r="R100" s="3">
        <f t="shared" si="35"/>
        <v>45594</v>
      </c>
      <c r="S100" s="3">
        <f t="shared" si="36"/>
        <v>45603</v>
      </c>
      <c r="T100" s="3">
        <f t="shared" si="37"/>
        <v>45572</v>
      </c>
      <c r="U100" s="3">
        <f t="shared" si="38"/>
        <v>45566</v>
      </c>
      <c r="V100" s="3">
        <f t="shared" si="39"/>
        <v>45559</v>
      </c>
      <c r="W100" s="3">
        <f t="shared" si="40"/>
        <v>45574</v>
      </c>
      <c r="X100" s="3">
        <f t="shared" si="41"/>
        <v>45544</v>
      </c>
    </row>
    <row r="101" spans="1:24" x14ac:dyDescent="0.3">
      <c r="A101" t="s">
        <v>18</v>
      </c>
      <c r="B101" s="1">
        <v>45573</v>
      </c>
      <c r="C101" s="1">
        <f t="shared" si="21"/>
        <v>45572</v>
      </c>
      <c r="D101" s="1">
        <f t="shared" si="22"/>
        <v>45574</v>
      </c>
      <c r="E101" s="1">
        <f t="shared" si="23"/>
        <v>45543</v>
      </c>
      <c r="F101" s="1">
        <f t="shared" si="24"/>
        <v>45566</v>
      </c>
      <c r="G101" s="1">
        <f t="shared" si="25"/>
        <v>45580</v>
      </c>
      <c r="H101" s="1">
        <f t="shared" si="26"/>
        <v>45603</v>
      </c>
      <c r="I101" s="1">
        <f t="shared" si="27"/>
        <v>45559</v>
      </c>
      <c r="J101" s="1">
        <f t="shared" si="28"/>
        <v>45587</v>
      </c>
      <c r="K101" s="1">
        <f t="shared" si="29"/>
        <v>45552</v>
      </c>
      <c r="L101" s="1">
        <f t="shared" si="30"/>
        <v>45594</v>
      </c>
      <c r="M101">
        <f t="shared" si="31"/>
        <v>45573</v>
      </c>
      <c r="N101" s="1">
        <v>45573</v>
      </c>
      <c r="O101" s="1">
        <f t="shared" si="32"/>
        <v>45574</v>
      </c>
      <c r="P101" s="1">
        <f t="shared" si="33"/>
        <v>45580</v>
      </c>
      <c r="Q101" s="3">
        <f t="shared" si="34"/>
        <v>45587</v>
      </c>
      <c r="R101" s="3">
        <f t="shared" si="35"/>
        <v>45594</v>
      </c>
      <c r="S101" s="3">
        <f t="shared" si="36"/>
        <v>45603</v>
      </c>
      <c r="T101" s="3">
        <f t="shared" si="37"/>
        <v>45572</v>
      </c>
      <c r="U101" s="3">
        <f t="shared" si="38"/>
        <v>45566</v>
      </c>
      <c r="V101" s="3">
        <f t="shared" si="39"/>
        <v>45559</v>
      </c>
      <c r="W101" s="3">
        <f t="shared" si="40"/>
        <v>45574</v>
      </c>
      <c r="X101" s="3">
        <f t="shared" si="41"/>
        <v>45544</v>
      </c>
    </row>
    <row r="102" spans="1:24" x14ac:dyDescent="0.3">
      <c r="A102" t="s">
        <v>42</v>
      </c>
      <c r="B102" s="1">
        <v>45582</v>
      </c>
      <c r="C102" s="1">
        <f t="shared" si="21"/>
        <v>45581</v>
      </c>
      <c r="D102" s="1">
        <f t="shared" si="22"/>
        <v>45583</v>
      </c>
      <c r="E102" s="1">
        <f t="shared" si="23"/>
        <v>45552</v>
      </c>
      <c r="F102" s="1">
        <f t="shared" si="24"/>
        <v>45575</v>
      </c>
      <c r="G102" s="1">
        <f t="shared" si="25"/>
        <v>45589</v>
      </c>
      <c r="H102" s="1">
        <f t="shared" si="26"/>
        <v>45612</v>
      </c>
      <c r="I102" s="1">
        <f t="shared" si="27"/>
        <v>45568</v>
      </c>
      <c r="J102" s="1">
        <f t="shared" si="28"/>
        <v>45596</v>
      </c>
      <c r="K102" s="1">
        <f t="shared" si="29"/>
        <v>45561</v>
      </c>
      <c r="L102" s="1">
        <f t="shared" si="30"/>
        <v>45603</v>
      </c>
      <c r="M102">
        <f t="shared" si="31"/>
        <v>45582</v>
      </c>
      <c r="N102" s="1">
        <v>45582</v>
      </c>
      <c r="O102" s="1">
        <f t="shared" si="32"/>
        <v>45583</v>
      </c>
      <c r="P102" s="1">
        <f t="shared" si="33"/>
        <v>45589</v>
      </c>
      <c r="Q102" s="3">
        <f t="shared" si="34"/>
        <v>45596</v>
      </c>
      <c r="R102" s="3">
        <f t="shared" si="35"/>
        <v>45603</v>
      </c>
      <c r="S102" s="3">
        <f t="shared" si="36"/>
        <v>45614</v>
      </c>
      <c r="T102" s="3">
        <f t="shared" si="37"/>
        <v>45581</v>
      </c>
      <c r="U102" s="3">
        <f t="shared" si="38"/>
        <v>45575</v>
      </c>
      <c r="V102" s="3">
        <f t="shared" si="39"/>
        <v>45568</v>
      </c>
      <c r="W102" s="3">
        <f t="shared" si="40"/>
        <v>45583</v>
      </c>
      <c r="X102" s="3">
        <f t="shared" si="41"/>
        <v>45552</v>
      </c>
    </row>
    <row r="103" spans="1:24" x14ac:dyDescent="0.3">
      <c r="A103" t="s">
        <v>76</v>
      </c>
      <c r="B103" s="1">
        <v>45586</v>
      </c>
      <c r="C103" s="1">
        <f t="shared" si="21"/>
        <v>45585</v>
      </c>
      <c r="D103" s="1">
        <f t="shared" si="22"/>
        <v>45587</v>
      </c>
      <c r="E103" s="1">
        <f t="shared" si="23"/>
        <v>45556</v>
      </c>
      <c r="F103" s="1">
        <f t="shared" si="24"/>
        <v>45579</v>
      </c>
      <c r="G103" s="1">
        <f t="shared" si="25"/>
        <v>45593</v>
      </c>
      <c r="H103" s="1">
        <f t="shared" si="26"/>
        <v>45616</v>
      </c>
      <c r="I103" s="1">
        <f t="shared" si="27"/>
        <v>45572</v>
      </c>
      <c r="J103" s="1">
        <f t="shared" si="28"/>
        <v>45600</v>
      </c>
      <c r="K103" s="1">
        <f t="shared" si="29"/>
        <v>45565</v>
      </c>
      <c r="L103" s="1">
        <f t="shared" si="30"/>
        <v>45607</v>
      </c>
      <c r="M103">
        <f t="shared" si="31"/>
        <v>45586</v>
      </c>
      <c r="N103" s="1">
        <v>45586</v>
      </c>
      <c r="O103" s="1">
        <f t="shared" si="32"/>
        <v>45587</v>
      </c>
      <c r="P103" s="1">
        <f t="shared" si="33"/>
        <v>45593</v>
      </c>
      <c r="Q103" s="3">
        <f t="shared" si="34"/>
        <v>45600</v>
      </c>
      <c r="R103" s="3">
        <f t="shared" si="35"/>
        <v>45607</v>
      </c>
      <c r="S103" s="3">
        <f t="shared" si="36"/>
        <v>45616</v>
      </c>
      <c r="T103" s="3">
        <f t="shared" si="37"/>
        <v>45586</v>
      </c>
      <c r="U103" s="3">
        <f t="shared" si="38"/>
        <v>45579</v>
      </c>
      <c r="V103" s="3">
        <f t="shared" si="39"/>
        <v>45572</v>
      </c>
      <c r="W103" s="3">
        <f t="shared" si="40"/>
        <v>45587</v>
      </c>
      <c r="X103" s="3">
        <f t="shared" si="41"/>
        <v>45558</v>
      </c>
    </row>
    <row r="104" spans="1:24" x14ac:dyDescent="0.3">
      <c r="A104" t="s">
        <v>1</v>
      </c>
      <c r="B104" s="1">
        <v>45600</v>
      </c>
      <c r="C104" s="1">
        <f t="shared" si="21"/>
        <v>45599</v>
      </c>
      <c r="D104" s="1">
        <f t="shared" si="22"/>
        <v>45601</v>
      </c>
      <c r="E104" s="1">
        <f t="shared" si="23"/>
        <v>45570</v>
      </c>
      <c r="F104" s="1">
        <f t="shared" si="24"/>
        <v>45593</v>
      </c>
      <c r="G104" s="1">
        <f t="shared" si="25"/>
        <v>45607</v>
      </c>
      <c r="H104" s="1">
        <f t="shared" si="26"/>
        <v>45630</v>
      </c>
      <c r="I104" s="1">
        <f t="shared" si="27"/>
        <v>45586</v>
      </c>
      <c r="J104" s="1">
        <f t="shared" si="28"/>
        <v>45614</v>
      </c>
      <c r="K104" s="1">
        <f t="shared" si="29"/>
        <v>45579</v>
      </c>
      <c r="L104" s="1">
        <f t="shared" si="30"/>
        <v>45621</v>
      </c>
      <c r="M104">
        <f t="shared" si="31"/>
        <v>45600</v>
      </c>
      <c r="N104" s="1">
        <v>45600</v>
      </c>
      <c r="O104" s="1">
        <f t="shared" si="32"/>
        <v>45601</v>
      </c>
      <c r="P104" s="1">
        <f t="shared" si="33"/>
        <v>45607</v>
      </c>
      <c r="Q104" s="3">
        <f t="shared" si="34"/>
        <v>45614</v>
      </c>
      <c r="R104" s="3">
        <f t="shared" si="35"/>
        <v>45621</v>
      </c>
      <c r="S104" s="3">
        <f t="shared" si="36"/>
        <v>45630</v>
      </c>
      <c r="T104" s="3">
        <f t="shared" si="37"/>
        <v>45600</v>
      </c>
      <c r="U104" s="3">
        <f t="shared" si="38"/>
        <v>45593</v>
      </c>
      <c r="V104" s="3">
        <f t="shared" si="39"/>
        <v>45586</v>
      </c>
      <c r="W104" s="3">
        <f t="shared" si="40"/>
        <v>45601</v>
      </c>
      <c r="X104" s="3">
        <f t="shared" si="41"/>
        <v>45572</v>
      </c>
    </row>
    <row r="105" spans="1:24" x14ac:dyDescent="0.3">
      <c r="A105" t="s">
        <v>77</v>
      </c>
      <c r="B105" s="1">
        <v>45600</v>
      </c>
      <c r="C105" s="1">
        <f t="shared" si="21"/>
        <v>45599</v>
      </c>
      <c r="D105" s="1">
        <f t="shared" si="22"/>
        <v>45601</v>
      </c>
      <c r="E105" s="1">
        <f t="shared" si="23"/>
        <v>45570</v>
      </c>
      <c r="F105" s="1">
        <f t="shared" si="24"/>
        <v>45593</v>
      </c>
      <c r="G105" s="1">
        <f t="shared" si="25"/>
        <v>45607</v>
      </c>
      <c r="H105" s="1">
        <f t="shared" si="26"/>
        <v>45630</v>
      </c>
      <c r="I105" s="1">
        <f t="shared" si="27"/>
        <v>45586</v>
      </c>
      <c r="J105" s="1">
        <f t="shared" si="28"/>
        <v>45614</v>
      </c>
      <c r="K105" s="1">
        <f t="shared" si="29"/>
        <v>45579</v>
      </c>
      <c r="L105" s="1">
        <f t="shared" si="30"/>
        <v>45621</v>
      </c>
      <c r="M105">
        <f t="shared" si="31"/>
        <v>45600</v>
      </c>
      <c r="N105" s="1">
        <v>45600</v>
      </c>
      <c r="O105" s="1">
        <f t="shared" si="32"/>
        <v>45601</v>
      </c>
      <c r="P105" s="1">
        <f t="shared" si="33"/>
        <v>45607</v>
      </c>
      <c r="Q105" s="3">
        <f t="shared" si="34"/>
        <v>45614</v>
      </c>
      <c r="R105" s="3">
        <f t="shared" si="35"/>
        <v>45621</v>
      </c>
      <c r="S105" s="3">
        <f t="shared" si="36"/>
        <v>45630</v>
      </c>
      <c r="T105" s="3">
        <f t="shared" si="37"/>
        <v>45600</v>
      </c>
      <c r="U105" s="3">
        <f t="shared" si="38"/>
        <v>45593</v>
      </c>
      <c r="V105" s="3">
        <f t="shared" si="39"/>
        <v>45586</v>
      </c>
      <c r="W105" s="3">
        <f t="shared" si="40"/>
        <v>45601</v>
      </c>
      <c r="X105" s="3">
        <f t="shared" si="41"/>
        <v>45572</v>
      </c>
    </row>
    <row r="106" spans="1:24" x14ac:dyDescent="0.3">
      <c r="A106" t="s">
        <v>78</v>
      </c>
      <c r="B106" s="1">
        <v>45609</v>
      </c>
      <c r="C106" s="1">
        <f t="shared" si="21"/>
        <v>45608</v>
      </c>
      <c r="D106" s="1">
        <f t="shared" si="22"/>
        <v>45610</v>
      </c>
      <c r="E106" s="1">
        <f t="shared" si="23"/>
        <v>45579</v>
      </c>
      <c r="F106" s="1">
        <f t="shared" si="24"/>
        <v>45602</v>
      </c>
      <c r="G106" s="1">
        <f t="shared" si="25"/>
        <v>45616</v>
      </c>
      <c r="H106" s="1">
        <f t="shared" si="26"/>
        <v>45639</v>
      </c>
      <c r="I106" s="1">
        <f t="shared" si="27"/>
        <v>45595</v>
      </c>
      <c r="J106" s="1">
        <f t="shared" si="28"/>
        <v>45623</v>
      </c>
      <c r="K106" s="1">
        <f t="shared" si="29"/>
        <v>45588</v>
      </c>
      <c r="L106" s="1">
        <f t="shared" si="30"/>
        <v>45630</v>
      </c>
      <c r="M106">
        <f t="shared" si="31"/>
        <v>45609</v>
      </c>
      <c r="N106" s="1">
        <v>45609</v>
      </c>
      <c r="O106" s="1">
        <f t="shared" si="32"/>
        <v>45610</v>
      </c>
      <c r="P106" s="1">
        <f t="shared" si="33"/>
        <v>45616</v>
      </c>
      <c r="Q106" s="3">
        <f t="shared" si="34"/>
        <v>45623</v>
      </c>
      <c r="R106" s="3">
        <f t="shared" si="35"/>
        <v>45630</v>
      </c>
      <c r="S106" s="3">
        <f t="shared" si="36"/>
        <v>45639</v>
      </c>
      <c r="T106" s="3">
        <f t="shared" si="37"/>
        <v>45608</v>
      </c>
      <c r="U106" s="3">
        <f t="shared" si="38"/>
        <v>45602</v>
      </c>
      <c r="V106" s="3">
        <f t="shared" si="39"/>
        <v>45595</v>
      </c>
      <c r="W106" s="3">
        <f t="shared" si="40"/>
        <v>45610</v>
      </c>
      <c r="X106" s="3">
        <f t="shared" si="41"/>
        <v>45579</v>
      </c>
    </row>
    <row r="107" spans="1:24" x14ac:dyDescent="0.3">
      <c r="A107" t="s">
        <v>79</v>
      </c>
      <c r="B107" s="1">
        <v>45612</v>
      </c>
      <c r="C107" s="1">
        <f t="shared" si="21"/>
        <v>45611</v>
      </c>
      <c r="D107" s="1">
        <f t="shared" si="22"/>
        <v>45613</v>
      </c>
      <c r="E107" s="1">
        <f t="shared" si="23"/>
        <v>45582</v>
      </c>
      <c r="F107" s="1">
        <f t="shared" si="24"/>
        <v>45605</v>
      </c>
      <c r="G107" s="1">
        <f t="shared" si="25"/>
        <v>45619</v>
      </c>
      <c r="H107" s="1">
        <f t="shared" si="26"/>
        <v>45642</v>
      </c>
      <c r="I107" s="1">
        <f t="shared" si="27"/>
        <v>45598</v>
      </c>
      <c r="J107" s="1">
        <f t="shared" si="28"/>
        <v>45626</v>
      </c>
      <c r="K107" s="1">
        <f t="shared" si="29"/>
        <v>45591</v>
      </c>
      <c r="L107" s="1">
        <f t="shared" si="30"/>
        <v>45633</v>
      </c>
      <c r="M107">
        <f t="shared" si="31"/>
        <v>45614</v>
      </c>
      <c r="N107" s="1">
        <v>45614</v>
      </c>
      <c r="O107" s="1">
        <f t="shared" si="32"/>
        <v>45614</v>
      </c>
      <c r="P107" s="1">
        <f t="shared" si="33"/>
        <v>45621</v>
      </c>
      <c r="Q107" s="3">
        <f t="shared" si="34"/>
        <v>45628</v>
      </c>
      <c r="R107" s="3">
        <f t="shared" si="35"/>
        <v>45635</v>
      </c>
      <c r="S107" s="3">
        <f t="shared" si="36"/>
        <v>45642</v>
      </c>
      <c r="T107" s="3">
        <f t="shared" si="37"/>
        <v>45611</v>
      </c>
      <c r="U107" s="3">
        <f t="shared" si="38"/>
        <v>45607</v>
      </c>
      <c r="V107" s="3">
        <f t="shared" si="39"/>
        <v>45600</v>
      </c>
      <c r="W107" s="3">
        <f t="shared" si="40"/>
        <v>45593</v>
      </c>
      <c r="X107" s="3">
        <f t="shared" si="41"/>
        <v>45582</v>
      </c>
    </row>
    <row r="108" spans="1:24" x14ac:dyDescent="0.3">
      <c r="A108" t="s">
        <v>80</v>
      </c>
      <c r="B108" s="1">
        <v>45623</v>
      </c>
      <c r="C108" s="1">
        <f t="shared" si="21"/>
        <v>45622</v>
      </c>
      <c r="D108" s="1">
        <f t="shared" si="22"/>
        <v>45624</v>
      </c>
      <c r="E108" s="1">
        <f t="shared" si="23"/>
        <v>45593</v>
      </c>
      <c r="F108" s="1">
        <f t="shared" si="24"/>
        <v>45616</v>
      </c>
      <c r="G108" s="1">
        <f t="shared" si="25"/>
        <v>45630</v>
      </c>
      <c r="H108" s="1">
        <f t="shared" si="26"/>
        <v>45653</v>
      </c>
      <c r="I108" s="1">
        <f t="shared" si="27"/>
        <v>45609</v>
      </c>
      <c r="J108" s="1">
        <f t="shared" si="28"/>
        <v>45637</v>
      </c>
      <c r="K108" s="1">
        <f t="shared" si="29"/>
        <v>45602</v>
      </c>
      <c r="L108" s="1">
        <f t="shared" si="30"/>
        <v>45644</v>
      </c>
      <c r="M108">
        <f t="shared" si="31"/>
        <v>45623</v>
      </c>
      <c r="N108" s="1">
        <v>45623</v>
      </c>
      <c r="O108" s="1">
        <f t="shared" si="32"/>
        <v>45625</v>
      </c>
      <c r="P108" s="1">
        <f t="shared" si="33"/>
        <v>45630</v>
      </c>
      <c r="Q108" s="3">
        <f t="shared" si="34"/>
        <v>45637</v>
      </c>
      <c r="R108" s="3">
        <f t="shared" si="35"/>
        <v>45644</v>
      </c>
      <c r="S108" s="3">
        <f t="shared" si="36"/>
        <v>45653</v>
      </c>
      <c r="T108" s="3">
        <f t="shared" si="37"/>
        <v>45622</v>
      </c>
      <c r="U108" s="3">
        <f t="shared" si="38"/>
        <v>45616</v>
      </c>
      <c r="V108" s="3">
        <f t="shared" si="39"/>
        <v>45609</v>
      </c>
      <c r="W108" s="3">
        <f t="shared" si="40"/>
        <v>45624</v>
      </c>
      <c r="X108" s="3">
        <f t="shared" si="41"/>
        <v>45593</v>
      </c>
    </row>
    <row r="109" spans="1:24" x14ac:dyDescent="0.3">
      <c r="A109" t="s">
        <v>81</v>
      </c>
      <c r="B109" s="1">
        <v>45624</v>
      </c>
      <c r="C109" s="1">
        <f t="shared" si="21"/>
        <v>45623</v>
      </c>
      <c r="D109" s="1">
        <f t="shared" si="22"/>
        <v>45625</v>
      </c>
      <c r="E109" s="1">
        <f t="shared" si="23"/>
        <v>45594</v>
      </c>
      <c r="F109" s="1">
        <f t="shared" si="24"/>
        <v>45617</v>
      </c>
      <c r="G109" s="1">
        <f t="shared" si="25"/>
        <v>45631</v>
      </c>
      <c r="H109" s="1">
        <f t="shared" si="26"/>
        <v>45654</v>
      </c>
      <c r="I109" s="1">
        <f t="shared" si="27"/>
        <v>45610</v>
      </c>
      <c r="J109" s="1">
        <f t="shared" si="28"/>
        <v>45638</v>
      </c>
      <c r="K109" s="1">
        <f t="shared" si="29"/>
        <v>45603</v>
      </c>
      <c r="L109" s="1">
        <f t="shared" si="30"/>
        <v>45645</v>
      </c>
      <c r="M109">
        <f t="shared" si="31"/>
        <v>45625</v>
      </c>
      <c r="N109" s="1">
        <v>45625</v>
      </c>
      <c r="O109" s="1">
        <f t="shared" si="32"/>
        <v>45625</v>
      </c>
      <c r="P109" s="1">
        <f t="shared" si="33"/>
        <v>45631</v>
      </c>
      <c r="Q109" s="3">
        <f t="shared" si="34"/>
        <v>45638</v>
      </c>
      <c r="R109" s="3">
        <f t="shared" si="35"/>
        <v>45645</v>
      </c>
      <c r="S109" s="3">
        <f t="shared" si="36"/>
        <v>45656</v>
      </c>
      <c r="T109" s="3">
        <f t="shared" si="37"/>
        <v>45623</v>
      </c>
      <c r="U109" s="3">
        <f t="shared" si="38"/>
        <v>45617</v>
      </c>
      <c r="V109" s="3">
        <f t="shared" si="39"/>
        <v>45610</v>
      </c>
      <c r="W109" s="3">
        <f t="shared" si="40"/>
        <v>45625</v>
      </c>
      <c r="X109" s="3">
        <f t="shared" si="41"/>
        <v>45594</v>
      </c>
    </row>
    <row r="110" spans="1:24" x14ac:dyDescent="0.3">
      <c r="A110" t="s">
        <v>84</v>
      </c>
      <c r="B110" s="1">
        <v>45625</v>
      </c>
      <c r="C110" s="1">
        <f t="shared" si="21"/>
        <v>45624</v>
      </c>
      <c r="D110" s="1">
        <f t="shared" si="22"/>
        <v>45626</v>
      </c>
      <c r="E110" s="1">
        <f t="shared" si="23"/>
        <v>45595</v>
      </c>
      <c r="F110" s="1">
        <f t="shared" si="24"/>
        <v>45618</v>
      </c>
      <c r="G110" s="1">
        <f t="shared" si="25"/>
        <v>45632</v>
      </c>
      <c r="H110" s="1">
        <f t="shared" si="26"/>
        <v>45655</v>
      </c>
      <c r="I110" s="1">
        <f t="shared" si="27"/>
        <v>45611</v>
      </c>
      <c r="J110" s="1">
        <f t="shared" si="28"/>
        <v>45639</v>
      </c>
      <c r="K110" s="1">
        <f t="shared" si="29"/>
        <v>45604</v>
      </c>
      <c r="L110" s="1">
        <f t="shared" si="30"/>
        <v>45646</v>
      </c>
      <c r="M110">
        <f t="shared" si="31"/>
        <v>45625</v>
      </c>
      <c r="N110" s="1">
        <v>45625</v>
      </c>
      <c r="O110" s="1">
        <f t="shared" si="32"/>
        <v>45628</v>
      </c>
      <c r="P110" s="1">
        <f t="shared" si="33"/>
        <v>45632</v>
      </c>
      <c r="Q110" s="3">
        <f t="shared" si="34"/>
        <v>45639</v>
      </c>
      <c r="R110" s="3">
        <f t="shared" si="35"/>
        <v>45646</v>
      </c>
      <c r="S110" s="3">
        <f t="shared" si="36"/>
        <v>45656</v>
      </c>
      <c r="T110" s="3">
        <f t="shared" si="37"/>
        <v>45625</v>
      </c>
      <c r="U110" s="3">
        <f t="shared" si="38"/>
        <v>45618</v>
      </c>
      <c r="V110" s="3">
        <f t="shared" si="39"/>
        <v>45611</v>
      </c>
      <c r="W110" s="3">
        <f t="shared" si="40"/>
        <v>45626</v>
      </c>
      <c r="X110" s="3">
        <f t="shared" si="41"/>
        <v>45595</v>
      </c>
    </row>
    <row r="111" spans="1:24" x14ac:dyDescent="0.3">
      <c r="A111" t="s">
        <v>82</v>
      </c>
      <c r="B111" s="1">
        <v>45625</v>
      </c>
      <c r="C111" s="1">
        <f t="shared" si="21"/>
        <v>45624</v>
      </c>
      <c r="D111" s="1">
        <f t="shared" si="22"/>
        <v>45626</v>
      </c>
      <c r="E111" s="1">
        <f t="shared" si="23"/>
        <v>45595</v>
      </c>
      <c r="F111" s="1">
        <f t="shared" si="24"/>
        <v>45618</v>
      </c>
      <c r="G111" s="1">
        <f t="shared" si="25"/>
        <v>45632</v>
      </c>
      <c r="H111" s="1">
        <f t="shared" si="26"/>
        <v>45655</v>
      </c>
      <c r="I111" s="1">
        <f t="shared" si="27"/>
        <v>45611</v>
      </c>
      <c r="J111" s="1">
        <f t="shared" si="28"/>
        <v>45639</v>
      </c>
      <c r="K111" s="1">
        <f t="shared" si="29"/>
        <v>45604</v>
      </c>
      <c r="L111" s="1">
        <f t="shared" si="30"/>
        <v>45646</v>
      </c>
      <c r="M111">
        <f t="shared" si="31"/>
        <v>45625</v>
      </c>
      <c r="N111" s="1">
        <v>45625</v>
      </c>
      <c r="O111" s="1">
        <f t="shared" si="32"/>
        <v>45628</v>
      </c>
      <c r="P111" s="1">
        <f t="shared" si="33"/>
        <v>45632</v>
      </c>
      <c r="Q111" s="3">
        <f t="shared" si="34"/>
        <v>45639</v>
      </c>
      <c r="R111" s="3">
        <f t="shared" si="35"/>
        <v>45646</v>
      </c>
      <c r="S111" s="3">
        <f t="shared" si="36"/>
        <v>45656</v>
      </c>
      <c r="T111" s="3">
        <f t="shared" si="37"/>
        <v>45625</v>
      </c>
      <c r="U111" s="3">
        <f t="shared" si="38"/>
        <v>45618</v>
      </c>
      <c r="V111" s="3">
        <f t="shared" si="39"/>
        <v>45611</v>
      </c>
      <c r="W111" s="3">
        <f t="shared" si="40"/>
        <v>45626</v>
      </c>
      <c r="X111" s="3">
        <f t="shared" si="41"/>
        <v>45595</v>
      </c>
    </row>
    <row r="112" spans="1:24" x14ac:dyDescent="0.3">
      <c r="A112" t="s">
        <v>83</v>
      </c>
      <c r="B112" s="1">
        <v>45625</v>
      </c>
      <c r="C112" s="1">
        <f t="shared" si="21"/>
        <v>45624</v>
      </c>
      <c r="D112" s="1">
        <f t="shared" si="22"/>
        <v>45626</v>
      </c>
      <c r="E112" s="1">
        <f t="shared" si="23"/>
        <v>45595</v>
      </c>
      <c r="F112" s="1">
        <f t="shared" si="24"/>
        <v>45618</v>
      </c>
      <c r="G112" s="1">
        <f t="shared" si="25"/>
        <v>45632</v>
      </c>
      <c r="H112" s="1">
        <f t="shared" si="26"/>
        <v>45655</v>
      </c>
      <c r="I112" s="1">
        <f t="shared" si="27"/>
        <v>45611</v>
      </c>
      <c r="J112" s="1">
        <f t="shared" si="28"/>
        <v>45639</v>
      </c>
      <c r="K112" s="1">
        <f t="shared" si="29"/>
        <v>45604</v>
      </c>
      <c r="L112" s="1">
        <f t="shared" si="30"/>
        <v>45646</v>
      </c>
      <c r="M112">
        <f t="shared" si="31"/>
        <v>45625</v>
      </c>
      <c r="N112" s="1">
        <v>45625</v>
      </c>
      <c r="O112" s="1">
        <f t="shared" si="32"/>
        <v>45628</v>
      </c>
      <c r="P112" s="1">
        <f t="shared" si="33"/>
        <v>45632</v>
      </c>
      <c r="Q112" s="3">
        <f t="shared" si="34"/>
        <v>45639</v>
      </c>
      <c r="R112" s="3">
        <f t="shared" si="35"/>
        <v>45646</v>
      </c>
      <c r="S112" s="3">
        <f t="shared" si="36"/>
        <v>45656</v>
      </c>
      <c r="T112" s="3">
        <f t="shared" si="37"/>
        <v>45625</v>
      </c>
      <c r="U112" s="3">
        <f t="shared" si="38"/>
        <v>45618</v>
      </c>
      <c r="V112" s="3">
        <f t="shared" si="39"/>
        <v>45611</v>
      </c>
      <c r="W112" s="3">
        <f t="shared" si="40"/>
        <v>45626</v>
      </c>
      <c r="X112" s="3">
        <f t="shared" si="41"/>
        <v>45595</v>
      </c>
    </row>
    <row r="113" spans="1:24" x14ac:dyDescent="0.3">
      <c r="A113" t="s">
        <v>6</v>
      </c>
      <c r="B113" s="1">
        <v>45645</v>
      </c>
      <c r="C113" s="1">
        <f t="shared" si="21"/>
        <v>45644</v>
      </c>
      <c r="D113" s="1">
        <f t="shared" si="22"/>
        <v>45646</v>
      </c>
      <c r="E113" s="1">
        <f t="shared" si="23"/>
        <v>45615</v>
      </c>
      <c r="F113" s="1">
        <f t="shared" si="24"/>
        <v>45638</v>
      </c>
      <c r="G113" s="1">
        <f t="shared" si="25"/>
        <v>45652</v>
      </c>
      <c r="H113" s="1">
        <f t="shared" si="26"/>
        <v>45675</v>
      </c>
      <c r="I113" s="1">
        <f t="shared" si="27"/>
        <v>45631</v>
      </c>
      <c r="J113" s="1">
        <f t="shared" si="28"/>
        <v>45659</v>
      </c>
      <c r="K113" s="1">
        <f t="shared" si="29"/>
        <v>45624</v>
      </c>
      <c r="L113" s="1">
        <f t="shared" si="30"/>
        <v>45666</v>
      </c>
      <c r="M113">
        <f t="shared" si="31"/>
        <v>45645</v>
      </c>
      <c r="N113" s="1">
        <v>45645</v>
      </c>
      <c r="O113" s="1">
        <f t="shared" si="32"/>
        <v>45646</v>
      </c>
      <c r="P113" s="1">
        <f t="shared" si="33"/>
        <v>45652</v>
      </c>
      <c r="Q113" s="3">
        <f t="shared" si="34"/>
        <v>45659</v>
      </c>
      <c r="R113" s="3">
        <f t="shared" si="35"/>
        <v>45666</v>
      </c>
      <c r="S113" s="3">
        <f t="shared" si="36"/>
        <v>45677</v>
      </c>
      <c r="T113" s="3">
        <f t="shared" si="37"/>
        <v>45644</v>
      </c>
      <c r="U113" s="3">
        <f t="shared" si="38"/>
        <v>45638</v>
      </c>
      <c r="V113" s="3">
        <f t="shared" si="39"/>
        <v>45631</v>
      </c>
      <c r="W113" s="3">
        <f t="shared" si="40"/>
        <v>45625</v>
      </c>
      <c r="X113" s="3">
        <f t="shared" si="41"/>
        <v>45615</v>
      </c>
    </row>
    <row r="114" spans="1:24" x14ac:dyDescent="0.3">
      <c r="A114" t="s">
        <v>85</v>
      </c>
      <c r="B114" s="1">
        <v>45645</v>
      </c>
      <c r="C114" s="1">
        <f t="shared" si="21"/>
        <v>45644</v>
      </c>
      <c r="D114" s="1">
        <f t="shared" si="22"/>
        <v>45646</v>
      </c>
      <c r="E114" s="1">
        <f t="shared" si="23"/>
        <v>45615</v>
      </c>
      <c r="F114" s="1">
        <f t="shared" si="24"/>
        <v>45638</v>
      </c>
      <c r="G114" s="1">
        <f t="shared" si="25"/>
        <v>45652</v>
      </c>
      <c r="H114" s="1">
        <f t="shared" si="26"/>
        <v>45675</v>
      </c>
      <c r="I114" s="1">
        <f t="shared" si="27"/>
        <v>45631</v>
      </c>
      <c r="J114" s="1">
        <f t="shared" si="28"/>
        <v>45659</v>
      </c>
      <c r="K114" s="1">
        <f t="shared" si="29"/>
        <v>45624</v>
      </c>
      <c r="L114" s="1">
        <f t="shared" si="30"/>
        <v>45666</v>
      </c>
      <c r="M114">
        <f t="shared" si="31"/>
        <v>45645</v>
      </c>
      <c r="N114" s="1">
        <v>45645</v>
      </c>
      <c r="O114" s="1">
        <f t="shared" si="32"/>
        <v>45646</v>
      </c>
      <c r="P114" s="1">
        <f t="shared" si="33"/>
        <v>45652</v>
      </c>
      <c r="Q114" s="3">
        <f t="shared" si="34"/>
        <v>45659</v>
      </c>
      <c r="R114" s="3">
        <f t="shared" si="35"/>
        <v>45666</v>
      </c>
      <c r="S114" s="3">
        <f t="shared" si="36"/>
        <v>45677</v>
      </c>
      <c r="T114" s="3">
        <f t="shared" si="37"/>
        <v>45644</v>
      </c>
      <c r="U114" s="3">
        <f t="shared" si="38"/>
        <v>45638</v>
      </c>
      <c r="V114" s="3">
        <f t="shared" si="39"/>
        <v>45631</v>
      </c>
      <c r="W114" s="3">
        <f t="shared" si="40"/>
        <v>45625</v>
      </c>
      <c r="X114" s="3">
        <f t="shared" si="41"/>
        <v>45615</v>
      </c>
    </row>
    <row r="115" spans="1:24" x14ac:dyDescent="0.3">
      <c r="A115" t="s">
        <v>86</v>
      </c>
      <c r="B115" s="1">
        <v>45646</v>
      </c>
      <c r="C115" s="1">
        <f t="shared" si="21"/>
        <v>45645</v>
      </c>
      <c r="D115" s="1">
        <f t="shared" si="22"/>
        <v>45647</v>
      </c>
      <c r="E115" s="1">
        <f t="shared" si="23"/>
        <v>45616</v>
      </c>
      <c r="F115" s="1">
        <f t="shared" si="24"/>
        <v>45639</v>
      </c>
      <c r="G115" s="1">
        <f t="shared" si="25"/>
        <v>45653</v>
      </c>
      <c r="H115" s="1">
        <f t="shared" si="26"/>
        <v>45676</v>
      </c>
      <c r="I115" s="1">
        <f t="shared" si="27"/>
        <v>45632</v>
      </c>
      <c r="J115" s="1">
        <f t="shared" si="28"/>
        <v>45660</v>
      </c>
      <c r="K115" s="1">
        <f t="shared" si="29"/>
        <v>45625</v>
      </c>
      <c r="L115" s="1">
        <f t="shared" si="30"/>
        <v>45667</v>
      </c>
      <c r="M115">
        <f t="shared" si="31"/>
        <v>45646</v>
      </c>
      <c r="N115" s="1">
        <v>45646</v>
      </c>
      <c r="O115" s="1">
        <f t="shared" si="32"/>
        <v>45649</v>
      </c>
      <c r="P115" s="1">
        <f t="shared" si="33"/>
        <v>45653</v>
      </c>
      <c r="Q115" s="3">
        <f t="shared" si="34"/>
        <v>45660</v>
      </c>
      <c r="R115" s="3">
        <f t="shared" si="35"/>
        <v>45667</v>
      </c>
      <c r="S115" s="3">
        <f t="shared" si="36"/>
        <v>45677</v>
      </c>
      <c r="T115" s="3">
        <f t="shared" si="37"/>
        <v>45645</v>
      </c>
      <c r="U115" s="3">
        <f t="shared" si="38"/>
        <v>45639</v>
      </c>
      <c r="V115" s="3">
        <f t="shared" si="39"/>
        <v>45632</v>
      </c>
      <c r="W115" s="3">
        <f t="shared" si="40"/>
        <v>45647</v>
      </c>
      <c r="X115" s="3">
        <f t="shared" si="41"/>
        <v>45616</v>
      </c>
    </row>
    <row r="116" spans="1:24" x14ac:dyDescent="0.3">
      <c r="A116" t="s">
        <v>75</v>
      </c>
      <c r="B116" s="1">
        <v>45648</v>
      </c>
      <c r="C116" s="1">
        <f t="shared" si="21"/>
        <v>45647</v>
      </c>
      <c r="D116" s="1">
        <f t="shared" si="22"/>
        <v>45649</v>
      </c>
      <c r="E116" s="1">
        <f t="shared" si="23"/>
        <v>45618</v>
      </c>
      <c r="F116" s="1">
        <f t="shared" si="24"/>
        <v>45641</v>
      </c>
      <c r="G116" s="1">
        <f t="shared" si="25"/>
        <v>45655</v>
      </c>
      <c r="H116" s="1">
        <f t="shared" si="26"/>
        <v>45678</v>
      </c>
      <c r="I116" s="1">
        <f t="shared" si="27"/>
        <v>45634</v>
      </c>
      <c r="J116" s="1">
        <f t="shared" si="28"/>
        <v>45662</v>
      </c>
      <c r="K116" s="1">
        <f t="shared" si="29"/>
        <v>45627</v>
      </c>
      <c r="L116" s="1">
        <f t="shared" si="30"/>
        <v>45669</v>
      </c>
      <c r="M116">
        <f t="shared" si="31"/>
        <v>45649</v>
      </c>
      <c r="N116" s="1">
        <v>45649</v>
      </c>
      <c r="O116" s="1">
        <f t="shared" si="32"/>
        <v>45649</v>
      </c>
      <c r="P116" s="1">
        <f t="shared" si="33"/>
        <v>45656</v>
      </c>
      <c r="Q116" s="3">
        <f t="shared" si="34"/>
        <v>45663</v>
      </c>
      <c r="R116" s="3">
        <f t="shared" si="35"/>
        <v>45670</v>
      </c>
      <c r="S116" s="3">
        <f t="shared" si="36"/>
        <v>45678</v>
      </c>
      <c r="T116" s="3">
        <f t="shared" si="37"/>
        <v>45649</v>
      </c>
      <c r="U116" s="3">
        <f t="shared" si="38"/>
        <v>45642</v>
      </c>
      <c r="V116" s="3">
        <f t="shared" si="39"/>
        <v>45635</v>
      </c>
      <c r="W116" s="3">
        <f t="shared" si="40"/>
        <v>45628</v>
      </c>
      <c r="X116" s="3">
        <f t="shared" si="41"/>
        <v>45618</v>
      </c>
    </row>
    <row r="117" spans="1:24" x14ac:dyDescent="0.3">
      <c r="A117" t="s">
        <v>67</v>
      </c>
      <c r="B117" s="1">
        <v>45652</v>
      </c>
      <c r="C117" s="1">
        <f t="shared" si="21"/>
        <v>45651</v>
      </c>
      <c r="D117" s="1">
        <f t="shared" si="22"/>
        <v>45653</v>
      </c>
      <c r="E117" s="1">
        <f t="shared" si="23"/>
        <v>45622</v>
      </c>
      <c r="F117" s="1">
        <f t="shared" si="24"/>
        <v>45645</v>
      </c>
      <c r="G117" s="1">
        <f t="shared" si="25"/>
        <v>45659</v>
      </c>
      <c r="H117" s="1">
        <f t="shared" si="26"/>
        <v>45682</v>
      </c>
      <c r="I117" s="1">
        <f t="shared" si="27"/>
        <v>45638</v>
      </c>
      <c r="J117" s="1">
        <f t="shared" si="28"/>
        <v>45666</v>
      </c>
      <c r="K117" s="1">
        <f t="shared" si="29"/>
        <v>45631</v>
      </c>
      <c r="L117" s="1">
        <f t="shared" si="30"/>
        <v>45673</v>
      </c>
      <c r="M117">
        <f t="shared" si="31"/>
        <v>45652</v>
      </c>
      <c r="N117" s="1">
        <v>45652</v>
      </c>
      <c r="O117" s="1">
        <f t="shared" si="32"/>
        <v>45653</v>
      </c>
      <c r="P117" s="1">
        <f t="shared" si="33"/>
        <v>45659</v>
      </c>
      <c r="Q117" s="3">
        <f t="shared" si="34"/>
        <v>45666</v>
      </c>
      <c r="R117" s="3">
        <f t="shared" si="35"/>
        <v>45673</v>
      </c>
      <c r="S117" s="3">
        <f t="shared" si="36"/>
        <v>45684</v>
      </c>
      <c r="T117" s="3">
        <f t="shared" si="37"/>
        <v>45652</v>
      </c>
      <c r="U117" s="3">
        <f t="shared" si="38"/>
        <v>45645</v>
      </c>
      <c r="V117" s="3">
        <f t="shared" si="39"/>
        <v>45638</v>
      </c>
      <c r="W117" s="3">
        <f t="shared" si="40"/>
        <v>45653</v>
      </c>
      <c r="X117" s="3">
        <f t="shared" si="41"/>
        <v>45622</v>
      </c>
    </row>
    <row r="118" spans="1:24" x14ac:dyDescent="0.3">
      <c r="A118" t="s">
        <v>87</v>
      </c>
      <c r="B118" s="1">
        <v>45652</v>
      </c>
      <c r="C118" s="1">
        <f t="shared" si="21"/>
        <v>45651</v>
      </c>
      <c r="D118" s="1">
        <f t="shared" si="22"/>
        <v>45653</v>
      </c>
      <c r="E118" s="1">
        <f t="shared" si="23"/>
        <v>45622</v>
      </c>
      <c r="F118" s="1">
        <f t="shared" si="24"/>
        <v>45645</v>
      </c>
      <c r="G118" s="1">
        <f t="shared" si="25"/>
        <v>45659</v>
      </c>
      <c r="H118" s="1">
        <f t="shared" si="26"/>
        <v>45682</v>
      </c>
      <c r="I118" s="1">
        <f t="shared" si="27"/>
        <v>45638</v>
      </c>
      <c r="J118" s="1">
        <f t="shared" si="28"/>
        <v>45666</v>
      </c>
      <c r="K118" s="1">
        <f t="shared" si="29"/>
        <v>45631</v>
      </c>
      <c r="L118" s="1">
        <f t="shared" si="30"/>
        <v>45673</v>
      </c>
      <c r="M118">
        <f t="shared" si="31"/>
        <v>45652</v>
      </c>
      <c r="N118" s="1">
        <v>45652</v>
      </c>
      <c r="O118" s="1">
        <f t="shared" si="32"/>
        <v>45653</v>
      </c>
      <c r="P118" s="1">
        <f t="shared" si="33"/>
        <v>45659</v>
      </c>
      <c r="Q118" s="3">
        <f t="shared" si="34"/>
        <v>45666</v>
      </c>
      <c r="R118" s="3">
        <f t="shared" si="35"/>
        <v>45673</v>
      </c>
      <c r="S118" s="3">
        <f t="shared" si="36"/>
        <v>45684</v>
      </c>
      <c r="T118" s="3">
        <f t="shared" si="37"/>
        <v>45652</v>
      </c>
      <c r="U118" s="3">
        <f t="shared" si="38"/>
        <v>45645</v>
      </c>
      <c r="V118" s="3">
        <f t="shared" si="39"/>
        <v>45638</v>
      </c>
      <c r="W118" s="3">
        <f t="shared" si="40"/>
        <v>45653</v>
      </c>
      <c r="X118" s="3">
        <f t="shared" si="41"/>
        <v>45622</v>
      </c>
    </row>
    <row r="119" spans="1:24" x14ac:dyDescent="0.3">
      <c r="A119" t="s">
        <v>16</v>
      </c>
      <c r="B119" s="1">
        <v>45654</v>
      </c>
      <c r="C119" s="1">
        <f t="shared" si="21"/>
        <v>45653</v>
      </c>
      <c r="D119" s="1">
        <f t="shared" si="22"/>
        <v>45655</v>
      </c>
      <c r="E119" s="1">
        <f t="shared" si="23"/>
        <v>45624</v>
      </c>
      <c r="F119" s="1">
        <f t="shared" si="24"/>
        <v>45647</v>
      </c>
      <c r="G119" s="1">
        <f t="shared" si="25"/>
        <v>45661</v>
      </c>
      <c r="H119" s="1">
        <f t="shared" si="26"/>
        <v>45684</v>
      </c>
      <c r="I119" s="1">
        <f t="shared" si="27"/>
        <v>45640</v>
      </c>
      <c r="J119" s="1">
        <f t="shared" si="28"/>
        <v>45668</v>
      </c>
      <c r="K119" s="1">
        <f t="shared" si="29"/>
        <v>45633</v>
      </c>
      <c r="L119" s="1">
        <f t="shared" si="30"/>
        <v>45675</v>
      </c>
      <c r="M119">
        <f t="shared" si="31"/>
        <v>45656</v>
      </c>
      <c r="N119" s="1">
        <v>45656</v>
      </c>
      <c r="O119" s="1">
        <f t="shared" si="32"/>
        <v>45656</v>
      </c>
      <c r="P119" s="1">
        <f t="shared" si="33"/>
        <v>45663</v>
      </c>
      <c r="Q119" s="3">
        <f t="shared" si="34"/>
        <v>45670</v>
      </c>
      <c r="R119" s="3">
        <f t="shared" si="35"/>
        <v>45677</v>
      </c>
      <c r="S119" s="3">
        <f t="shared" si="36"/>
        <v>45684</v>
      </c>
      <c r="T119" s="3">
        <f t="shared" si="37"/>
        <v>45653</v>
      </c>
      <c r="U119" s="3">
        <f t="shared" si="38"/>
        <v>45649</v>
      </c>
      <c r="V119" s="3">
        <f t="shared" si="39"/>
        <v>45642</v>
      </c>
      <c r="W119" s="3">
        <f t="shared" si="40"/>
        <v>45635</v>
      </c>
      <c r="X119" s="3">
        <f t="shared" si="41"/>
        <v>45625</v>
      </c>
    </row>
    <row r="120" spans="1:24" x14ac:dyDescent="0.3">
      <c r="A120" t="s">
        <v>1</v>
      </c>
      <c r="B120" s="1">
        <v>45654</v>
      </c>
      <c r="C120" s="1">
        <f t="shared" si="21"/>
        <v>45653</v>
      </c>
      <c r="D120" s="1">
        <f t="shared" si="22"/>
        <v>45655</v>
      </c>
      <c r="E120" s="1">
        <f t="shared" si="23"/>
        <v>45624</v>
      </c>
      <c r="F120" s="1">
        <f t="shared" si="24"/>
        <v>45647</v>
      </c>
      <c r="G120" s="1">
        <f t="shared" si="25"/>
        <v>45661</v>
      </c>
      <c r="H120" s="1">
        <f t="shared" si="26"/>
        <v>45684</v>
      </c>
      <c r="I120" s="1">
        <f t="shared" si="27"/>
        <v>45640</v>
      </c>
      <c r="J120" s="1">
        <f t="shared" si="28"/>
        <v>45668</v>
      </c>
      <c r="K120" s="1">
        <f t="shared" si="29"/>
        <v>45633</v>
      </c>
      <c r="L120" s="1">
        <f t="shared" si="30"/>
        <v>45675</v>
      </c>
      <c r="M120">
        <f t="shared" si="31"/>
        <v>45656</v>
      </c>
      <c r="N120" s="1">
        <v>45656</v>
      </c>
      <c r="O120" s="1">
        <f t="shared" si="32"/>
        <v>45656</v>
      </c>
      <c r="P120" s="1">
        <f t="shared" si="33"/>
        <v>45663</v>
      </c>
      <c r="Q120" s="3">
        <f t="shared" si="34"/>
        <v>45670</v>
      </c>
      <c r="R120" s="3">
        <f t="shared" si="35"/>
        <v>45677</v>
      </c>
      <c r="S120" s="3">
        <f t="shared" si="36"/>
        <v>45684</v>
      </c>
      <c r="T120" s="3">
        <f t="shared" si="37"/>
        <v>45653</v>
      </c>
      <c r="U120" s="3">
        <f t="shared" si="38"/>
        <v>45649</v>
      </c>
      <c r="V120" s="3">
        <f t="shared" si="39"/>
        <v>45642</v>
      </c>
      <c r="W120" s="3">
        <f t="shared" si="40"/>
        <v>45635</v>
      </c>
      <c r="X120" s="3">
        <f t="shared" si="41"/>
        <v>45625</v>
      </c>
    </row>
    <row r="121" spans="1:24" x14ac:dyDescent="0.3">
      <c r="A121" t="s">
        <v>0</v>
      </c>
      <c r="B121" s="1">
        <v>45654</v>
      </c>
      <c r="C121" s="1">
        <f t="shared" si="21"/>
        <v>45653</v>
      </c>
      <c r="D121" s="1">
        <f t="shared" si="22"/>
        <v>45655</v>
      </c>
      <c r="E121" s="1">
        <f t="shared" si="23"/>
        <v>45624</v>
      </c>
      <c r="F121" s="1">
        <f t="shared" si="24"/>
        <v>45647</v>
      </c>
      <c r="G121" s="1">
        <f t="shared" si="25"/>
        <v>45661</v>
      </c>
      <c r="H121" s="1">
        <f t="shared" si="26"/>
        <v>45684</v>
      </c>
      <c r="I121" s="1">
        <f t="shared" si="27"/>
        <v>45640</v>
      </c>
      <c r="J121" s="1">
        <f t="shared" si="28"/>
        <v>45668</v>
      </c>
      <c r="K121" s="1">
        <f t="shared" si="29"/>
        <v>45633</v>
      </c>
      <c r="L121" s="1">
        <f t="shared" si="30"/>
        <v>45675</v>
      </c>
      <c r="M121">
        <f t="shared" si="31"/>
        <v>45656</v>
      </c>
      <c r="N121" s="1">
        <v>45656</v>
      </c>
      <c r="O121" s="1">
        <f t="shared" si="32"/>
        <v>45656</v>
      </c>
      <c r="P121" s="1">
        <f t="shared" si="33"/>
        <v>45663</v>
      </c>
      <c r="Q121" s="3">
        <f t="shared" si="34"/>
        <v>45670</v>
      </c>
      <c r="R121" s="3">
        <f t="shared" si="35"/>
        <v>45677</v>
      </c>
      <c r="S121" s="3">
        <f t="shared" si="36"/>
        <v>45684</v>
      </c>
      <c r="T121" s="3">
        <f t="shared" si="37"/>
        <v>45653</v>
      </c>
      <c r="U121" s="3">
        <f t="shared" si="38"/>
        <v>45649</v>
      </c>
      <c r="V121" s="3">
        <f t="shared" si="39"/>
        <v>45642</v>
      </c>
      <c r="W121" s="3">
        <f t="shared" si="40"/>
        <v>45635</v>
      </c>
      <c r="X121" s="3">
        <f t="shared" si="41"/>
        <v>45625</v>
      </c>
    </row>
    <row r="122" spans="1:24" x14ac:dyDescent="0.3">
      <c r="A122" t="s">
        <v>31</v>
      </c>
      <c r="B122" s="1">
        <v>45655</v>
      </c>
      <c r="C122" s="1">
        <f t="shared" si="21"/>
        <v>45654</v>
      </c>
      <c r="D122" s="1">
        <f t="shared" si="22"/>
        <v>45656</v>
      </c>
      <c r="E122" s="1">
        <f t="shared" si="23"/>
        <v>45625</v>
      </c>
      <c r="F122" s="1">
        <f t="shared" si="24"/>
        <v>45648</v>
      </c>
      <c r="G122" s="1">
        <f t="shared" si="25"/>
        <v>45662</v>
      </c>
      <c r="H122" s="1">
        <f t="shared" si="26"/>
        <v>45685</v>
      </c>
      <c r="I122" s="1">
        <f t="shared" si="27"/>
        <v>45641</v>
      </c>
      <c r="J122" s="1">
        <f t="shared" si="28"/>
        <v>45669</v>
      </c>
      <c r="K122" s="1">
        <f t="shared" si="29"/>
        <v>45634</v>
      </c>
      <c r="L122" s="1">
        <f t="shared" si="30"/>
        <v>45676</v>
      </c>
      <c r="M122">
        <f t="shared" si="31"/>
        <v>45656</v>
      </c>
      <c r="N122" s="1">
        <v>45656</v>
      </c>
      <c r="O122" s="1">
        <f t="shared" si="32"/>
        <v>45656</v>
      </c>
      <c r="P122" s="1">
        <f t="shared" si="33"/>
        <v>45663</v>
      </c>
      <c r="Q122" s="3">
        <f t="shared" si="34"/>
        <v>45670</v>
      </c>
      <c r="R122" s="3">
        <f t="shared" si="35"/>
        <v>45677</v>
      </c>
      <c r="S122" s="3">
        <f t="shared" si="36"/>
        <v>45685</v>
      </c>
      <c r="T122" s="3">
        <f t="shared" si="37"/>
        <v>45656</v>
      </c>
      <c r="U122" s="3">
        <f t="shared" si="38"/>
        <v>45649</v>
      </c>
      <c r="V122" s="3">
        <f t="shared" si="39"/>
        <v>45642</v>
      </c>
      <c r="W122" s="3">
        <f t="shared" si="40"/>
        <v>45635</v>
      </c>
      <c r="X122" s="3">
        <f t="shared" si="41"/>
        <v>45625</v>
      </c>
    </row>
    <row r="123" spans="1:24" x14ac:dyDescent="0.3">
      <c r="A123" t="s">
        <v>46</v>
      </c>
      <c r="B123" s="1">
        <v>45655</v>
      </c>
      <c r="C123" s="1">
        <f t="shared" si="21"/>
        <v>45654</v>
      </c>
      <c r="D123" s="1">
        <f t="shared" si="22"/>
        <v>45656</v>
      </c>
      <c r="E123" s="1">
        <f t="shared" si="23"/>
        <v>45625</v>
      </c>
      <c r="F123" s="1">
        <f t="shared" si="24"/>
        <v>45648</v>
      </c>
      <c r="G123" s="1">
        <f t="shared" si="25"/>
        <v>45662</v>
      </c>
      <c r="H123" s="1">
        <f t="shared" si="26"/>
        <v>45685</v>
      </c>
      <c r="I123" s="1">
        <f t="shared" si="27"/>
        <v>45641</v>
      </c>
      <c r="J123" s="1">
        <f t="shared" si="28"/>
        <v>45669</v>
      </c>
      <c r="K123" s="1">
        <f t="shared" si="29"/>
        <v>45634</v>
      </c>
      <c r="L123" s="1">
        <f t="shared" si="30"/>
        <v>45676</v>
      </c>
      <c r="M123">
        <f t="shared" si="31"/>
        <v>45656</v>
      </c>
      <c r="N123" s="1">
        <v>45656</v>
      </c>
      <c r="O123" s="1">
        <f t="shared" si="32"/>
        <v>45656</v>
      </c>
      <c r="P123" s="1">
        <f t="shared" si="33"/>
        <v>45663</v>
      </c>
      <c r="Q123" s="3">
        <f t="shared" si="34"/>
        <v>45670</v>
      </c>
      <c r="R123" s="3">
        <f t="shared" si="35"/>
        <v>45677</v>
      </c>
      <c r="S123" s="3">
        <f t="shared" si="36"/>
        <v>45685</v>
      </c>
      <c r="T123" s="3">
        <f t="shared" si="37"/>
        <v>45656</v>
      </c>
      <c r="U123" s="3">
        <f t="shared" si="38"/>
        <v>45649</v>
      </c>
      <c r="V123" s="3">
        <f t="shared" si="39"/>
        <v>45642</v>
      </c>
      <c r="W123" s="3">
        <f t="shared" si="40"/>
        <v>45635</v>
      </c>
      <c r="X123" s="3">
        <f t="shared" si="41"/>
        <v>45625</v>
      </c>
    </row>
    <row r="124" spans="1:24" x14ac:dyDescent="0.3">
      <c r="A124" t="s">
        <v>18</v>
      </c>
      <c r="B124" s="1">
        <v>45655</v>
      </c>
      <c r="C124" s="1">
        <f t="shared" si="21"/>
        <v>45654</v>
      </c>
      <c r="D124" s="1">
        <f t="shared" si="22"/>
        <v>45656</v>
      </c>
      <c r="E124" s="1">
        <f t="shared" si="23"/>
        <v>45625</v>
      </c>
      <c r="F124" s="1">
        <f t="shared" si="24"/>
        <v>45648</v>
      </c>
      <c r="G124" s="1">
        <f t="shared" si="25"/>
        <v>45662</v>
      </c>
      <c r="H124" s="1">
        <f t="shared" si="26"/>
        <v>45685</v>
      </c>
      <c r="I124" s="1">
        <f t="shared" si="27"/>
        <v>45641</v>
      </c>
      <c r="J124" s="1">
        <f t="shared" si="28"/>
        <v>45669</v>
      </c>
      <c r="K124" s="1">
        <f t="shared" si="29"/>
        <v>45634</v>
      </c>
      <c r="L124" s="1">
        <f t="shared" si="30"/>
        <v>45676</v>
      </c>
      <c r="M124">
        <f t="shared" si="31"/>
        <v>45656</v>
      </c>
      <c r="N124" s="1">
        <v>45656</v>
      </c>
      <c r="O124" s="1">
        <f t="shared" si="32"/>
        <v>45656</v>
      </c>
      <c r="P124" s="1">
        <f t="shared" si="33"/>
        <v>45663</v>
      </c>
      <c r="Q124" s="3">
        <f t="shared" si="34"/>
        <v>45670</v>
      </c>
      <c r="R124" s="3">
        <f t="shared" si="35"/>
        <v>45677</v>
      </c>
      <c r="S124" s="3">
        <f t="shared" si="36"/>
        <v>45685</v>
      </c>
      <c r="T124" s="3">
        <f t="shared" si="37"/>
        <v>45656</v>
      </c>
      <c r="U124" s="3">
        <f t="shared" si="38"/>
        <v>45649</v>
      </c>
      <c r="V124" s="3">
        <f t="shared" si="39"/>
        <v>45642</v>
      </c>
      <c r="W124" s="3">
        <f t="shared" si="40"/>
        <v>45635</v>
      </c>
      <c r="X124" s="3">
        <f t="shared" si="41"/>
        <v>45625</v>
      </c>
    </row>
    <row r="125" spans="1:24" x14ac:dyDescent="0.3">
      <c r="A125" t="s">
        <v>31</v>
      </c>
      <c r="B125" s="1">
        <v>45656</v>
      </c>
      <c r="C125" s="1">
        <f t="shared" si="21"/>
        <v>45655</v>
      </c>
      <c r="D125" s="1">
        <f t="shared" si="22"/>
        <v>45657</v>
      </c>
      <c r="E125" s="1">
        <f t="shared" si="23"/>
        <v>45626</v>
      </c>
      <c r="F125" s="1">
        <f t="shared" si="24"/>
        <v>45649</v>
      </c>
      <c r="G125" s="1">
        <f t="shared" si="25"/>
        <v>45663</v>
      </c>
      <c r="H125" s="1">
        <f t="shared" si="26"/>
        <v>45686</v>
      </c>
      <c r="I125" s="1">
        <f t="shared" si="27"/>
        <v>45642</v>
      </c>
      <c r="J125" s="1">
        <f t="shared" si="28"/>
        <v>45670</v>
      </c>
      <c r="K125" s="1">
        <f t="shared" si="29"/>
        <v>45635</v>
      </c>
      <c r="L125" s="1">
        <f t="shared" si="30"/>
        <v>45677</v>
      </c>
      <c r="M125">
        <f t="shared" si="31"/>
        <v>45656</v>
      </c>
      <c r="N125" s="1">
        <v>45656</v>
      </c>
      <c r="O125" s="1">
        <f t="shared" si="32"/>
        <v>45657</v>
      </c>
      <c r="P125" s="1">
        <f t="shared" si="33"/>
        <v>45663</v>
      </c>
      <c r="Q125" s="3">
        <f t="shared" si="34"/>
        <v>45670</v>
      </c>
      <c r="R125" s="3">
        <f t="shared" si="35"/>
        <v>45677</v>
      </c>
      <c r="S125" s="3">
        <f t="shared" si="36"/>
        <v>45686</v>
      </c>
      <c r="T125" s="3">
        <f t="shared" si="37"/>
        <v>45656</v>
      </c>
      <c r="U125" s="3">
        <f t="shared" si="38"/>
        <v>45649</v>
      </c>
      <c r="V125" s="3">
        <f t="shared" si="39"/>
        <v>45642</v>
      </c>
      <c r="W125" s="3">
        <f t="shared" si="40"/>
        <v>45657</v>
      </c>
      <c r="X125" s="3">
        <f t="shared" si="41"/>
        <v>45628</v>
      </c>
    </row>
    <row r="126" spans="1:24" x14ac:dyDescent="0.3">
      <c r="A126" t="s">
        <v>24</v>
      </c>
      <c r="B126" s="1">
        <v>45659</v>
      </c>
      <c r="C126" s="1">
        <f t="shared" si="21"/>
        <v>45658</v>
      </c>
      <c r="D126" s="1">
        <f t="shared" si="22"/>
        <v>45660</v>
      </c>
      <c r="E126" s="1">
        <f t="shared" si="23"/>
        <v>45629</v>
      </c>
      <c r="F126" s="1">
        <f t="shared" si="24"/>
        <v>45652</v>
      </c>
      <c r="G126" s="1">
        <f t="shared" si="25"/>
        <v>45666</v>
      </c>
      <c r="H126" s="1">
        <f t="shared" si="26"/>
        <v>45689</v>
      </c>
      <c r="I126" s="1">
        <f t="shared" si="27"/>
        <v>45645</v>
      </c>
      <c r="J126" s="1">
        <f t="shared" si="28"/>
        <v>45673</v>
      </c>
      <c r="K126" s="1">
        <f t="shared" si="29"/>
        <v>45638</v>
      </c>
      <c r="L126" s="1">
        <f t="shared" si="30"/>
        <v>45680</v>
      </c>
      <c r="M126">
        <f t="shared" si="31"/>
        <v>45659</v>
      </c>
      <c r="N126" s="1">
        <v>45659</v>
      </c>
      <c r="O126" s="1">
        <f t="shared" si="32"/>
        <v>45660</v>
      </c>
      <c r="P126" s="1">
        <f t="shared" si="33"/>
        <v>45666</v>
      </c>
      <c r="Q126" s="3">
        <f t="shared" si="34"/>
        <v>45673</v>
      </c>
      <c r="R126" s="3">
        <f t="shared" si="35"/>
        <v>45680</v>
      </c>
      <c r="S126" s="3">
        <f t="shared" si="36"/>
        <v>45691</v>
      </c>
      <c r="T126" s="3">
        <f t="shared" si="37"/>
        <v>45658</v>
      </c>
      <c r="U126" s="3">
        <f t="shared" si="38"/>
        <v>45652</v>
      </c>
      <c r="V126" s="3">
        <f t="shared" si="39"/>
        <v>45645</v>
      </c>
      <c r="W126" s="3">
        <f t="shared" si="40"/>
        <v>45660</v>
      </c>
      <c r="X126" s="3">
        <f t="shared" si="41"/>
        <v>45629</v>
      </c>
    </row>
    <row r="127" spans="1:24" x14ac:dyDescent="0.3">
      <c r="A127" t="s">
        <v>88</v>
      </c>
      <c r="B127" s="1">
        <v>45664</v>
      </c>
      <c r="C127" s="1">
        <f t="shared" si="21"/>
        <v>45663</v>
      </c>
      <c r="D127" s="1">
        <f t="shared" si="22"/>
        <v>45665</v>
      </c>
      <c r="E127" s="1">
        <f t="shared" si="23"/>
        <v>45634</v>
      </c>
      <c r="F127" s="1">
        <f t="shared" si="24"/>
        <v>45657</v>
      </c>
      <c r="G127" s="1">
        <f t="shared" si="25"/>
        <v>45671</v>
      </c>
      <c r="H127" s="1">
        <f t="shared" si="26"/>
        <v>45694</v>
      </c>
      <c r="I127" s="1">
        <f t="shared" si="27"/>
        <v>45650</v>
      </c>
      <c r="J127" s="1">
        <f t="shared" si="28"/>
        <v>45678</v>
      </c>
      <c r="K127" s="1">
        <f t="shared" si="29"/>
        <v>45643</v>
      </c>
      <c r="L127" s="1">
        <f t="shared" si="30"/>
        <v>45685</v>
      </c>
      <c r="M127">
        <f t="shared" si="31"/>
        <v>45664</v>
      </c>
      <c r="N127" s="1">
        <v>45664</v>
      </c>
      <c r="O127" s="1">
        <f t="shared" si="32"/>
        <v>45665</v>
      </c>
      <c r="P127" s="1">
        <f t="shared" si="33"/>
        <v>45671</v>
      </c>
      <c r="Q127" s="3">
        <f t="shared" si="34"/>
        <v>45678</v>
      </c>
      <c r="R127" s="3">
        <f t="shared" si="35"/>
        <v>45685</v>
      </c>
      <c r="S127" s="3">
        <f t="shared" si="36"/>
        <v>45694</v>
      </c>
      <c r="T127" s="3">
        <f t="shared" si="37"/>
        <v>45663</v>
      </c>
      <c r="U127" s="3">
        <f t="shared" si="38"/>
        <v>45657</v>
      </c>
      <c r="V127" s="3">
        <f t="shared" si="39"/>
        <v>45650</v>
      </c>
      <c r="W127" s="3">
        <f t="shared" si="40"/>
        <v>45665</v>
      </c>
      <c r="X127" s="3">
        <f t="shared" si="41"/>
        <v>45635</v>
      </c>
    </row>
    <row r="128" spans="1:24" x14ac:dyDescent="0.3">
      <c r="A128" t="s">
        <v>89</v>
      </c>
      <c r="B128" s="1">
        <v>45672</v>
      </c>
      <c r="C128" s="1">
        <f t="shared" si="21"/>
        <v>45671</v>
      </c>
      <c r="D128" s="1">
        <f t="shared" si="22"/>
        <v>45673</v>
      </c>
      <c r="E128" s="1">
        <f t="shared" si="23"/>
        <v>45642</v>
      </c>
      <c r="F128" s="1">
        <f t="shared" si="24"/>
        <v>45665</v>
      </c>
      <c r="G128" s="1">
        <f t="shared" si="25"/>
        <v>45679</v>
      </c>
      <c r="H128" s="1">
        <f t="shared" si="26"/>
        <v>45702</v>
      </c>
      <c r="I128" s="1">
        <f t="shared" si="27"/>
        <v>45658</v>
      </c>
      <c r="J128" s="1">
        <f t="shared" si="28"/>
        <v>45686</v>
      </c>
      <c r="K128" s="1">
        <f t="shared" si="29"/>
        <v>45651</v>
      </c>
      <c r="L128" s="1">
        <f t="shared" si="30"/>
        <v>45693</v>
      </c>
      <c r="M128">
        <f>IF(WEEKDAY(B128,2)&lt;=5, IF(COUNTIF($Y$1:$Y$10, B128), WORKDAY(B128, 1, $Y$1:$Y$10), B128), WORKDAY(B128, 1, $Y$1:$Y$10))</f>
        <v>45672</v>
      </c>
      <c r="N128" s="1">
        <v>45672</v>
      </c>
      <c r="O128" s="1">
        <f t="shared" si="32"/>
        <v>45673</v>
      </c>
      <c r="P128" s="1">
        <f t="shared" si="33"/>
        <v>45679</v>
      </c>
      <c r="Q128" s="3">
        <f t="shared" si="34"/>
        <v>45686</v>
      </c>
      <c r="R128" s="3">
        <f t="shared" si="35"/>
        <v>45693</v>
      </c>
      <c r="S128" s="3">
        <f t="shared" si="36"/>
        <v>45702</v>
      </c>
      <c r="T128" s="3">
        <f t="shared" si="37"/>
        <v>45671</v>
      </c>
      <c r="U128" s="3">
        <f t="shared" si="38"/>
        <v>45665</v>
      </c>
      <c r="V128" s="3">
        <f t="shared" si="39"/>
        <v>45658</v>
      </c>
      <c r="W128" s="3">
        <f t="shared" si="40"/>
        <v>45652</v>
      </c>
      <c r="X128" s="3">
        <f t="shared" si="41"/>
        <v>45642</v>
      </c>
    </row>
    <row r="129" spans="1:24" x14ac:dyDescent="0.3">
      <c r="A129" t="s">
        <v>90</v>
      </c>
      <c r="B129" s="1">
        <v>45682</v>
      </c>
      <c r="C129" s="1">
        <f t="shared" si="21"/>
        <v>45681</v>
      </c>
      <c r="D129" s="1">
        <f t="shared" si="22"/>
        <v>45683</v>
      </c>
      <c r="E129" s="1">
        <f t="shared" si="23"/>
        <v>45652</v>
      </c>
      <c r="F129" s="1">
        <f t="shared" si="24"/>
        <v>45675</v>
      </c>
      <c r="G129" s="1">
        <f t="shared" si="25"/>
        <v>45689</v>
      </c>
      <c r="H129" s="1">
        <f t="shared" si="26"/>
        <v>45712</v>
      </c>
      <c r="I129" s="1">
        <f t="shared" si="27"/>
        <v>45668</v>
      </c>
      <c r="J129" s="1">
        <f t="shared" si="28"/>
        <v>45696</v>
      </c>
      <c r="K129" s="1">
        <f t="shared" si="29"/>
        <v>45661</v>
      </c>
      <c r="L129" s="1">
        <f t="shared" si="30"/>
        <v>45703</v>
      </c>
      <c r="M129">
        <f t="shared" ref="M129:M132" si="42">IF(WEEKDAY(B129,2)&lt;=5, IF(COUNTIF($Y$1:$Y$10, B129), WORKDAY(B129, 1, $Y$1:$Y$10), B129), WORKDAY(B129, 1, $Y$1:$Y$10))</f>
        <v>45684</v>
      </c>
      <c r="N129" s="1">
        <v>45684</v>
      </c>
      <c r="O129" s="1">
        <f t="shared" si="32"/>
        <v>45684</v>
      </c>
      <c r="P129" s="1">
        <f t="shared" si="33"/>
        <v>45691</v>
      </c>
      <c r="Q129" s="3">
        <f t="shared" si="34"/>
        <v>45698</v>
      </c>
      <c r="R129" s="3">
        <f t="shared" si="35"/>
        <v>45705</v>
      </c>
      <c r="S129" s="3">
        <f t="shared" si="36"/>
        <v>45712</v>
      </c>
      <c r="T129" s="3">
        <f t="shared" si="37"/>
        <v>45681</v>
      </c>
      <c r="U129" s="3">
        <f t="shared" si="38"/>
        <v>45677</v>
      </c>
      <c r="V129" s="3">
        <f t="shared" si="39"/>
        <v>45670</v>
      </c>
      <c r="W129" s="3">
        <f t="shared" si="40"/>
        <v>45663</v>
      </c>
      <c r="X129" s="3">
        <f t="shared" si="41"/>
        <v>45652</v>
      </c>
    </row>
    <row r="130" spans="1:24" x14ac:dyDescent="0.3">
      <c r="A130" t="s">
        <v>24</v>
      </c>
      <c r="B130" s="1">
        <v>45687</v>
      </c>
      <c r="C130" s="1">
        <f t="shared" si="21"/>
        <v>45686</v>
      </c>
      <c r="D130" s="1">
        <f t="shared" si="22"/>
        <v>45688</v>
      </c>
      <c r="E130" s="1">
        <f t="shared" si="23"/>
        <v>45657</v>
      </c>
      <c r="F130" s="1">
        <f t="shared" si="24"/>
        <v>45680</v>
      </c>
      <c r="G130" s="1">
        <f t="shared" si="25"/>
        <v>45694</v>
      </c>
      <c r="H130" s="1">
        <f t="shared" si="26"/>
        <v>45717</v>
      </c>
      <c r="I130" s="1">
        <f t="shared" si="27"/>
        <v>45673</v>
      </c>
      <c r="J130" s="1">
        <f t="shared" si="28"/>
        <v>45701</v>
      </c>
      <c r="K130" s="1">
        <f t="shared" si="29"/>
        <v>45666</v>
      </c>
      <c r="L130" s="1">
        <f t="shared" si="30"/>
        <v>45708</v>
      </c>
      <c r="M130">
        <f t="shared" si="42"/>
        <v>45687</v>
      </c>
      <c r="N130" s="1">
        <v>45687</v>
      </c>
      <c r="O130" s="1">
        <f t="shared" si="32"/>
        <v>45688</v>
      </c>
      <c r="P130" s="1">
        <f t="shared" si="33"/>
        <v>45694</v>
      </c>
      <c r="Q130" s="3">
        <f t="shared" si="34"/>
        <v>45701</v>
      </c>
      <c r="R130" s="3">
        <f t="shared" si="35"/>
        <v>45708</v>
      </c>
      <c r="S130" s="3">
        <f t="shared" si="36"/>
        <v>45719</v>
      </c>
      <c r="T130" s="3">
        <f t="shared" si="37"/>
        <v>45686</v>
      </c>
      <c r="U130" s="3">
        <f t="shared" si="38"/>
        <v>45680</v>
      </c>
      <c r="V130" s="3">
        <f t="shared" si="39"/>
        <v>45673</v>
      </c>
      <c r="W130" s="3">
        <f t="shared" si="40"/>
        <v>45688</v>
      </c>
      <c r="X130" s="3">
        <f t="shared" si="41"/>
        <v>45657</v>
      </c>
    </row>
    <row r="131" spans="1:24" x14ac:dyDescent="0.3">
      <c r="A131" t="s">
        <v>91</v>
      </c>
      <c r="B131" s="1">
        <v>45688</v>
      </c>
      <c r="C131" s="1">
        <f t="shared" ref="C131:C132" si="43">B131-1</f>
        <v>45687</v>
      </c>
      <c r="D131" s="1">
        <f t="shared" ref="D131:D132" si="44">B131+1</f>
        <v>45689</v>
      </c>
      <c r="E131" s="1">
        <f t="shared" ref="E131:E132" si="45">B131-30</f>
        <v>45658</v>
      </c>
      <c r="F131" s="1">
        <f t="shared" ref="F131:F132" si="46">B131-7</f>
        <v>45681</v>
      </c>
      <c r="G131" s="1">
        <f t="shared" ref="G131:G132" si="47">B131+7</f>
        <v>45695</v>
      </c>
      <c r="H131" s="1">
        <f t="shared" ref="H131:H132" si="48">B131+30</f>
        <v>45718</v>
      </c>
      <c r="I131" s="1">
        <f t="shared" ref="I131:I132" si="49">B131-14</f>
        <v>45674</v>
      </c>
      <c r="J131" s="1">
        <f t="shared" ref="J131:J132" si="50">B131+14</f>
        <v>45702</v>
      </c>
      <c r="K131" s="1">
        <f t="shared" ref="K131:K132" si="51">B131-21</f>
        <v>45667</v>
      </c>
      <c r="L131" s="1">
        <f t="shared" ref="L131:L132" si="52">B131+21</f>
        <v>45709</v>
      </c>
      <c r="M131">
        <f t="shared" si="42"/>
        <v>45688</v>
      </c>
      <c r="N131" s="1">
        <v>45688</v>
      </c>
      <c r="O131" s="1">
        <f t="shared" ref="O131:O132" si="53">IF(WEEKDAY(D131,2)&lt;=5, IF(COUNTIF($Y$1:$Y$10, D131), WORKDAY(D131, 1, $Y$1:$Y$10), D131), WORKDAY(D131, 1, $Y$1:$Y$10))</f>
        <v>45691</v>
      </c>
      <c r="P131" s="1">
        <f t="shared" ref="P131:P132" si="54">IF(WEEKDAY(G131,2)&lt;=5, IF(COUNTIF($Y$1:$Y$10, G131), WORKDAY(G131, 1, $Y$1:$Y$10), G131), WORKDAY(G131, 1, $Y$1:$Y$10))</f>
        <v>45695</v>
      </c>
      <c r="Q131" s="3">
        <f t="shared" ref="Q131:Q132" si="55">IF(WEEKDAY(J131,2)&lt;=5, IF(COUNTIF($Y$1:$Y$10, J131), WORKDAY(J131, 1, $Y$1:$Y$10), J131), WORKDAY(J131, 1, $Y$1:$Y$10))</f>
        <v>45702</v>
      </c>
      <c r="R131" s="3">
        <f t="shared" ref="R131:R132" si="56">IF(WEEKDAY(L131,2)&lt;=5, IF(COUNTIF($Y$1:$Y$10, L131), WORKDAY(L131, 1, $Y$1:$Y$10), L131), WORKDAY(L131, 1, $Y$1:$Y$10))</f>
        <v>45709</v>
      </c>
      <c r="S131" s="3">
        <f t="shared" ref="S131:S132" si="57">IF(WEEKDAY(H131,2)&lt;=5, IF(COUNTIF($Y$1:$Y$10, H131), WORKDAY(H131, 1, $Y$1:$Y$10), H131), WORKDAY(H131, 1, $Y$1:$Y$10))</f>
        <v>45719</v>
      </c>
      <c r="T131" s="3">
        <f t="shared" ref="T131:T132" si="58">IF(WEEKDAY(C131,2)&lt;=5, IF(COUNTIF($Y$1:$Y$10, C131), WORKDAY(C131, 1, $Y$1:$Y$10), C131), WORKDAY(C131, 1, $Y$1:$Y$10))</f>
        <v>45687</v>
      </c>
      <c r="U131" s="3">
        <f t="shared" ref="U131:U132" si="59">IF(WEEKDAY(F131,2)&lt;=5, IF(COUNTIF($Y$1:$Y$10, F131), WORKDAY(F131, 1, $Y$1:$Y$10), F131), WORKDAY(F131, 1, $Y$1:$Y$10))</f>
        <v>45681</v>
      </c>
      <c r="V131" s="3">
        <f t="shared" ref="V131:V132" si="60">IF(WEEKDAY(I131,2)&lt;=5, IF(COUNTIF($Y$1:$Y$10, I131), WORKDAY(I131, 1, $Y$1:$Y$10), I131), WORKDAY(I131, 1, $Y$1:$Y$10))</f>
        <v>45674</v>
      </c>
      <c r="W131" s="3">
        <f t="shared" ref="W131:W132" si="61">IF(WEEKDAY(K131,2)&lt;=5, IF(COUNTIF($Y$1:$Y$10, K131), WORKDAY(K131, 1, $Y$1:$Y$10), D131), WORKDAY(K131, 1, $Y$1:$Y$10))</f>
        <v>45689</v>
      </c>
      <c r="X131" s="3">
        <f t="shared" ref="X131:X132" si="62">IF(WEEKDAY(E131,2)&lt;=5, IF(COUNTIF($Y$1:$Y$10, E131), WORKDAY(E131, 1, $Y$1:$Y$10), E131), WORKDAY(E131, 1, $Y$1:$Y$10))</f>
        <v>45658</v>
      </c>
    </row>
    <row r="132" spans="1:24" x14ac:dyDescent="0.3">
      <c r="A132" t="s">
        <v>27</v>
      </c>
      <c r="B132" s="1">
        <v>45689</v>
      </c>
      <c r="C132" s="1">
        <f t="shared" si="43"/>
        <v>45688</v>
      </c>
      <c r="D132" s="1">
        <f t="shared" si="44"/>
        <v>45690</v>
      </c>
      <c r="E132" s="1">
        <f t="shared" si="45"/>
        <v>45659</v>
      </c>
      <c r="F132" s="1">
        <f t="shared" si="46"/>
        <v>45682</v>
      </c>
      <c r="G132" s="1">
        <f t="shared" si="47"/>
        <v>45696</v>
      </c>
      <c r="H132" s="1">
        <f t="shared" si="48"/>
        <v>45719</v>
      </c>
      <c r="I132" s="1">
        <f t="shared" si="49"/>
        <v>45675</v>
      </c>
      <c r="J132" s="1">
        <f t="shared" si="50"/>
        <v>45703</v>
      </c>
      <c r="K132" s="1">
        <f t="shared" si="51"/>
        <v>45668</v>
      </c>
      <c r="L132" s="1">
        <f t="shared" si="52"/>
        <v>45710</v>
      </c>
      <c r="M132">
        <f t="shared" si="42"/>
        <v>45691</v>
      </c>
      <c r="N132" s="1">
        <v>45691</v>
      </c>
      <c r="O132" s="1">
        <f t="shared" si="53"/>
        <v>45691</v>
      </c>
      <c r="P132" s="1">
        <f t="shared" si="54"/>
        <v>45698</v>
      </c>
      <c r="Q132" s="3">
        <f t="shared" si="55"/>
        <v>45705</v>
      </c>
      <c r="R132" s="3">
        <f t="shared" si="56"/>
        <v>45712</v>
      </c>
      <c r="S132" s="3">
        <f t="shared" si="57"/>
        <v>45719</v>
      </c>
      <c r="T132" s="3">
        <f t="shared" si="58"/>
        <v>45688</v>
      </c>
      <c r="U132" s="3">
        <f t="shared" si="59"/>
        <v>45684</v>
      </c>
      <c r="V132" s="3">
        <f t="shared" si="60"/>
        <v>45677</v>
      </c>
      <c r="W132" s="3">
        <f t="shared" si="61"/>
        <v>45670</v>
      </c>
      <c r="X132" s="3">
        <f t="shared" si="62"/>
        <v>45659</v>
      </c>
    </row>
  </sheetData>
  <sortState xmlns:xlrd2="http://schemas.microsoft.com/office/spreadsheetml/2017/richdata2" ref="A2:B133">
    <sortCondition ref="B15:B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4665-2B33-4702-BD3E-79A2B81C5623}">
  <dimension ref="A1:BI254"/>
  <sheetViews>
    <sheetView zoomScale="91" workbookViewId="0">
      <selection activeCell="M2" sqref="M2"/>
    </sheetView>
  </sheetViews>
  <sheetFormatPr defaultRowHeight="14.4" x14ac:dyDescent="0.3"/>
  <cols>
    <col min="2" max="2" width="14.6640625" style="1" bestFit="1" customWidth="1"/>
    <col min="3" max="8" width="10.33203125" style="1" bestFit="1" customWidth="1"/>
    <col min="9" max="9" width="12.88671875" style="1" bestFit="1" customWidth="1"/>
    <col min="10" max="11" width="10.33203125" style="1" bestFit="1" customWidth="1"/>
    <col min="12" max="12" width="13.5546875" style="1" bestFit="1" customWidth="1"/>
    <col min="13" max="13" width="14.21875" bestFit="1" customWidth="1"/>
    <col min="14" max="19" width="12" bestFit="1" customWidth="1"/>
    <col min="20" max="20" width="12.5546875" bestFit="1" customWidth="1"/>
    <col min="21" max="22" width="13.5546875" bestFit="1" customWidth="1"/>
    <col min="23" max="23" width="13.109375" bestFit="1" customWidth="1"/>
    <col min="26" max="26" width="18.33203125" bestFit="1" customWidth="1"/>
    <col min="27" max="27" width="16.5546875" bestFit="1" customWidth="1"/>
    <col min="28" max="28" width="21.77734375" bestFit="1" customWidth="1"/>
    <col min="33" max="33" width="18.33203125" bestFit="1" customWidth="1"/>
    <col min="34" max="34" width="20" bestFit="1" customWidth="1"/>
    <col min="35" max="35" width="21.77734375" bestFit="1" customWidth="1"/>
    <col min="36" max="37" width="18.77734375" bestFit="1" customWidth="1"/>
    <col min="38" max="38" width="14.6640625" style="1" bestFit="1" customWidth="1"/>
    <col min="39" max="39" width="18.88671875" bestFit="1" customWidth="1"/>
    <col min="41" max="41" width="25.6640625" bestFit="1" customWidth="1"/>
    <col min="42" max="42" width="21.33203125" bestFit="1" customWidth="1"/>
    <col min="43" max="43" width="18.77734375" bestFit="1" customWidth="1"/>
    <col min="49" max="49" width="30" bestFit="1" customWidth="1"/>
    <col min="52" max="52" width="14.6640625" style="1" bestFit="1" customWidth="1"/>
    <col min="54" max="54" width="17.77734375" bestFit="1" customWidth="1"/>
    <col min="55" max="55" width="11.109375" bestFit="1" customWidth="1"/>
  </cols>
  <sheetData>
    <row r="1" spans="1:58" x14ac:dyDescent="0.3">
      <c r="A1" t="s">
        <v>92</v>
      </c>
      <c r="B1" s="1" t="s">
        <v>94</v>
      </c>
      <c r="C1" s="1" t="s">
        <v>100</v>
      </c>
      <c r="D1" s="1" t="s">
        <v>102</v>
      </c>
      <c r="E1" s="1" t="s">
        <v>104</v>
      </c>
      <c r="F1" s="1" t="s">
        <v>106</v>
      </c>
      <c r="G1" s="1" t="s">
        <v>101</v>
      </c>
      <c r="H1" s="1" t="s">
        <v>107</v>
      </c>
      <c r="I1" s="1" t="s">
        <v>98</v>
      </c>
      <c r="J1" s="1" t="s">
        <v>103</v>
      </c>
      <c r="K1" s="1" t="s">
        <v>105</v>
      </c>
      <c r="L1" s="1" t="s">
        <v>97</v>
      </c>
      <c r="M1" s="1" t="s">
        <v>94</v>
      </c>
      <c r="N1" s="1" t="s">
        <v>100</v>
      </c>
      <c r="O1" s="1" t="s">
        <v>102</v>
      </c>
      <c r="P1" s="1" t="s">
        <v>104</v>
      </c>
      <c r="Q1" s="1" t="s">
        <v>106</v>
      </c>
      <c r="R1" s="1" t="s">
        <v>101</v>
      </c>
      <c r="S1" s="1" t="s">
        <v>107</v>
      </c>
      <c r="T1" s="1" t="s">
        <v>98</v>
      </c>
      <c r="U1" s="1" t="s">
        <v>103</v>
      </c>
      <c r="V1" s="1" t="s">
        <v>105</v>
      </c>
      <c r="W1" s="1" t="s">
        <v>97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G1" t="s">
        <v>118</v>
      </c>
      <c r="AH1" t="s">
        <v>119</v>
      </c>
      <c r="AI1" t="s">
        <v>113</v>
      </c>
      <c r="AJ1" t="s">
        <v>116</v>
      </c>
      <c r="AK1" t="s">
        <v>115</v>
      </c>
      <c r="AL1" s="1" t="s">
        <v>94</v>
      </c>
      <c r="AM1" t="s">
        <v>118</v>
      </c>
      <c r="AO1" t="s">
        <v>130</v>
      </c>
      <c r="AP1" t="s">
        <v>120</v>
      </c>
      <c r="AQ1" t="s">
        <v>126</v>
      </c>
      <c r="AW1" t="s">
        <v>126</v>
      </c>
      <c r="AX1" t="s">
        <v>125</v>
      </c>
      <c r="AZ1" s="1" t="s">
        <v>94</v>
      </c>
    </row>
    <row r="2" spans="1:58" x14ac:dyDescent="0.3">
      <c r="A2" t="s">
        <v>0</v>
      </c>
      <c r="B2" s="1">
        <v>45294</v>
      </c>
      <c r="C2" s="1">
        <v>45295</v>
      </c>
      <c r="D2" s="1">
        <v>45301</v>
      </c>
      <c r="E2" s="1">
        <v>45308</v>
      </c>
      <c r="F2" s="1">
        <v>45315</v>
      </c>
      <c r="G2" s="1">
        <v>45324</v>
      </c>
      <c r="H2" s="1">
        <v>45293</v>
      </c>
      <c r="I2" s="1">
        <v>45287</v>
      </c>
      <c r="J2" s="1">
        <v>45280</v>
      </c>
      <c r="K2" s="1">
        <v>45295</v>
      </c>
      <c r="L2" s="1">
        <v>45264</v>
      </c>
      <c r="M2">
        <v>2.2000000476837158</v>
      </c>
      <c r="N2">
        <v>2.2400000095367432</v>
      </c>
      <c r="O2">
        <v>2.0699999332427979</v>
      </c>
      <c r="P2">
        <v>1.929999947547913</v>
      </c>
      <c r="Q2">
        <v>1.75</v>
      </c>
      <c r="R2">
        <v>1.9900000095367429</v>
      </c>
      <c r="S2">
        <v>2.2999999523162842</v>
      </c>
      <c r="T2">
        <v>2.119999885559082</v>
      </c>
      <c r="U2">
        <v>1.830000042915344</v>
      </c>
      <c r="V2">
        <v>2.2400000095367432</v>
      </c>
      <c r="W2">
        <v>2.7999999523162842</v>
      </c>
      <c r="X2">
        <v>100</v>
      </c>
      <c r="Y2">
        <v>-100</v>
      </c>
      <c r="Z2">
        <f>(N2-S2)/S2</f>
        <v>-2.6086932184114293E-2</v>
      </c>
      <c r="AA2">
        <f>(R2-M2)/M2</f>
        <v>-9.5454560725156692E-2</v>
      </c>
      <c r="AB2">
        <f>(S2-W2)/W2</f>
        <v>-0.17857143161248193</v>
      </c>
      <c r="AC2">
        <f>IF(Z2&lt;0,AB2,"")</f>
        <v>-0.17857143161248193</v>
      </c>
      <c r="AD2">
        <f>IF(Z2&gt;-0.03,AB2,"")</f>
        <v>-0.17857143161248193</v>
      </c>
      <c r="AE2" cm="1">
        <f t="array" aca="1" ref="AE2" ca="1">100+AE2:AE80*AB2</f>
        <v>0</v>
      </c>
      <c r="AF2">
        <v>100</v>
      </c>
      <c r="AG2">
        <f>(R2-N2)/N2</f>
        <v>-0.11160714238197839</v>
      </c>
      <c r="AH2">
        <f>(R2-S2)/S2</f>
        <v>-0.13478258661151121</v>
      </c>
      <c r="AI2">
        <f>AB2*100</f>
        <v>-17.857143161248192</v>
      </c>
      <c r="AJ2">
        <f t="shared" ref="AJ2:AJ66" si="0">IF(AI2&lt;-10,-10,AI2)</f>
        <v>-10</v>
      </c>
      <c r="AK2">
        <f>IF(AJ2&lt;-5,-5,AJ2)</f>
        <v>-5</v>
      </c>
      <c r="AL2" s="1">
        <v>45294</v>
      </c>
      <c r="AM2">
        <v>0.11160714238197839</v>
      </c>
      <c r="AO2">
        <f>AG2</f>
        <v>-0.11160714238197839</v>
      </c>
      <c r="AP2">
        <f>IF(AO2&gt;0.05,-0.05,AO2)</f>
        <v>-0.11160714238197839</v>
      </c>
      <c r="AQ2">
        <f>AI2</f>
        <v>-17.857143161248192</v>
      </c>
      <c r="AR2">
        <f>AQ2/100</f>
        <v>-0.17857143161248193</v>
      </c>
      <c r="AW2" s="6">
        <f>BA2*AP2</f>
        <v>-27.901785595494598</v>
      </c>
      <c r="AX2" s="6">
        <f>BA2*AR2</f>
        <v>-44.642857903120479</v>
      </c>
      <c r="AY2">
        <f>AW2+AX2</f>
        <v>-72.544643498615073</v>
      </c>
      <c r="AZ2" s="4">
        <v>45294</v>
      </c>
      <c r="BA2">
        <v>250</v>
      </c>
      <c r="BC2" s="1">
        <v>45263</v>
      </c>
      <c r="BD2">
        <v>-500</v>
      </c>
    </row>
    <row r="3" spans="1:58" x14ac:dyDescent="0.3">
      <c r="A3" t="s">
        <v>1</v>
      </c>
      <c r="B3" s="1">
        <v>45294</v>
      </c>
      <c r="C3" s="1">
        <v>45295</v>
      </c>
      <c r="D3" s="1">
        <v>45301</v>
      </c>
      <c r="E3" s="1">
        <v>45308</v>
      </c>
      <c r="F3" s="1">
        <v>45315</v>
      </c>
      <c r="G3" s="1">
        <v>45324</v>
      </c>
      <c r="H3" s="1">
        <v>45293</v>
      </c>
      <c r="I3" s="1">
        <v>45287</v>
      </c>
      <c r="J3" s="1">
        <v>45280</v>
      </c>
      <c r="K3" s="1">
        <v>45295</v>
      </c>
      <c r="L3" s="1">
        <v>45264</v>
      </c>
      <c r="M3">
        <v>2.720000028610229</v>
      </c>
      <c r="N3">
        <v>2.4200000762939449</v>
      </c>
      <c r="O3">
        <v>2.1800000667572021</v>
      </c>
      <c r="P3">
        <v>1.7599999904632571</v>
      </c>
      <c r="Q3">
        <v>2.029999971389771</v>
      </c>
      <c r="R3">
        <v>1.950000047683716</v>
      </c>
      <c r="S3">
        <v>3</v>
      </c>
      <c r="T3">
        <v>3.4500000476837158</v>
      </c>
      <c r="U3">
        <v>2.4800000190734859</v>
      </c>
      <c r="V3">
        <v>2.4200000762939449</v>
      </c>
      <c r="W3">
        <v>2.160000085830688</v>
      </c>
      <c r="X3">
        <v>100</v>
      </c>
      <c r="Y3">
        <v>-100</v>
      </c>
      <c r="Z3">
        <f t="shared" ref="Z3:Z66" si="1">(N3-S3)/S3</f>
        <v>-0.19333330790201839</v>
      </c>
      <c r="AA3">
        <f t="shared" ref="AA3:AA66" si="2">(R3-M3)/M3</f>
        <v>-0.28308822530415223</v>
      </c>
      <c r="AB3">
        <f t="shared" ref="AB3:AB66" si="3">(S3-W3)/W3</f>
        <v>0.38888883369940547</v>
      </c>
      <c r="AC3">
        <f t="shared" ref="AC3:AC66" si="4">IF(Z3&lt;0,AB3,"")</f>
        <v>0.38888883369940547</v>
      </c>
      <c r="AD3" t="str">
        <f t="shared" ref="AD3:AD67" si="5">IF(Z3&gt;0,AB3,"")</f>
        <v/>
      </c>
      <c r="AE3">
        <f t="shared" ref="AE3:AE66" si="6">100*AB3</f>
        <v>38.888883369940544</v>
      </c>
      <c r="AF3">
        <v>100</v>
      </c>
      <c r="AG3">
        <f t="shared" ref="AG3:AG66" si="7">(R3-N3)/N3</f>
        <v>-0.19421488173256585</v>
      </c>
      <c r="AH3">
        <f t="shared" ref="AH3:AH66" si="8">(R3-S3)/S3</f>
        <v>-0.34999998410542799</v>
      </c>
      <c r="AI3">
        <v>38.888883369940544</v>
      </c>
      <c r="AJ3">
        <f t="shared" si="0"/>
        <v>38.888883369940544</v>
      </c>
      <c r="AK3">
        <f t="shared" ref="AK3:AK66" si="9">IF(AJ3&lt;-5,-5,AJ3)</f>
        <v>38.888883369940544</v>
      </c>
      <c r="AL3" s="1">
        <v>45294</v>
      </c>
      <c r="AM3">
        <v>0.19421488173256585</v>
      </c>
      <c r="AO3">
        <f t="shared" ref="AO3:AO66" si="10">AG3</f>
        <v>-0.19421488173256585</v>
      </c>
      <c r="AP3">
        <f t="shared" ref="AP3:AP66" si="11">IF(AO3&gt;0.05,-0.05,AO3)</f>
        <v>-0.19421488173256585</v>
      </c>
      <c r="AQ3">
        <f t="shared" ref="AQ3:AQ66" si="12">AI3</f>
        <v>38.888883369940544</v>
      </c>
      <c r="AR3">
        <f t="shared" ref="AR3:AR66" si="13">AQ3/100</f>
        <v>0.38888883369940541</v>
      </c>
      <c r="AW3" s="6">
        <f t="shared" ref="AW3:AW66" si="14">BA3*AP3</f>
        <v>-49.136365078339161</v>
      </c>
      <c r="AX3" s="6">
        <f t="shared" ref="AX3:AX66" si="15">BA3*AR3</f>
        <v>98.388874925949565</v>
      </c>
      <c r="AY3">
        <f t="shared" ref="AY3:AY66" si="16">AW3+AX3</f>
        <v>49.252509847610405</v>
      </c>
      <c r="AZ3" s="4">
        <v>45294</v>
      </c>
      <c r="BA3">
        <v>253</v>
      </c>
      <c r="BC3" s="1">
        <v>45264</v>
      </c>
    </row>
    <row r="4" spans="1:58" x14ac:dyDescent="0.3">
      <c r="A4" t="s">
        <v>2</v>
      </c>
      <c r="B4" s="1">
        <v>45296</v>
      </c>
      <c r="C4" s="1">
        <v>45299</v>
      </c>
      <c r="D4" s="1">
        <v>45303</v>
      </c>
      <c r="E4" s="1">
        <v>45310</v>
      </c>
      <c r="F4" s="1">
        <v>45317</v>
      </c>
      <c r="G4" s="1">
        <v>45327</v>
      </c>
      <c r="H4" s="1">
        <v>45295</v>
      </c>
      <c r="I4" s="1">
        <v>45289</v>
      </c>
      <c r="J4" s="1">
        <v>45282</v>
      </c>
      <c r="K4" s="1">
        <v>45297</v>
      </c>
      <c r="L4" s="1">
        <v>45266</v>
      </c>
      <c r="M4">
        <v>69.580001831054688</v>
      </c>
      <c r="N4">
        <v>73.779998779296875</v>
      </c>
      <c r="O4">
        <v>73.199996948242188</v>
      </c>
      <c r="P4">
        <v>71.5</v>
      </c>
      <c r="Q4">
        <v>75.550003051757813</v>
      </c>
      <c r="R4">
        <v>74.209999084472656</v>
      </c>
      <c r="S4">
        <v>70.339996337890625</v>
      </c>
      <c r="T4">
        <v>71.879997253417969</v>
      </c>
      <c r="U4">
        <v>71.239997863769531</v>
      </c>
      <c r="V4" t="s">
        <v>108</v>
      </c>
      <c r="W4">
        <v>60.110000610351563</v>
      </c>
      <c r="X4">
        <v>100</v>
      </c>
      <c r="Y4">
        <v>-100</v>
      </c>
      <c r="Z4">
        <f t="shared" si="1"/>
        <v>4.8905354286366311E-2</v>
      </c>
      <c r="AA4">
        <f t="shared" si="2"/>
        <v>6.654206857682958E-2</v>
      </c>
      <c r="AB4">
        <f t="shared" si="3"/>
        <v>0.17018791588195978</v>
      </c>
      <c r="AC4" t="str">
        <f t="shared" si="4"/>
        <v/>
      </c>
      <c r="AD4">
        <f t="shared" si="5"/>
        <v>0.17018791588195978</v>
      </c>
      <c r="AE4">
        <f t="shared" si="6"/>
        <v>17.018791588195977</v>
      </c>
      <c r="AF4">
        <v>100</v>
      </c>
      <c r="AG4">
        <f t="shared" si="7"/>
        <v>5.8281419394173532E-3</v>
      </c>
      <c r="AH4">
        <f t="shared" si="8"/>
        <v>5.5018523572162102E-2</v>
      </c>
      <c r="AI4">
        <v>17.018791588195977</v>
      </c>
      <c r="AJ4">
        <f t="shared" si="0"/>
        <v>17.018791588195977</v>
      </c>
      <c r="AK4">
        <f t="shared" si="9"/>
        <v>17.018791588195977</v>
      </c>
      <c r="AL4" s="1">
        <v>45296</v>
      </c>
      <c r="AM4">
        <v>-5.8281419394173532E-3</v>
      </c>
      <c r="AO4">
        <f t="shared" si="10"/>
        <v>5.8281419394173532E-3</v>
      </c>
      <c r="AP4">
        <f t="shared" si="11"/>
        <v>5.8281419394173532E-3</v>
      </c>
      <c r="AQ4">
        <f t="shared" si="12"/>
        <v>17.018791588195977</v>
      </c>
      <c r="AR4">
        <f t="shared" si="13"/>
        <v>0.17018791588195978</v>
      </c>
      <c r="AW4" s="6">
        <f t="shared" si="14"/>
        <v>1.4920043364908424</v>
      </c>
      <c r="AX4" s="6">
        <f t="shared" si="15"/>
        <v>43.568106465781703</v>
      </c>
      <c r="AY4">
        <f t="shared" si="16"/>
        <v>45.060110802272547</v>
      </c>
      <c r="AZ4" s="4">
        <v>45296</v>
      </c>
      <c r="BA4">
        <v>256</v>
      </c>
      <c r="BC4" s="1">
        <v>45265</v>
      </c>
      <c r="BD4">
        <v>-250</v>
      </c>
    </row>
    <row r="5" spans="1:58" x14ac:dyDescent="0.3">
      <c r="A5" t="s">
        <v>4</v>
      </c>
      <c r="B5" s="1">
        <v>45308</v>
      </c>
      <c r="C5" s="1">
        <v>45309</v>
      </c>
      <c r="D5" s="1">
        <v>45315</v>
      </c>
      <c r="E5" s="1">
        <v>45322</v>
      </c>
      <c r="F5" s="1">
        <v>45329</v>
      </c>
      <c r="G5" s="1">
        <v>45338</v>
      </c>
      <c r="H5" s="1">
        <v>45307</v>
      </c>
      <c r="I5" s="1">
        <v>45301</v>
      </c>
      <c r="J5" s="1">
        <v>45294</v>
      </c>
      <c r="K5" s="1">
        <v>45309</v>
      </c>
      <c r="L5" s="1">
        <v>45278</v>
      </c>
      <c r="M5">
        <v>116.0134456181779</v>
      </c>
      <c r="N5">
        <v>114.5241045664759</v>
      </c>
      <c r="O5">
        <v>116.51963303634651</v>
      </c>
      <c r="P5">
        <v>119.2744415361885</v>
      </c>
      <c r="Q5">
        <v>123.5283358126205</v>
      </c>
      <c r="R5">
        <v>123.1389727129891</v>
      </c>
      <c r="S5">
        <v>115.34178161621089</v>
      </c>
      <c r="T5">
        <v>115.04975341924251</v>
      </c>
      <c r="U5">
        <v>111.23390393430191</v>
      </c>
      <c r="V5">
        <v>114.5241045664759</v>
      </c>
      <c r="W5">
        <v>103.3393790236139</v>
      </c>
      <c r="X5">
        <v>100</v>
      </c>
      <c r="Y5">
        <v>-100</v>
      </c>
      <c r="Z5">
        <f t="shared" si="1"/>
        <v>-7.0891661137656176E-3</v>
      </c>
      <c r="AA5">
        <f t="shared" si="2"/>
        <v>6.1419838509603933E-2</v>
      </c>
      <c r="AB5">
        <f t="shared" si="3"/>
        <v>0.11614548786725673</v>
      </c>
      <c r="AC5">
        <f t="shared" si="4"/>
        <v>0.11614548786725673</v>
      </c>
      <c r="AD5" t="str">
        <f t="shared" si="5"/>
        <v/>
      </c>
      <c r="AE5">
        <f t="shared" si="6"/>
        <v>11.614548786725672</v>
      </c>
      <c r="AF5">
        <v>100</v>
      </c>
      <c r="AG5">
        <f t="shared" si="7"/>
        <v>7.5223187110907933E-2</v>
      </c>
      <c r="AH5">
        <f t="shared" si="8"/>
        <v>6.7600751328106223E-2</v>
      </c>
      <c r="AI5">
        <v>11.614548786725672</v>
      </c>
      <c r="AJ5">
        <f t="shared" si="0"/>
        <v>11.614548786725672</v>
      </c>
      <c r="AK5">
        <f t="shared" si="9"/>
        <v>11.614548786725672</v>
      </c>
      <c r="AL5" s="1">
        <v>45308</v>
      </c>
      <c r="AM5">
        <v>-7.5223187110907933E-2</v>
      </c>
      <c r="AO5">
        <f t="shared" si="10"/>
        <v>7.5223187110907933E-2</v>
      </c>
      <c r="AP5">
        <f t="shared" si="11"/>
        <v>-0.05</v>
      </c>
      <c r="AQ5">
        <f t="shared" si="12"/>
        <v>11.614548786725672</v>
      </c>
      <c r="AR5">
        <f t="shared" si="13"/>
        <v>0.11614548786725672</v>
      </c>
      <c r="AW5" s="6">
        <f t="shared" si="14"/>
        <v>-12.950000000000001</v>
      </c>
      <c r="AX5" s="6">
        <f t="shared" si="15"/>
        <v>30.081681357619491</v>
      </c>
      <c r="AY5">
        <f t="shared" si="16"/>
        <v>17.131681357619492</v>
      </c>
      <c r="AZ5" s="4">
        <v>45308</v>
      </c>
      <c r="BA5">
        <v>259</v>
      </c>
      <c r="BC5" s="1">
        <v>45266</v>
      </c>
      <c r="BF5" t="s">
        <v>129</v>
      </c>
    </row>
    <row r="6" spans="1:58" x14ac:dyDescent="0.3">
      <c r="A6" t="s">
        <v>6</v>
      </c>
      <c r="B6" s="1">
        <v>45313</v>
      </c>
      <c r="C6" s="1">
        <v>45314</v>
      </c>
      <c r="D6" s="1">
        <v>45320</v>
      </c>
      <c r="E6" s="1">
        <v>45327</v>
      </c>
      <c r="F6" s="1">
        <v>45334</v>
      </c>
      <c r="G6" s="1">
        <v>45343</v>
      </c>
      <c r="H6" s="1">
        <v>45313</v>
      </c>
      <c r="I6" s="1">
        <v>45307</v>
      </c>
      <c r="J6" s="1">
        <v>45299</v>
      </c>
      <c r="K6" s="1">
        <v>45293</v>
      </c>
      <c r="L6" s="1">
        <v>45285</v>
      </c>
      <c r="M6">
        <v>2.0499999523162842</v>
      </c>
      <c r="N6">
        <v>1.4800000190734861</v>
      </c>
      <c r="O6">
        <v>1.639999985694885</v>
      </c>
      <c r="P6">
        <v>1.679999947547913</v>
      </c>
      <c r="Q6">
        <v>1.6000000238418579</v>
      </c>
      <c r="R6">
        <v>1.75</v>
      </c>
      <c r="S6">
        <v>2.0499999523162842</v>
      </c>
      <c r="T6">
        <v>2.0699999332427979</v>
      </c>
      <c r="U6">
        <v>2.4000000953674321</v>
      </c>
      <c r="V6">
        <v>1.570000052452087</v>
      </c>
      <c r="W6" t="s">
        <v>108</v>
      </c>
      <c r="X6">
        <v>100</v>
      </c>
      <c r="Y6">
        <v>-100</v>
      </c>
      <c r="Z6">
        <f t="shared" si="1"/>
        <v>-0.27804875439082727</v>
      </c>
      <c r="AA6">
        <f t="shared" si="2"/>
        <v>-0.14634144355823805</v>
      </c>
      <c r="AD6" t="str">
        <f t="shared" si="5"/>
        <v/>
      </c>
      <c r="AG6">
        <f t="shared" si="7"/>
        <v>0.18243241719384576</v>
      </c>
      <c r="AH6">
        <f t="shared" si="8"/>
        <v>-0.14634144355823805</v>
      </c>
      <c r="AI6">
        <v>9.3934180553254603</v>
      </c>
      <c r="AJ6">
        <f t="shared" si="0"/>
        <v>9.3934180553254603</v>
      </c>
      <c r="AK6">
        <f t="shared" si="9"/>
        <v>9.3934180553254603</v>
      </c>
      <c r="AL6" s="1">
        <v>45322</v>
      </c>
      <c r="AM6">
        <v>-0.18243241719384576</v>
      </c>
      <c r="AO6">
        <f t="shared" si="10"/>
        <v>0.18243241719384576</v>
      </c>
      <c r="AP6">
        <f t="shared" si="11"/>
        <v>-0.05</v>
      </c>
      <c r="AQ6">
        <f t="shared" si="12"/>
        <v>9.3934180553254603</v>
      </c>
      <c r="AR6">
        <f t="shared" si="13"/>
        <v>9.3934180553254601E-2</v>
      </c>
      <c r="AW6" s="6">
        <f t="shared" si="14"/>
        <v>-13.100000000000001</v>
      </c>
      <c r="AX6" s="6">
        <f t="shared" si="15"/>
        <v>24.610755304952704</v>
      </c>
      <c r="AY6">
        <f t="shared" si="16"/>
        <v>11.510755304952703</v>
      </c>
      <c r="AZ6" s="4">
        <v>45313</v>
      </c>
      <c r="BA6">
        <v>262</v>
      </c>
      <c r="BC6" s="1">
        <v>45267</v>
      </c>
    </row>
    <row r="7" spans="1:58" x14ac:dyDescent="0.3">
      <c r="A7" t="s">
        <v>7</v>
      </c>
      <c r="B7" s="1">
        <v>45314</v>
      </c>
      <c r="C7" s="1">
        <v>45315</v>
      </c>
      <c r="D7" s="1">
        <v>45321</v>
      </c>
      <c r="E7" s="1">
        <v>45328</v>
      </c>
      <c r="F7" s="1">
        <v>45335</v>
      </c>
      <c r="G7" s="1">
        <v>45344</v>
      </c>
      <c r="H7" s="1">
        <v>45313</v>
      </c>
      <c r="I7" s="1">
        <v>45307</v>
      </c>
      <c r="J7" s="1">
        <v>45300</v>
      </c>
      <c r="K7" s="1">
        <v>45315</v>
      </c>
      <c r="L7" s="1">
        <v>45285</v>
      </c>
      <c r="M7">
        <v>2.339999914169312</v>
      </c>
      <c r="N7">
        <v>2.3299999237060551</v>
      </c>
      <c r="O7">
        <v>2.559999942779541</v>
      </c>
      <c r="P7">
        <v>2.2300000190734859</v>
      </c>
      <c r="Q7">
        <v>2.5799999237060551</v>
      </c>
      <c r="R7">
        <v>2.75</v>
      </c>
      <c r="S7">
        <v>2.160000085830688</v>
      </c>
      <c r="T7">
        <v>2.1500000953674321</v>
      </c>
      <c r="U7">
        <v>2.0799999237060551</v>
      </c>
      <c r="V7">
        <v>2.3299999237060551</v>
      </c>
      <c r="W7" t="s">
        <v>108</v>
      </c>
      <c r="X7">
        <v>100</v>
      </c>
      <c r="Y7">
        <v>-100</v>
      </c>
      <c r="Z7">
        <f t="shared" si="1"/>
        <v>7.8703625518602202E-2</v>
      </c>
      <c r="AA7">
        <f t="shared" si="2"/>
        <v>0.17521371832025728</v>
      </c>
      <c r="AD7">
        <f t="shared" si="5"/>
        <v>0</v>
      </c>
      <c r="AG7">
        <f t="shared" si="7"/>
        <v>0.18025754937618216</v>
      </c>
      <c r="AH7">
        <f t="shared" si="8"/>
        <v>0.27314809755778835</v>
      </c>
      <c r="AI7">
        <v>2.0478600404062184</v>
      </c>
      <c r="AJ7">
        <f t="shared" si="0"/>
        <v>2.0478600404062184</v>
      </c>
      <c r="AK7">
        <f t="shared" si="9"/>
        <v>2.0478600404062184</v>
      </c>
      <c r="AL7" s="1">
        <v>45322</v>
      </c>
      <c r="AM7">
        <v>-0.18025754937618216</v>
      </c>
      <c r="AO7">
        <f t="shared" si="10"/>
        <v>0.18025754937618216</v>
      </c>
      <c r="AP7">
        <f t="shared" si="11"/>
        <v>-0.05</v>
      </c>
      <c r="AQ7">
        <f t="shared" si="12"/>
        <v>2.0478600404062184</v>
      </c>
      <c r="AR7">
        <f t="shared" si="13"/>
        <v>2.0478600404062183E-2</v>
      </c>
      <c r="AW7" s="6">
        <f t="shared" si="14"/>
        <v>-13.25</v>
      </c>
      <c r="AX7" s="6">
        <f t="shared" si="15"/>
        <v>5.426829107076478</v>
      </c>
      <c r="AY7">
        <f t="shared" si="16"/>
        <v>-7.823170892923522</v>
      </c>
      <c r="AZ7" s="4">
        <v>45314</v>
      </c>
      <c r="BA7">
        <v>265</v>
      </c>
      <c r="BC7" s="1">
        <v>45268</v>
      </c>
    </row>
    <row r="8" spans="1:58" x14ac:dyDescent="0.3">
      <c r="A8" t="s">
        <v>8</v>
      </c>
      <c r="B8" s="1">
        <v>45315</v>
      </c>
      <c r="C8" s="1">
        <v>45316</v>
      </c>
      <c r="D8" s="1">
        <v>45322</v>
      </c>
      <c r="E8" s="1">
        <v>45329</v>
      </c>
      <c r="F8" s="1">
        <v>45336</v>
      </c>
      <c r="G8" s="1">
        <v>45345</v>
      </c>
      <c r="H8" s="1">
        <v>45314</v>
      </c>
      <c r="I8" s="1">
        <v>45308</v>
      </c>
      <c r="J8" s="1">
        <v>45301</v>
      </c>
      <c r="K8" s="1">
        <v>45316</v>
      </c>
      <c r="L8" s="1">
        <v>45285</v>
      </c>
      <c r="M8">
        <v>12.489999771118161</v>
      </c>
      <c r="N8">
        <v>11.14000034332275</v>
      </c>
      <c r="O8">
        <v>12.69999980926514</v>
      </c>
      <c r="P8">
        <v>13.590000152587891</v>
      </c>
      <c r="Q8">
        <v>14.5</v>
      </c>
      <c r="R8">
        <v>14.060000419616699</v>
      </c>
      <c r="S8">
        <v>13.10999965667725</v>
      </c>
      <c r="T8">
        <v>12.47999954223633</v>
      </c>
      <c r="U8">
        <v>13.170000076293951</v>
      </c>
      <c r="V8">
        <v>11.14000034332275</v>
      </c>
      <c r="W8" t="s">
        <v>108</v>
      </c>
      <c r="X8">
        <v>100</v>
      </c>
      <c r="Y8">
        <v>-100</v>
      </c>
      <c r="Z8">
        <f t="shared" si="1"/>
        <v>-0.15026692333673169</v>
      </c>
      <c r="AA8">
        <f t="shared" si="2"/>
        <v>0.12570061467326873</v>
      </c>
      <c r="AD8" t="str">
        <f t="shared" si="5"/>
        <v/>
      </c>
      <c r="AG8">
        <f t="shared" si="7"/>
        <v>0.26211849069144594</v>
      </c>
      <c r="AH8">
        <f t="shared" si="8"/>
        <v>7.2463828208842895E-2</v>
      </c>
      <c r="AI8">
        <v>106.45161290322579</v>
      </c>
      <c r="AJ8">
        <f t="shared" si="0"/>
        <v>106.45161290322579</v>
      </c>
      <c r="AK8">
        <f t="shared" si="9"/>
        <v>106.45161290322579</v>
      </c>
      <c r="AL8" s="1">
        <v>45348</v>
      </c>
      <c r="AM8">
        <v>-0.26211849069144594</v>
      </c>
      <c r="AO8">
        <f t="shared" si="10"/>
        <v>0.26211849069144594</v>
      </c>
      <c r="AP8">
        <f t="shared" si="11"/>
        <v>-0.05</v>
      </c>
      <c r="AQ8">
        <f t="shared" si="12"/>
        <v>106.45161290322579</v>
      </c>
      <c r="AR8">
        <f t="shared" si="13"/>
        <v>1.064516129032258</v>
      </c>
      <c r="AW8" s="6">
        <f t="shared" si="14"/>
        <v>-13.4</v>
      </c>
      <c r="AX8" s="6">
        <f t="shared" si="15"/>
        <v>285.29032258064512</v>
      </c>
      <c r="AY8">
        <f t="shared" si="16"/>
        <v>271.89032258064515</v>
      </c>
      <c r="AZ8" s="4">
        <v>45315</v>
      </c>
      <c r="BA8">
        <v>268</v>
      </c>
      <c r="BC8" s="1">
        <v>45269</v>
      </c>
    </row>
    <row r="9" spans="1:58" x14ac:dyDescent="0.3">
      <c r="A9" t="s">
        <v>9</v>
      </c>
      <c r="B9" s="1">
        <v>45322</v>
      </c>
      <c r="C9" s="1">
        <v>45323</v>
      </c>
      <c r="D9" s="1">
        <v>45329</v>
      </c>
      <c r="E9" s="1">
        <v>45336</v>
      </c>
      <c r="F9" s="1">
        <v>45343</v>
      </c>
      <c r="G9" s="1">
        <v>45352</v>
      </c>
      <c r="H9" s="1">
        <v>45321</v>
      </c>
      <c r="I9" s="1">
        <v>45315</v>
      </c>
      <c r="J9" s="1">
        <v>45308</v>
      </c>
      <c r="K9" s="1">
        <v>45323</v>
      </c>
      <c r="L9" s="1">
        <v>45293</v>
      </c>
      <c r="M9">
        <v>959.81657924794308</v>
      </c>
      <c r="N9">
        <v>944.39635676040018</v>
      </c>
      <c r="O9">
        <v>938.79359426439009</v>
      </c>
      <c r="P9">
        <v>941.8896026029721</v>
      </c>
      <c r="Q9">
        <v>950.77817772232231</v>
      </c>
      <c r="R9">
        <v>966.258309179251</v>
      </c>
      <c r="S9">
        <v>954.77303669702837</v>
      </c>
      <c r="T9">
        <v>955.80176809891191</v>
      </c>
      <c r="U9">
        <v>938.55392338801448</v>
      </c>
      <c r="V9">
        <v>944.39635676040018</v>
      </c>
      <c r="W9">
        <v>872.78837581814491</v>
      </c>
      <c r="X9">
        <v>100</v>
      </c>
      <c r="Y9">
        <v>-100</v>
      </c>
      <c r="Z9">
        <f t="shared" si="1"/>
        <v>-1.0868216359068542E-2</v>
      </c>
      <c r="AA9">
        <f t="shared" si="2"/>
        <v>6.7114176506049587E-3</v>
      </c>
      <c r="AB9">
        <f t="shared" si="3"/>
        <v>9.3934180553254601E-2</v>
      </c>
      <c r="AC9">
        <f t="shared" si="4"/>
        <v>9.3934180553254601E-2</v>
      </c>
      <c r="AD9" t="str">
        <f t="shared" si="5"/>
        <v/>
      </c>
      <c r="AE9">
        <f t="shared" si="6"/>
        <v>9.3934180553254603</v>
      </c>
      <c r="AG9">
        <f t="shared" si="7"/>
        <v>2.3149128289571903E-2</v>
      </c>
      <c r="AH9">
        <f t="shared" si="8"/>
        <v>1.202932219572846E-2</v>
      </c>
      <c r="AI9">
        <v>-13.317195532555507</v>
      </c>
      <c r="AJ9">
        <f t="shared" si="0"/>
        <v>-10</v>
      </c>
      <c r="AK9">
        <f t="shared" si="9"/>
        <v>-5</v>
      </c>
      <c r="AL9" s="1">
        <v>45348</v>
      </c>
      <c r="AM9">
        <v>-2.3149128289571903E-2</v>
      </c>
      <c r="AO9">
        <f t="shared" si="10"/>
        <v>2.3149128289571903E-2</v>
      </c>
      <c r="AP9">
        <f t="shared" si="11"/>
        <v>2.3149128289571903E-2</v>
      </c>
      <c r="AQ9">
        <f t="shared" si="12"/>
        <v>-13.317195532555507</v>
      </c>
      <c r="AR9">
        <f t="shared" si="13"/>
        <v>-0.13317195532555506</v>
      </c>
      <c r="AW9" s="6">
        <f t="shared" si="14"/>
        <v>6.2734137664739853</v>
      </c>
      <c r="AX9" s="6">
        <f t="shared" si="15"/>
        <v>-36.089599893225419</v>
      </c>
      <c r="AY9">
        <f t="shared" si="16"/>
        <v>-29.816186126751433</v>
      </c>
      <c r="AZ9" s="4">
        <v>45322</v>
      </c>
      <c r="BA9">
        <v>271</v>
      </c>
      <c r="BC9" s="1">
        <v>45270</v>
      </c>
    </row>
    <row r="10" spans="1:58" x14ac:dyDescent="0.3">
      <c r="A10" t="s">
        <v>10</v>
      </c>
      <c r="B10" s="1">
        <v>45322</v>
      </c>
      <c r="C10" s="1">
        <v>45323</v>
      </c>
      <c r="D10" s="1">
        <v>45329</v>
      </c>
      <c r="E10" s="1">
        <v>45336</v>
      </c>
      <c r="F10" s="1">
        <v>45343</v>
      </c>
      <c r="G10" s="1">
        <v>45352</v>
      </c>
      <c r="H10" s="1">
        <v>45321</v>
      </c>
      <c r="I10" s="1">
        <v>45315</v>
      </c>
      <c r="J10" s="1">
        <v>45308</v>
      </c>
      <c r="K10" s="1">
        <v>45323</v>
      </c>
      <c r="L10" s="1">
        <v>45293</v>
      </c>
      <c r="M10">
        <v>48.974372186146638</v>
      </c>
      <c r="N10">
        <v>46.547239552587889</v>
      </c>
      <c r="O10">
        <v>45.28090900064182</v>
      </c>
      <c r="P10">
        <v>43.803524678925058</v>
      </c>
      <c r="Q10">
        <v>45.117820729049583</v>
      </c>
      <c r="R10">
        <v>45.511147526721878</v>
      </c>
      <c r="S10">
        <v>48.283650612850117</v>
      </c>
      <c r="T10">
        <v>48.55226485574542</v>
      </c>
      <c r="U10">
        <v>49.789813163760513</v>
      </c>
      <c r="V10">
        <v>46.547239552587889</v>
      </c>
      <c r="W10">
        <v>47.314711541949073</v>
      </c>
      <c r="X10">
        <v>100</v>
      </c>
      <c r="Y10">
        <v>-100</v>
      </c>
      <c r="Z10">
        <f t="shared" si="1"/>
        <v>-3.5962712806974509E-2</v>
      </c>
      <c r="AA10">
        <f t="shared" si="2"/>
        <v>-7.071503941411221E-2</v>
      </c>
      <c r="AB10">
        <f t="shared" si="3"/>
        <v>2.0478600404062183E-2</v>
      </c>
      <c r="AC10">
        <f t="shared" si="4"/>
        <v>2.0478600404062183E-2</v>
      </c>
      <c r="AD10" t="str">
        <f t="shared" si="5"/>
        <v/>
      </c>
      <c r="AE10">
        <f t="shared" si="6"/>
        <v>2.0478600404062184</v>
      </c>
      <c r="AF10">
        <v>100</v>
      </c>
      <c r="AG10">
        <f t="shared" si="7"/>
        <v>-2.2258935993303343E-2</v>
      </c>
      <c r="AH10">
        <f t="shared" si="8"/>
        <v>-5.742115707776186E-2</v>
      </c>
      <c r="AI10">
        <v>34.999995761447501</v>
      </c>
      <c r="AJ10">
        <f t="shared" si="0"/>
        <v>34.999995761447501</v>
      </c>
      <c r="AK10">
        <f t="shared" si="9"/>
        <v>34.999995761447501</v>
      </c>
      <c r="AL10" s="1">
        <v>45355</v>
      </c>
      <c r="AM10">
        <v>2.2258935993303343E-2</v>
      </c>
      <c r="AO10">
        <f t="shared" si="10"/>
        <v>-2.2258935993303343E-2</v>
      </c>
      <c r="AP10">
        <f t="shared" si="11"/>
        <v>-2.2258935993303343E-2</v>
      </c>
      <c r="AQ10">
        <f t="shared" si="12"/>
        <v>34.999995761447501</v>
      </c>
      <c r="AR10">
        <f t="shared" si="13"/>
        <v>0.349999957614475</v>
      </c>
      <c r="AW10" s="6">
        <f t="shared" si="14"/>
        <v>-6.098948462165116</v>
      </c>
      <c r="AX10" s="6">
        <f t="shared" si="15"/>
        <v>95.899988386366147</v>
      </c>
      <c r="AY10">
        <f t="shared" si="16"/>
        <v>89.801039924201035</v>
      </c>
      <c r="AZ10" s="4">
        <v>45322</v>
      </c>
      <c r="BA10">
        <v>274</v>
      </c>
      <c r="BC10" s="1">
        <v>45271</v>
      </c>
    </row>
    <row r="11" spans="1:58" x14ac:dyDescent="0.3">
      <c r="A11" t="s">
        <v>11</v>
      </c>
      <c r="B11" s="1">
        <v>45348</v>
      </c>
      <c r="C11" s="1">
        <v>45348</v>
      </c>
      <c r="D11" s="1">
        <v>45355</v>
      </c>
      <c r="E11" s="1">
        <v>45362</v>
      </c>
      <c r="F11" s="1">
        <v>45369</v>
      </c>
      <c r="G11" s="1">
        <v>45376</v>
      </c>
      <c r="H11" s="1">
        <v>45345</v>
      </c>
      <c r="I11" s="1">
        <v>45342</v>
      </c>
      <c r="J11" s="1">
        <v>45334</v>
      </c>
      <c r="K11" s="1">
        <v>45327</v>
      </c>
      <c r="L11" s="1">
        <v>45316</v>
      </c>
      <c r="M11">
        <v>15.80000019073486</v>
      </c>
      <c r="N11">
        <v>15.80000019073486</v>
      </c>
      <c r="O11">
        <v>18.10000038146973</v>
      </c>
      <c r="P11">
        <v>15.69999980926514</v>
      </c>
      <c r="Q11">
        <v>14.05000019073486</v>
      </c>
      <c r="R11">
        <v>15</v>
      </c>
      <c r="S11">
        <v>16</v>
      </c>
      <c r="T11">
        <v>11.64999961853027</v>
      </c>
      <c r="U11">
        <v>9.3000001907348633</v>
      </c>
      <c r="V11">
        <v>7.7600002288818359</v>
      </c>
      <c r="W11">
        <v>7.75</v>
      </c>
      <c r="X11">
        <v>100</v>
      </c>
      <c r="Y11">
        <v>-100</v>
      </c>
      <c r="Z11">
        <f t="shared" si="1"/>
        <v>-1.2499988079071267E-2</v>
      </c>
      <c r="AA11">
        <f t="shared" si="2"/>
        <v>-5.0632922852999765E-2</v>
      </c>
      <c r="AB11">
        <f t="shared" si="3"/>
        <v>1.064516129032258</v>
      </c>
      <c r="AC11">
        <f t="shared" si="4"/>
        <v>1.064516129032258</v>
      </c>
      <c r="AD11" t="str">
        <f t="shared" si="5"/>
        <v/>
      </c>
      <c r="AE11">
        <f t="shared" si="6"/>
        <v>106.45161290322579</v>
      </c>
      <c r="AF11">
        <v>100</v>
      </c>
      <c r="AG11">
        <f t="shared" si="7"/>
        <v>-5.0632922852999765E-2</v>
      </c>
      <c r="AH11">
        <f t="shared" si="8"/>
        <v>-6.25E-2</v>
      </c>
      <c r="AI11">
        <v>29.362886759030864</v>
      </c>
      <c r="AJ11">
        <f t="shared" si="0"/>
        <v>29.362886759030864</v>
      </c>
      <c r="AK11">
        <f t="shared" si="9"/>
        <v>29.362886759030864</v>
      </c>
      <c r="AL11" s="1">
        <v>45355</v>
      </c>
      <c r="AM11">
        <v>5.0632922852999765E-2</v>
      </c>
      <c r="AO11">
        <f t="shared" si="10"/>
        <v>-5.0632922852999765E-2</v>
      </c>
      <c r="AP11">
        <f t="shared" si="11"/>
        <v>-5.0632922852999765E-2</v>
      </c>
      <c r="AQ11">
        <f t="shared" si="12"/>
        <v>29.362886759030864</v>
      </c>
      <c r="AR11">
        <f t="shared" si="13"/>
        <v>0.29362886759030865</v>
      </c>
      <c r="AW11">
        <f t="shared" si="14"/>
        <v>-14.025319630280935</v>
      </c>
      <c r="AX11">
        <f t="shared" si="15"/>
        <v>81.3351963225155</v>
      </c>
      <c r="AY11">
        <f t="shared" si="16"/>
        <v>67.309876692234567</v>
      </c>
      <c r="AZ11" s="4">
        <v>45348</v>
      </c>
      <c r="BA11">
        <v>277</v>
      </c>
      <c r="BC11" s="1">
        <v>45272</v>
      </c>
    </row>
    <row r="12" spans="1:58" x14ac:dyDescent="0.3">
      <c r="A12" t="s">
        <v>12</v>
      </c>
      <c r="B12" s="1">
        <v>45348</v>
      </c>
      <c r="C12" s="1">
        <v>45349</v>
      </c>
      <c r="D12" s="1">
        <v>45355</v>
      </c>
      <c r="E12" s="1">
        <v>45362</v>
      </c>
      <c r="F12" s="1">
        <v>45369</v>
      </c>
      <c r="G12" s="1">
        <v>45378</v>
      </c>
      <c r="H12" s="1">
        <v>45348</v>
      </c>
      <c r="I12" s="1">
        <v>45342</v>
      </c>
      <c r="J12" s="1">
        <v>45334</v>
      </c>
      <c r="K12" s="1">
        <v>45349</v>
      </c>
      <c r="L12" s="1">
        <v>45320</v>
      </c>
      <c r="M12">
        <v>7.1599998474121094</v>
      </c>
      <c r="N12">
        <v>3.2999999523162842</v>
      </c>
      <c r="O12">
        <v>2.6500000953674321</v>
      </c>
      <c r="P12">
        <v>2.7999999523162842</v>
      </c>
      <c r="Q12">
        <v>2.7899999618530269</v>
      </c>
      <c r="R12">
        <v>2.5799999237060551</v>
      </c>
      <c r="S12">
        <v>7.1599998474121094</v>
      </c>
      <c r="T12">
        <v>8.6999998092651367</v>
      </c>
      <c r="U12">
        <v>10.329999923706049</v>
      </c>
      <c r="V12">
        <v>3.2999999523162842</v>
      </c>
      <c r="W12">
        <v>8.2600002288818359</v>
      </c>
      <c r="X12">
        <v>100</v>
      </c>
      <c r="Y12">
        <v>-100</v>
      </c>
      <c r="Z12">
        <f t="shared" si="1"/>
        <v>-0.53910614208895169</v>
      </c>
      <c r="AA12">
        <f t="shared" si="2"/>
        <v>-0.63966480744569254</v>
      </c>
      <c r="AB12">
        <f t="shared" si="3"/>
        <v>-0.13317195532555506</v>
      </c>
      <c r="AC12">
        <f t="shared" si="4"/>
        <v>-0.13317195532555506</v>
      </c>
      <c r="AD12" t="str">
        <f t="shared" si="5"/>
        <v/>
      </c>
      <c r="AE12">
        <f t="shared" si="6"/>
        <v>-13.317195532555507</v>
      </c>
      <c r="AF12">
        <v>100</v>
      </c>
      <c r="AG12">
        <f t="shared" si="7"/>
        <v>-0.21818183000422711</v>
      </c>
      <c r="AH12">
        <f t="shared" si="8"/>
        <v>-0.63966480744569254</v>
      </c>
      <c r="AI12">
        <v>2.2689052463221882</v>
      </c>
      <c r="AJ12">
        <f t="shared" si="0"/>
        <v>2.2689052463221882</v>
      </c>
      <c r="AK12">
        <f t="shared" si="9"/>
        <v>2.2689052463221882</v>
      </c>
      <c r="AL12" s="1">
        <v>45359</v>
      </c>
      <c r="AM12">
        <v>0.21818183000422711</v>
      </c>
      <c r="AO12">
        <f t="shared" si="10"/>
        <v>-0.21818183000422711</v>
      </c>
      <c r="AP12">
        <f t="shared" si="11"/>
        <v>-0.21818183000422711</v>
      </c>
      <c r="AQ12">
        <f t="shared" si="12"/>
        <v>2.2689052463221882</v>
      </c>
      <c r="AR12">
        <f t="shared" si="13"/>
        <v>2.2689052463221882E-2</v>
      </c>
      <c r="AW12">
        <f t="shared" si="14"/>
        <v>-61.090912401183594</v>
      </c>
      <c r="AX12">
        <f t="shared" si="15"/>
        <v>6.3529346897021268</v>
      </c>
      <c r="AY12">
        <f t="shared" si="16"/>
        <v>-54.73797771148147</v>
      </c>
      <c r="AZ12" s="4">
        <v>45348</v>
      </c>
      <c r="BA12">
        <v>280</v>
      </c>
      <c r="BC12" s="1">
        <v>45273</v>
      </c>
    </row>
    <row r="13" spans="1:58" x14ac:dyDescent="0.3">
      <c r="A13" t="s">
        <v>13</v>
      </c>
      <c r="B13" s="1">
        <v>45355</v>
      </c>
      <c r="C13" s="1">
        <v>45356</v>
      </c>
      <c r="D13" s="1">
        <v>45362</v>
      </c>
      <c r="E13" s="1">
        <v>45369</v>
      </c>
      <c r="F13" s="1">
        <v>45376</v>
      </c>
      <c r="G13" s="1">
        <v>45385</v>
      </c>
      <c r="H13" s="1">
        <v>45355</v>
      </c>
      <c r="I13" s="1">
        <v>45348</v>
      </c>
      <c r="J13" s="1">
        <v>45342</v>
      </c>
      <c r="K13" s="1">
        <v>45356</v>
      </c>
      <c r="L13" s="1">
        <v>45327</v>
      </c>
      <c r="M13">
        <v>194.3999938964844</v>
      </c>
      <c r="N13">
        <v>178.3999938964844</v>
      </c>
      <c r="O13">
        <v>129.6000061035156</v>
      </c>
      <c r="P13">
        <v>130.3999938964844</v>
      </c>
      <c r="Q13">
        <v>90.400001525878906</v>
      </c>
      <c r="R13">
        <v>75.599998474121094</v>
      </c>
      <c r="S13">
        <v>194.3999938964844</v>
      </c>
      <c r="T13">
        <v>138.3999938964844</v>
      </c>
      <c r="U13">
        <v>135.19999694824219</v>
      </c>
      <c r="V13">
        <v>178.3999938964844</v>
      </c>
      <c r="W13">
        <v>144</v>
      </c>
      <c r="X13">
        <v>100</v>
      </c>
      <c r="Y13">
        <v>-100</v>
      </c>
      <c r="Z13">
        <f t="shared" si="1"/>
        <v>-8.2304529333060594E-2</v>
      </c>
      <c r="AA13">
        <f t="shared" si="2"/>
        <v>-0.61111110675046032</v>
      </c>
      <c r="AB13">
        <f t="shared" si="3"/>
        <v>0.349999957614475</v>
      </c>
      <c r="AC13">
        <f t="shared" si="4"/>
        <v>0.349999957614475</v>
      </c>
      <c r="AD13" t="str">
        <f t="shared" si="5"/>
        <v/>
      </c>
      <c r="AE13">
        <f t="shared" si="6"/>
        <v>34.999995761447501</v>
      </c>
      <c r="AF13">
        <v>100</v>
      </c>
      <c r="AG13">
        <f t="shared" si="7"/>
        <v>-0.57623317791149942</v>
      </c>
      <c r="AH13">
        <f t="shared" si="8"/>
        <v>-0.61111110675046032</v>
      </c>
      <c r="AI13">
        <v>-4.7568340396120741</v>
      </c>
      <c r="AJ13">
        <f t="shared" si="0"/>
        <v>-4.7568340396120741</v>
      </c>
      <c r="AK13">
        <f t="shared" si="9"/>
        <v>-4.7568340396120741</v>
      </c>
      <c r="AL13" s="1">
        <v>45364</v>
      </c>
      <c r="AM13">
        <v>0.57623317791149942</v>
      </c>
      <c r="AO13">
        <f t="shared" si="10"/>
        <v>-0.57623317791149942</v>
      </c>
      <c r="AP13">
        <f t="shared" si="11"/>
        <v>-0.57623317791149942</v>
      </c>
      <c r="AQ13">
        <f t="shared" si="12"/>
        <v>-4.7568340396120741</v>
      </c>
      <c r="AR13">
        <f t="shared" si="13"/>
        <v>-4.7568340396120741E-2</v>
      </c>
      <c r="AW13">
        <f t="shared" si="14"/>
        <v>-163.07398934895434</v>
      </c>
      <c r="AX13">
        <f t="shared" si="15"/>
        <v>-13.46184033210217</v>
      </c>
      <c r="AY13">
        <f t="shared" si="16"/>
        <v>-176.5358296810565</v>
      </c>
      <c r="AZ13" s="4">
        <v>45355</v>
      </c>
      <c r="BA13">
        <v>283</v>
      </c>
      <c r="BC13" s="1">
        <v>45274</v>
      </c>
    </row>
    <row r="14" spans="1:58" x14ac:dyDescent="0.3">
      <c r="A14" t="s">
        <v>14</v>
      </c>
      <c r="B14" s="1">
        <v>45355</v>
      </c>
      <c r="C14" s="1">
        <v>45356</v>
      </c>
      <c r="D14" s="1">
        <v>45362</v>
      </c>
      <c r="E14" s="1">
        <v>45369</v>
      </c>
      <c r="F14" s="1">
        <v>45376</v>
      </c>
      <c r="G14" s="1">
        <v>45385</v>
      </c>
      <c r="H14" s="1">
        <v>45355</v>
      </c>
      <c r="I14" s="1">
        <v>45348</v>
      </c>
      <c r="J14" s="1">
        <v>45342</v>
      </c>
      <c r="K14" s="1">
        <v>45356</v>
      </c>
      <c r="L14" s="1">
        <v>45327</v>
      </c>
      <c r="M14">
        <v>4.6700000762939453</v>
      </c>
      <c r="N14">
        <v>4.2100000381469727</v>
      </c>
      <c r="O14">
        <v>3.9200000762939449</v>
      </c>
      <c r="P14">
        <v>3.8199999332427979</v>
      </c>
      <c r="Q14">
        <v>3.880000114440918</v>
      </c>
      <c r="R14">
        <v>4.6500000953674316</v>
      </c>
      <c r="S14">
        <v>4.6700000762939453</v>
      </c>
      <c r="T14">
        <v>4.4099998474121094</v>
      </c>
      <c r="U14">
        <v>4.380000114440918</v>
      </c>
      <c r="V14">
        <v>4.2100000381469727</v>
      </c>
      <c r="W14">
        <v>3.6099998950958252</v>
      </c>
      <c r="X14">
        <v>100</v>
      </c>
      <c r="Y14">
        <v>-100</v>
      </c>
      <c r="Z14">
        <f t="shared" si="1"/>
        <v>-9.8501077223112812E-2</v>
      </c>
      <c r="AA14">
        <f t="shared" si="2"/>
        <v>-4.282651092028549E-3</v>
      </c>
      <c r="AB14">
        <f t="shared" si="3"/>
        <v>0.29362886759030865</v>
      </c>
      <c r="AC14">
        <f t="shared" si="4"/>
        <v>0.29362886759030865</v>
      </c>
      <c r="AD14" t="str">
        <f t="shared" si="5"/>
        <v/>
      </c>
      <c r="AE14">
        <f t="shared" si="6"/>
        <v>29.362886759030864</v>
      </c>
      <c r="AF14">
        <v>100</v>
      </c>
      <c r="AG14">
        <f t="shared" si="7"/>
        <v>0.10451307677757755</v>
      </c>
      <c r="AH14">
        <f t="shared" si="8"/>
        <v>-4.282651092028549E-3</v>
      </c>
      <c r="AI14">
        <v>9.403949795430929</v>
      </c>
      <c r="AJ14">
        <f t="shared" si="0"/>
        <v>9.403949795430929</v>
      </c>
      <c r="AK14">
        <f t="shared" si="9"/>
        <v>9.403949795430929</v>
      </c>
      <c r="AL14" s="1">
        <v>45365</v>
      </c>
      <c r="AM14">
        <v>-0.10451307677757755</v>
      </c>
      <c r="AO14">
        <f t="shared" si="10"/>
        <v>0.10451307677757755</v>
      </c>
      <c r="AP14">
        <f t="shared" si="11"/>
        <v>-0.05</v>
      </c>
      <c r="AQ14">
        <f t="shared" si="12"/>
        <v>9.403949795430929</v>
      </c>
      <c r="AR14">
        <f t="shared" si="13"/>
        <v>9.4039497954309284E-2</v>
      </c>
      <c r="AW14">
        <f t="shared" si="14"/>
        <v>-14.3</v>
      </c>
      <c r="AX14">
        <f t="shared" si="15"/>
        <v>26.895296414932456</v>
      </c>
      <c r="AY14">
        <f t="shared" si="16"/>
        <v>12.595296414932456</v>
      </c>
      <c r="AZ14" s="4">
        <v>45355</v>
      </c>
      <c r="BA14">
        <v>286</v>
      </c>
      <c r="BC14" s="1">
        <v>45275</v>
      </c>
    </row>
    <row r="15" spans="1:58" x14ac:dyDescent="0.3">
      <c r="A15" t="s">
        <v>15</v>
      </c>
      <c r="B15" s="1">
        <v>45359</v>
      </c>
      <c r="C15" s="1">
        <v>45362</v>
      </c>
      <c r="D15" s="1">
        <v>45366</v>
      </c>
      <c r="E15" s="1">
        <v>45373</v>
      </c>
      <c r="F15" s="1">
        <v>45383</v>
      </c>
      <c r="G15" s="1">
        <v>45390</v>
      </c>
      <c r="H15" s="1">
        <v>45358</v>
      </c>
      <c r="I15" s="1">
        <v>45352</v>
      </c>
      <c r="J15" s="1">
        <v>45345</v>
      </c>
      <c r="K15" s="1">
        <v>45360</v>
      </c>
      <c r="L15" s="1">
        <v>45329</v>
      </c>
      <c r="M15">
        <v>11.90143969177146</v>
      </c>
      <c r="N15">
        <v>11.79474223365562</v>
      </c>
      <c r="O15">
        <v>11.367960206602159</v>
      </c>
      <c r="P15">
        <v>11.67834726798295</v>
      </c>
      <c r="Q15">
        <v>11.610450819818761</v>
      </c>
      <c r="R15">
        <v>11.41645817944044</v>
      </c>
      <c r="S15">
        <v>11.689556364121611</v>
      </c>
      <c r="T15">
        <v>11.881662333004179</v>
      </c>
      <c r="U15">
        <v>12.83257884898962</v>
      </c>
      <c r="V15" t="s">
        <v>108</v>
      </c>
      <c r="W15">
        <v>11.430215602647211</v>
      </c>
      <c r="X15">
        <v>100</v>
      </c>
      <c r="Y15">
        <v>-100</v>
      </c>
      <c r="Z15">
        <f t="shared" si="1"/>
        <v>8.9982772876525466E-3</v>
      </c>
      <c r="AA15">
        <f t="shared" si="2"/>
        <v>-4.0749818920338791E-2</v>
      </c>
      <c r="AB15">
        <f t="shared" si="3"/>
        <v>2.2689052463221882E-2</v>
      </c>
      <c r="AC15" t="str">
        <f t="shared" si="4"/>
        <v/>
      </c>
      <c r="AD15">
        <f t="shared" si="5"/>
        <v>2.2689052463221882E-2</v>
      </c>
      <c r="AE15">
        <f t="shared" si="6"/>
        <v>2.2689052463221882</v>
      </c>
      <c r="AF15">
        <v>100</v>
      </c>
      <c r="AG15">
        <f t="shared" si="7"/>
        <v>-3.2072261243299476E-2</v>
      </c>
      <c r="AH15">
        <f t="shared" si="8"/>
        <v>-2.3362579055556169E-2</v>
      </c>
      <c r="AI15">
        <v>27.947100522870233</v>
      </c>
      <c r="AJ15">
        <f t="shared" si="0"/>
        <v>27.947100522870233</v>
      </c>
      <c r="AK15">
        <f t="shared" si="9"/>
        <v>27.947100522870233</v>
      </c>
      <c r="AL15" s="1">
        <v>45365</v>
      </c>
      <c r="AM15">
        <v>3.2072261243299476E-2</v>
      </c>
      <c r="AO15">
        <f t="shared" si="10"/>
        <v>-3.2072261243299476E-2</v>
      </c>
      <c r="AP15">
        <f t="shared" si="11"/>
        <v>-3.2072261243299476E-2</v>
      </c>
      <c r="AQ15">
        <f t="shared" si="12"/>
        <v>27.947100522870233</v>
      </c>
      <c r="AR15">
        <f t="shared" si="13"/>
        <v>0.27947100522870233</v>
      </c>
      <c r="AW15">
        <f t="shared" si="14"/>
        <v>-9.2688834993135476</v>
      </c>
      <c r="AX15">
        <f t="shared" si="15"/>
        <v>80.767120511094973</v>
      </c>
      <c r="AY15">
        <f t="shared" si="16"/>
        <v>71.498237011781427</v>
      </c>
      <c r="AZ15" s="4">
        <v>45359</v>
      </c>
      <c r="BA15">
        <v>289</v>
      </c>
      <c r="BC15" s="1">
        <v>45276</v>
      </c>
    </row>
    <row r="16" spans="1:58" x14ac:dyDescent="0.3">
      <c r="A16" t="s">
        <v>16</v>
      </c>
      <c r="B16" s="1">
        <v>45364</v>
      </c>
      <c r="C16" s="1">
        <v>45365</v>
      </c>
      <c r="D16" s="1">
        <v>45371</v>
      </c>
      <c r="E16" s="1">
        <v>45378</v>
      </c>
      <c r="F16" s="1">
        <v>45385</v>
      </c>
      <c r="G16" s="1">
        <v>45394</v>
      </c>
      <c r="H16" s="1">
        <v>45363</v>
      </c>
      <c r="I16" s="1">
        <v>45357</v>
      </c>
      <c r="J16" s="1">
        <v>45350</v>
      </c>
      <c r="K16" s="1">
        <v>45365</v>
      </c>
      <c r="L16" s="1">
        <v>45334</v>
      </c>
      <c r="M16">
        <v>27.889999389648441</v>
      </c>
      <c r="N16">
        <v>29.79000091552734</v>
      </c>
      <c r="O16">
        <v>26.590000152587891</v>
      </c>
      <c r="P16">
        <v>24.780000686645511</v>
      </c>
      <c r="Q16">
        <v>25.170000076293949</v>
      </c>
      <c r="R16">
        <v>25.70000076293945</v>
      </c>
      <c r="S16">
        <v>26.829999923706051</v>
      </c>
      <c r="T16">
        <v>28.389999389648441</v>
      </c>
      <c r="U16">
        <v>29.610000610351559</v>
      </c>
      <c r="V16">
        <v>29.79000091552734</v>
      </c>
      <c r="W16">
        <v>28.170000076293949</v>
      </c>
      <c r="X16">
        <v>100</v>
      </c>
      <c r="Y16">
        <v>-100</v>
      </c>
      <c r="Z16">
        <f t="shared" si="1"/>
        <v>0.11032430116430733</v>
      </c>
      <c r="AA16">
        <f t="shared" si="2"/>
        <v>-7.8522720496072299E-2</v>
      </c>
      <c r="AB16">
        <f t="shared" si="3"/>
        <v>-4.7568340396120741E-2</v>
      </c>
      <c r="AC16" t="str">
        <f t="shared" si="4"/>
        <v/>
      </c>
      <c r="AD16">
        <f t="shared" si="5"/>
        <v>-4.7568340396120741E-2</v>
      </c>
      <c r="AE16">
        <f t="shared" si="6"/>
        <v>-4.7568340396120741</v>
      </c>
      <c r="AF16">
        <v>100</v>
      </c>
      <c r="AG16">
        <f t="shared" si="7"/>
        <v>-0.13729439499466661</v>
      </c>
      <c r="AH16">
        <f t="shared" si="8"/>
        <v>-4.2117002011922249E-2</v>
      </c>
      <c r="AI16">
        <v>38.405790157381141</v>
      </c>
      <c r="AJ16">
        <f t="shared" si="0"/>
        <v>38.405790157381141</v>
      </c>
      <c r="AK16">
        <f t="shared" si="9"/>
        <v>38.405790157381141</v>
      </c>
      <c r="AL16" s="1">
        <v>45369</v>
      </c>
      <c r="AM16">
        <v>0.13729439499466661</v>
      </c>
      <c r="AO16">
        <f t="shared" si="10"/>
        <v>-0.13729439499466661</v>
      </c>
      <c r="AP16">
        <f t="shared" si="11"/>
        <v>-0.13729439499466661</v>
      </c>
      <c r="AQ16">
        <f t="shared" si="12"/>
        <v>38.405790157381141</v>
      </c>
      <c r="AR16">
        <f t="shared" si="13"/>
        <v>0.38405790157381142</v>
      </c>
      <c r="AW16">
        <f t="shared" si="14"/>
        <v>-40.089963338442651</v>
      </c>
      <c r="AX16">
        <f t="shared" si="15"/>
        <v>112.14490725955294</v>
      </c>
      <c r="AY16">
        <f t="shared" si="16"/>
        <v>72.054943921110294</v>
      </c>
      <c r="AZ16" s="4">
        <v>45364</v>
      </c>
      <c r="BA16">
        <v>292</v>
      </c>
      <c r="BC16" s="1">
        <v>45277</v>
      </c>
      <c r="BD16">
        <v>-250</v>
      </c>
    </row>
    <row r="17" spans="1:58" x14ac:dyDescent="0.3">
      <c r="A17" t="s">
        <v>18</v>
      </c>
      <c r="B17" s="1">
        <v>45365</v>
      </c>
      <c r="C17" s="1">
        <v>45366</v>
      </c>
      <c r="D17" s="1">
        <v>45372</v>
      </c>
      <c r="E17" s="1">
        <v>45379</v>
      </c>
      <c r="F17" s="1">
        <v>45386</v>
      </c>
      <c r="G17" s="1">
        <v>45397</v>
      </c>
      <c r="H17" s="1">
        <v>45364</v>
      </c>
      <c r="I17" s="1">
        <v>45358</v>
      </c>
      <c r="J17" s="1">
        <v>45351</v>
      </c>
      <c r="K17" s="1">
        <v>45366</v>
      </c>
      <c r="L17" s="1">
        <v>45335</v>
      </c>
      <c r="M17">
        <v>50.0679087698472</v>
      </c>
      <c r="N17">
        <v>49.829805538052092</v>
      </c>
      <c r="O17">
        <v>49.439321174262602</v>
      </c>
      <c r="P17">
        <v>50.848882854759317</v>
      </c>
      <c r="Q17">
        <v>50.043322790596733</v>
      </c>
      <c r="R17">
        <v>46.594054686622101</v>
      </c>
      <c r="S17">
        <v>51.744140097645243</v>
      </c>
      <c r="T17">
        <v>51.020312117167833</v>
      </c>
      <c r="U17">
        <v>48.534537786452709</v>
      </c>
      <c r="V17">
        <v>49.829805538052092</v>
      </c>
      <c r="W17">
        <v>47.296409493806273</v>
      </c>
      <c r="X17">
        <v>100</v>
      </c>
      <c r="Y17">
        <v>-100</v>
      </c>
      <c r="Z17">
        <f t="shared" si="1"/>
        <v>-3.6996161420030392E-2</v>
      </c>
      <c r="AA17">
        <f t="shared" si="2"/>
        <v>-6.9382847587938126E-2</v>
      </c>
      <c r="AB17">
        <f t="shared" si="3"/>
        <v>9.4039497954309298E-2</v>
      </c>
      <c r="AC17">
        <f t="shared" si="4"/>
        <v>9.4039497954309298E-2</v>
      </c>
      <c r="AD17" t="str">
        <f t="shared" si="5"/>
        <v/>
      </c>
      <c r="AE17">
        <f t="shared" si="6"/>
        <v>9.403949795430929</v>
      </c>
      <c r="AF17">
        <v>100</v>
      </c>
      <c r="AG17">
        <f t="shared" si="7"/>
        <v>-6.4936052157760049E-2</v>
      </c>
      <c r="AH17">
        <f t="shared" si="8"/>
        <v>-9.952982891018243E-2</v>
      </c>
      <c r="AI17">
        <v>-7.0052476029258584</v>
      </c>
      <c r="AJ17">
        <f t="shared" si="0"/>
        <v>-7.0052476029258584</v>
      </c>
      <c r="AK17">
        <f t="shared" si="9"/>
        <v>-5</v>
      </c>
      <c r="AL17" s="1">
        <v>45372</v>
      </c>
      <c r="AM17">
        <v>6.4936052157760049E-2</v>
      </c>
      <c r="AO17">
        <f t="shared" si="10"/>
        <v>-6.4936052157760049E-2</v>
      </c>
      <c r="AP17">
        <f t="shared" si="11"/>
        <v>-6.4936052157760049E-2</v>
      </c>
      <c r="AQ17">
        <f t="shared" si="12"/>
        <v>-7.0052476029258584</v>
      </c>
      <c r="AR17">
        <f t="shared" si="13"/>
        <v>-7.0052476029258584E-2</v>
      </c>
      <c r="AW17">
        <f t="shared" si="14"/>
        <v>-19.156135386539216</v>
      </c>
      <c r="AX17">
        <f t="shared" si="15"/>
        <v>-20.665480428631284</v>
      </c>
      <c r="AY17">
        <f t="shared" si="16"/>
        <v>-39.821615815170503</v>
      </c>
      <c r="AZ17" s="4">
        <v>45365</v>
      </c>
      <c r="BA17">
        <v>295</v>
      </c>
      <c r="BC17" s="1">
        <v>45278</v>
      </c>
    </row>
    <row r="18" spans="1:58" x14ac:dyDescent="0.3">
      <c r="A18" t="s">
        <v>19</v>
      </c>
      <c r="B18" s="1">
        <v>45365</v>
      </c>
      <c r="C18" s="1">
        <v>45366</v>
      </c>
      <c r="D18" s="1">
        <v>45372</v>
      </c>
      <c r="E18" s="1">
        <v>45379</v>
      </c>
      <c r="F18" s="1">
        <v>45386</v>
      </c>
      <c r="G18" s="1">
        <v>45397</v>
      </c>
      <c r="H18" s="1">
        <v>45364</v>
      </c>
      <c r="I18" s="1">
        <v>45358</v>
      </c>
      <c r="J18" s="1">
        <v>45351</v>
      </c>
      <c r="K18" s="1">
        <v>45366</v>
      </c>
      <c r="L18" s="1">
        <v>45335</v>
      </c>
      <c r="M18">
        <v>274.57998657226563</v>
      </c>
      <c r="N18">
        <v>293.89999389648438</v>
      </c>
      <c r="O18">
        <v>261.6400146484375</v>
      </c>
      <c r="P18">
        <v>258.54000854492188</v>
      </c>
      <c r="Q18">
        <v>244.38999938964841</v>
      </c>
      <c r="R18">
        <v>237</v>
      </c>
      <c r="S18">
        <v>267</v>
      </c>
      <c r="T18">
        <v>258</v>
      </c>
      <c r="U18">
        <v>259.1099853515625</v>
      </c>
      <c r="V18">
        <v>293.89999389648438</v>
      </c>
      <c r="W18">
        <v>208.67999267578119</v>
      </c>
      <c r="X18">
        <v>100</v>
      </c>
      <c r="Y18">
        <v>-100</v>
      </c>
      <c r="Z18">
        <f t="shared" si="1"/>
        <v>0.10074904081080291</v>
      </c>
      <c r="AA18">
        <f t="shared" si="2"/>
        <v>-0.13686353124784315</v>
      </c>
      <c r="AB18">
        <f t="shared" si="3"/>
        <v>0.27947100522870233</v>
      </c>
      <c r="AC18" t="str">
        <f t="shared" si="4"/>
        <v/>
      </c>
      <c r="AD18">
        <f t="shared" si="5"/>
        <v>0.27947100522870233</v>
      </c>
      <c r="AE18">
        <f t="shared" si="6"/>
        <v>27.947100522870233</v>
      </c>
      <c r="AF18">
        <v>100</v>
      </c>
      <c r="AG18">
        <f t="shared" si="7"/>
        <v>-0.19360324967044856</v>
      </c>
      <c r="AH18">
        <f t="shared" si="8"/>
        <v>-0.11235955056179775</v>
      </c>
      <c r="AI18">
        <v>59.42029386126584</v>
      </c>
      <c r="AJ18">
        <f t="shared" si="0"/>
        <v>59.42029386126584</v>
      </c>
      <c r="AK18">
        <f t="shared" si="9"/>
        <v>59.42029386126584</v>
      </c>
      <c r="AL18" s="1">
        <v>45378</v>
      </c>
      <c r="AM18">
        <v>0.19360324967044856</v>
      </c>
      <c r="AO18">
        <f t="shared" si="10"/>
        <v>-0.19360324967044856</v>
      </c>
      <c r="AP18">
        <f t="shared" si="11"/>
        <v>-0.19360324967044856</v>
      </c>
      <c r="AQ18">
        <f t="shared" si="12"/>
        <v>59.42029386126584</v>
      </c>
      <c r="AR18">
        <f t="shared" si="13"/>
        <v>0.59420293861265838</v>
      </c>
      <c r="AW18">
        <f t="shared" si="14"/>
        <v>-57.693768401793669</v>
      </c>
      <c r="AX18">
        <f t="shared" si="15"/>
        <v>177.07247570657219</v>
      </c>
      <c r="AY18">
        <f>AW18+AX18</f>
        <v>119.37870730477852</v>
      </c>
      <c r="AZ18" s="4">
        <v>45365</v>
      </c>
      <c r="BA18">
        <v>298</v>
      </c>
      <c r="BC18" s="1">
        <v>45279</v>
      </c>
    </row>
    <row r="19" spans="1:58" x14ac:dyDescent="0.3">
      <c r="A19" t="s">
        <v>17</v>
      </c>
      <c r="B19" s="1">
        <v>45369</v>
      </c>
      <c r="C19" s="1">
        <v>45369</v>
      </c>
      <c r="D19" s="1">
        <v>45376</v>
      </c>
      <c r="E19" s="1">
        <v>45383</v>
      </c>
      <c r="F19" s="1">
        <v>45390</v>
      </c>
      <c r="G19" s="1">
        <v>45397</v>
      </c>
      <c r="H19" s="1">
        <v>45366</v>
      </c>
      <c r="I19" s="1">
        <v>45362</v>
      </c>
      <c r="J19" s="1">
        <v>45355</v>
      </c>
      <c r="K19" s="1">
        <v>45348</v>
      </c>
      <c r="L19" s="1">
        <v>45337</v>
      </c>
      <c r="M19">
        <v>28.95000076293945</v>
      </c>
      <c r="N19">
        <v>28.95000076293945</v>
      </c>
      <c r="O19">
        <v>24.45000076293945</v>
      </c>
      <c r="P19">
        <v>22.20000076293945</v>
      </c>
      <c r="Q19">
        <v>20.25</v>
      </c>
      <c r="R19">
        <v>18.60000038146973</v>
      </c>
      <c r="S19">
        <v>28.64999961853027</v>
      </c>
      <c r="T19">
        <v>26.10000038146973</v>
      </c>
      <c r="U19">
        <v>29.10000038146973</v>
      </c>
      <c r="V19">
        <v>23.70000076293945</v>
      </c>
      <c r="W19">
        <v>20.70000076293945</v>
      </c>
      <c r="X19">
        <v>100</v>
      </c>
      <c r="Y19">
        <v>-100</v>
      </c>
      <c r="Z19">
        <f t="shared" si="1"/>
        <v>1.0471244272378444E-2</v>
      </c>
      <c r="AA19">
        <f t="shared" si="2"/>
        <v>-0.3575129571229354</v>
      </c>
      <c r="AB19">
        <f t="shared" si="3"/>
        <v>0.38405790157381142</v>
      </c>
      <c r="AC19" t="str">
        <f t="shared" si="4"/>
        <v/>
      </c>
      <c r="AD19">
        <f>IF(Z19&gt;0,AB19,"")</f>
        <v>0.38405790157381142</v>
      </c>
      <c r="AE19">
        <f t="shared" si="6"/>
        <v>38.405790157381141</v>
      </c>
      <c r="AF19">
        <v>100</v>
      </c>
      <c r="AG19">
        <f t="shared" si="7"/>
        <v>-0.3575129571229354</v>
      </c>
      <c r="AH19">
        <f t="shared" si="8"/>
        <v>-0.3507853183551316</v>
      </c>
      <c r="AI19">
        <v>-2.0387716457719596</v>
      </c>
      <c r="AJ19">
        <f t="shared" si="0"/>
        <v>-2.0387716457719596</v>
      </c>
      <c r="AK19">
        <f t="shared" si="9"/>
        <v>-2.0387716457719596</v>
      </c>
      <c r="AL19" s="1">
        <v>45383</v>
      </c>
      <c r="AM19">
        <v>0.3575129571229354</v>
      </c>
      <c r="AO19">
        <f t="shared" si="10"/>
        <v>-0.3575129571229354</v>
      </c>
      <c r="AP19">
        <f t="shared" si="11"/>
        <v>-0.3575129571229354</v>
      </c>
      <c r="AQ19">
        <f t="shared" si="12"/>
        <v>-2.0387716457719596</v>
      </c>
      <c r="AR19">
        <f t="shared" si="13"/>
        <v>-2.0387716457719595E-2</v>
      </c>
      <c r="AW19">
        <f t="shared" si="14"/>
        <v>-107.61140009400356</v>
      </c>
      <c r="AX19">
        <f t="shared" si="15"/>
        <v>-6.1367026537735985</v>
      </c>
      <c r="AY19">
        <f t="shared" si="16"/>
        <v>-113.74810274777715</v>
      </c>
      <c r="AZ19" s="4">
        <v>45369</v>
      </c>
      <c r="BA19">
        <v>301</v>
      </c>
      <c r="BC19" s="1">
        <v>45280</v>
      </c>
    </row>
    <row r="20" spans="1:58" x14ac:dyDescent="0.3">
      <c r="A20" t="s">
        <v>20</v>
      </c>
      <c r="B20" s="1">
        <v>45372</v>
      </c>
      <c r="C20" s="1">
        <v>45373</v>
      </c>
      <c r="D20" s="1">
        <v>45379</v>
      </c>
      <c r="E20" s="1">
        <v>45386</v>
      </c>
      <c r="F20" s="1">
        <v>45393</v>
      </c>
      <c r="G20" s="1">
        <v>45404</v>
      </c>
      <c r="H20" s="1">
        <v>45371</v>
      </c>
      <c r="I20" s="1">
        <v>45365</v>
      </c>
      <c r="J20" s="1">
        <v>45358</v>
      </c>
      <c r="K20" s="1">
        <v>45373</v>
      </c>
      <c r="L20" s="1">
        <v>45342</v>
      </c>
      <c r="M20">
        <v>16.85000038146973</v>
      </c>
      <c r="N20">
        <v>16.819999694824219</v>
      </c>
      <c r="O20">
        <v>18.180000305175781</v>
      </c>
      <c r="P20">
        <v>18.690000534057621</v>
      </c>
      <c r="Q20">
        <v>15.909999847412109</v>
      </c>
      <c r="R20">
        <v>15.930000305175779</v>
      </c>
      <c r="S20">
        <v>15.930000305175779</v>
      </c>
      <c r="T20">
        <v>17.379999160766602</v>
      </c>
      <c r="U20">
        <v>17.75</v>
      </c>
      <c r="V20">
        <v>16.819999694824219</v>
      </c>
      <c r="W20">
        <v>17.129999160766602</v>
      </c>
      <c r="X20">
        <v>100</v>
      </c>
      <c r="Y20">
        <v>-100</v>
      </c>
      <c r="Z20">
        <f t="shared" si="1"/>
        <v>5.5869389365879145E-2</v>
      </c>
      <c r="AA20">
        <f t="shared" si="2"/>
        <v>-5.4599409819936412E-2</v>
      </c>
      <c r="AB20">
        <f t="shared" si="3"/>
        <v>-7.0052476029258584E-2</v>
      </c>
      <c r="AC20" t="str">
        <f t="shared" si="4"/>
        <v/>
      </c>
      <c r="AD20">
        <f t="shared" si="5"/>
        <v>-7.0052476029258584E-2</v>
      </c>
      <c r="AE20">
        <f t="shared" si="6"/>
        <v>-7.0052476029258584</v>
      </c>
      <c r="AF20">
        <v>100</v>
      </c>
      <c r="AG20">
        <f t="shared" si="7"/>
        <v>-5.2913163245912914E-2</v>
      </c>
      <c r="AH20">
        <f t="shared" si="8"/>
        <v>0</v>
      </c>
      <c r="AI20">
        <v>-23.766643798682306</v>
      </c>
      <c r="AJ20">
        <f t="shared" si="0"/>
        <v>-10</v>
      </c>
      <c r="AK20">
        <f t="shared" si="9"/>
        <v>-5</v>
      </c>
      <c r="AL20" s="1">
        <v>45383</v>
      </c>
      <c r="AM20">
        <v>5.2913163245912914E-2</v>
      </c>
      <c r="AO20">
        <f t="shared" si="10"/>
        <v>-5.2913163245912914E-2</v>
      </c>
      <c r="AP20">
        <f t="shared" si="11"/>
        <v>-5.2913163245912914E-2</v>
      </c>
      <c r="AQ20">
        <f t="shared" si="12"/>
        <v>-23.766643798682306</v>
      </c>
      <c r="AR20">
        <f t="shared" si="13"/>
        <v>-0.23766643798682308</v>
      </c>
      <c r="AW20">
        <f t="shared" si="14"/>
        <v>-16.085601626757526</v>
      </c>
      <c r="AX20">
        <f t="shared" si="15"/>
        <v>-72.250597147994213</v>
      </c>
      <c r="AY20">
        <f t="shared" si="16"/>
        <v>-88.336198774751736</v>
      </c>
      <c r="AZ20" s="4">
        <v>45372</v>
      </c>
      <c r="BA20">
        <v>304</v>
      </c>
      <c r="BC20" s="1">
        <v>45281</v>
      </c>
    </row>
    <row r="21" spans="1:58" x14ac:dyDescent="0.3">
      <c r="A21" t="s">
        <v>22</v>
      </c>
      <c r="B21" s="1">
        <v>45378</v>
      </c>
      <c r="C21" s="1">
        <v>45379</v>
      </c>
      <c r="D21" s="1">
        <v>45385</v>
      </c>
      <c r="E21" s="1">
        <v>45392</v>
      </c>
      <c r="F21" s="1">
        <v>45399</v>
      </c>
      <c r="G21" s="1">
        <v>45408</v>
      </c>
      <c r="H21" s="1">
        <v>45377</v>
      </c>
      <c r="I21" s="1">
        <v>45371</v>
      </c>
      <c r="J21" s="1">
        <v>45364</v>
      </c>
      <c r="K21" s="1">
        <v>45379</v>
      </c>
      <c r="L21" s="1">
        <v>45348</v>
      </c>
      <c r="M21">
        <v>2.059999942779541</v>
      </c>
      <c r="N21">
        <v>2.470000028610229</v>
      </c>
      <c r="O21">
        <v>1.5900000333786011</v>
      </c>
      <c r="P21">
        <v>1.580000042915344</v>
      </c>
      <c r="Q21">
        <v>1.3999999761581421</v>
      </c>
      <c r="R21">
        <v>1.320000052452087</v>
      </c>
      <c r="S21">
        <v>2.2000000476837158</v>
      </c>
      <c r="T21">
        <v>1.870000004768372</v>
      </c>
      <c r="U21">
        <v>1.450000047683716</v>
      </c>
      <c r="V21">
        <v>2.470000028610229</v>
      </c>
      <c r="W21">
        <v>1.379999995231628</v>
      </c>
      <c r="X21">
        <v>100</v>
      </c>
      <c r="Y21">
        <v>-100</v>
      </c>
      <c r="Z21">
        <f t="shared" si="1"/>
        <v>0.12272726139746426</v>
      </c>
      <c r="AA21">
        <f t="shared" si="2"/>
        <v>-0.35922325770989016</v>
      </c>
      <c r="AB21">
        <f t="shared" si="3"/>
        <v>0.59420293861265838</v>
      </c>
      <c r="AC21" t="str">
        <f t="shared" si="4"/>
        <v/>
      </c>
      <c r="AD21">
        <f t="shared" si="5"/>
        <v>0.59420293861265838</v>
      </c>
      <c r="AE21">
        <f t="shared" si="6"/>
        <v>59.42029386126584</v>
      </c>
      <c r="AF21">
        <v>100</v>
      </c>
      <c r="AG21">
        <f t="shared" si="7"/>
        <v>-0.46558702948890307</v>
      </c>
      <c r="AH21">
        <f t="shared" si="8"/>
        <v>-0.39999998916279228</v>
      </c>
      <c r="AI21">
        <v>7.1428598460156385</v>
      </c>
      <c r="AJ21">
        <f t="shared" si="0"/>
        <v>7.1428598460156385</v>
      </c>
      <c r="AK21">
        <f>IF(AJ21&lt;-5,-5,AJ21)</f>
        <v>7.1428598460156385</v>
      </c>
      <c r="AL21" s="1">
        <v>45383</v>
      </c>
      <c r="AM21">
        <v>0.46558702948890307</v>
      </c>
      <c r="AO21">
        <f t="shared" si="10"/>
        <v>-0.46558702948890307</v>
      </c>
      <c r="AP21">
        <f t="shared" si="11"/>
        <v>-0.46558702948890307</v>
      </c>
      <c r="AQ21">
        <f t="shared" si="12"/>
        <v>7.1428598460156385</v>
      </c>
      <c r="AR21">
        <f t="shared" si="13"/>
        <v>7.1428598460156381E-2</v>
      </c>
      <c r="AW21">
        <f t="shared" si="14"/>
        <v>-142.93521805309325</v>
      </c>
      <c r="AX21">
        <f t="shared" si="15"/>
        <v>21.928579727268009</v>
      </c>
      <c r="AY21">
        <f t="shared" si="16"/>
        <v>-121.00663832582524</v>
      </c>
      <c r="AZ21" s="4">
        <v>45378</v>
      </c>
      <c r="BA21">
        <v>307</v>
      </c>
      <c r="BC21" s="1">
        <v>45282</v>
      </c>
      <c r="BD21">
        <v>-250</v>
      </c>
    </row>
    <row r="22" spans="1:58" x14ac:dyDescent="0.3">
      <c r="A22" t="s">
        <v>24</v>
      </c>
      <c r="B22" s="1">
        <v>45383</v>
      </c>
      <c r="C22" s="1">
        <v>45383</v>
      </c>
      <c r="D22" s="1">
        <v>45390</v>
      </c>
      <c r="E22" s="1">
        <v>45397</v>
      </c>
      <c r="F22" s="1">
        <v>45404</v>
      </c>
      <c r="G22" s="1">
        <v>45411</v>
      </c>
      <c r="H22" s="1">
        <v>45383</v>
      </c>
      <c r="I22" s="1">
        <v>45376</v>
      </c>
      <c r="J22" s="1">
        <v>45369</v>
      </c>
      <c r="K22" s="1">
        <v>45362</v>
      </c>
      <c r="L22" s="1">
        <v>45351</v>
      </c>
      <c r="M22">
        <v>420.42999267578119</v>
      </c>
      <c r="N22">
        <v>420.42999267578119</v>
      </c>
      <c r="O22">
        <v>403.45001220703119</v>
      </c>
      <c r="P22">
        <v>400</v>
      </c>
      <c r="Q22">
        <v>397.29998779296881</v>
      </c>
      <c r="R22">
        <v>397.48001098632813</v>
      </c>
      <c r="S22">
        <v>420.42999267578119</v>
      </c>
      <c r="T22">
        <v>415.66000366210938</v>
      </c>
      <c r="U22">
        <v>410.489990234375</v>
      </c>
      <c r="V22">
        <v>414</v>
      </c>
      <c r="W22">
        <v>429.17999267578119</v>
      </c>
      <c r="X22">
        <v>100</v>
      </c>
      <c r="Y22">
        <v>-100</v>
      </c>
      <c r="Z22">
        <f t="shared" si="1"/>
        <v>0</v>
      </c>
      <c r="AA22">
        <f t="shared" si="2"/>
        <v>-5.4586927881596629E-2</v>
      </c>
      <c r="AB22">
        <f t="shared" si="3"/>
        <v>-2.0387716457719595E-2</v>
      </c>
      <c r="AC22" t="str">
        <f t="shared" si="4"/>
        <v/>
      </c>
      <c r="AD22" t="str">
        <f t="shared" si="5"/>
        <v/>
      </c>
      <c r="AE22">
        <f t="shared" si="6"/>
        <v>-2.0387716457719596</v>
      </c>
      <c r="AF22">
        <v>100</v>
      </c>
      <c r="AG22">
        <f t="shared" si="7"/>
        <v>-5.4586927881596629E-2</v>
      </c>
      <c r="AH22">
        <f t="shared" si="8"/>
        <v>-5.4586927881596629E-2</v>
      </c>
      <c r="AI22">
        <v>-10.86990700107666</v>
      </c>
      <c r="AJ22">
        <f t="shared" si="0"/>
        <v>-10</v>
      </c>
      <c r="AK22">
        <f t="shared" si="9"/>
        <v>-5</v>
      </c>
      <c r="AL22" s="1">
        <v>45387</v>
      </c>
      <c r="AM22">
        <v>5.4586927881596629E-2</v>
      </c>
      <c r="AO22">
        <f t="shared" si="10"/>
        <v>-5.4586927881596629E-2</v>
      </c>
      <c r="AP22">
        <f t="shared" si="11"/>
        <v>-5.4586927881596629E-2</v>
      </c>
      <c r="AQ22">
        <f t="shared" si="12"/>
        <v>-10.86990700107666</v>
      </c>
      <c r="AR22">
        <f t="shared" si="13"/>
        <v>-0.1086990700107666</v>
      </c>
      <c r="AW22">
        <f t="shared" si="14"/>
        <v>-16.921947643294956</v>
      </c>
      <c r="AX22">
        <f t="shared" si="15"/>
        <v>-33.696711703337648</v>
      </c>
      <c r="AY22">
        <f t="shared" si="16"/>
        <v>-50.618659346632604</v>
      </c>
      <c r="AZ22" s="1">
        <v>45383</v>
      </c>
      <c r="BA22">
        <v>310</v>
      </c>
      <c r="BC22" s="1">
        <v>45283</v>
      </c>
      <c r="BD22">
        <v>-250</v>
      </c>
    </row>
    <row r="23" spans="1:58" x14ac:dyDescent="0.3">
      <c r="A23" t="s">
        <v>23</v>
      </c>
      <c r="B23" s="1">
        <v>45383</v>
      </c>
      <c r="C23" s="1">
        <v>45383</v>
      </c>
      <c r="D23" s="1">
        <v>45390</v>
      </c>
      <c r="E23" s="1">
        <v>45397</v>
      </c>
      <c r="F23" s="1">
        <v>45404</v>
      </c>
      <c r="G23" s="1">
        <v>45411</v>
      </c>
      <c r="H23" s="1">
        <v>45383</v>
      </c>
      <c r="I23" s="1">
        <v>45376</v>
      </c>
      <c r="J23" s="1">
        <v>45369</v>
      </c>
      <c r="K23" s="1">
        <v>45362</v>
      </c>
      <c r="L23" s="1">
        <v>45351</v>
      </c>
      <c r="M23">
        <v>68.144996643066406</v>
      </c>
      <c r="N23">
        <v>68.144996643066406</v>
      </c>
      <c r="O23">
        <v>63.209999084472663</v>
      </c>
      <c r="P23">
        <v>60.740001678466797</v>
      </c>
      <c r="Q23">
        <v>55.400001525878913</v>
      </c>
      <c r="R23">
        <v>54.090000152587891</v>
      </c>
      <c r="S23">
        <v>68.144996643066406</v>
      </c>
      <c r="T23">
        <v>71.550003051757813</v>
      </c>
      <c r="U23">
        <v>73.569999694824219</v>
      </c>
      <c r="V23">
        <v>78.480003356933594</v>
      </c>
      <c r="W23">
        <v>89.389999389648438</v>
      </c>
      <c r="X23">
        <v>100</v>
      </c>
      <c r="Y23">
        <v>-100</v>
      </c>
      <c r="Z23">
        <f t="shared" si="1"/>
        <v>0</v>
      </c>
      <c r="AA23">
        <f t="shared" si="2"/>
        <v>-0.20625133440238533</v>
      </c>
      <c r="AB23">
        <f t="shared" si="3"/>
        <v>-0.23766643798682305</v>
      </c>
      <c r="AC23" t="str">
        <f t="shared" si="4"/>
        <v/>
      </c>
      <c r="AD23" t="str">
        <f t="shared" si="5"/>
        <v/>
      </c>
      <c r="AE23">
        <f t="shared" si="6"/>
        <v>-23.766643798682306</v>
      </c>
      <c r="AF23">
        <v>100</v>
      </c>
      <c r="AG23">
        <f t="shared" si="7"/>
        <v>-0.20625133440238533</v>
      </c>
      <c r="AH23">
        <f t="shared" si="8"/>
        <v>-0.20625133440238533</v>
      </c>
      <c r="AI23">
        <v>12.036430979635723</v>
      </c>
      <c r="AJ23">
        <f t="shared" si="0"/>
        <v>12.036430979635723</v>
      </c>
      <c r="AK23">
        <f t="shared" si="9"/>
        <v>12.036430979635723</v>
      </c>
      <c r="AL23" s="1">
        <v>45387</v>
      </c>
      <c r="AM23">
        <v>0.20625133440238533</v>
      </c>
      <c r="AO23">
        <f t="shared" si="10"/>
        <v>-0.20625133440238533</v>
      </c>
      <c r="AP23">
        <f t="shared" si="11"/>
        <v>-0.20625133440238533</v>
      </c>
      <c r="AQ23">
        <f t="shared" si="12"/>
        <v>12.036430979635723</v>
      </c>
      <c r="AR23">
        <f t="shared" si="13"/>
        <v>0.12036430979635723</v>
      </c>
      <c r="AW23">
        <f t="shared" si="14"/>
        <v>-64.556667667946613</v>
      </c>
      <c r="AX23">
        <f t="shared" si="15"/>
        <v>37.674028966259812</v>
      </c>
      <c r="AY23">
        <f t="shared" si="16"/>
        <v>-26.882638701686801</v>
      </c>
      <c r="AZ23" s="1">
        <v>45383</v>
      </c>
      <c r="BA23">
        <v>313</v>
      </c>
      <c r="BC23" s="1">
        <v>45284</v>
      </c>
    </row>
    <row r="24" spans="1:58" x14ac:dyDescent="0.3">
      <c r="A24" t="s">
        <v>25</v>
      </c>
      <c r="B24" s="1">
        <v>45383</v>
      </c>
      <c r="C24" s="1">
        <v>45383</v>
      </c>
      <c r="D24" s="1">
        <v>45390</v>
      </c>
      <c r="E24" s="1">
        <v>45397</v>
      </c>
      <c r="F24" s="1">
        <v>45404</v>
      </c>
      <c r="G24" s="1">
        <v>45412</v>
      </c>
      <c r="H24" s="1">
        <v>45383</v>
      </c>
      <c r="I24" s="1">
        <v>45376</v>
      </c>
      <c r="J24" s="1">
        <v>45369</v>
      </c>
      <c r="K24" s="1">
        <v>45362</v>
      </c>
      <c r="L24" s="1">
        <v>45352</v>
      </c>
      <c r="M24">
        <v>2.7000000476837158</v>
      </c>
      <c r="N24">
        <v>2.7000000476837158</v>
      </c>
      <c r="O24">
        <v>3.4000000953674321</v>
      </c>
      <c r="P24">
        <v>2.119999885559082</v>
      </c>
      <c r="Q24">
        <v>1.970000028610229</v>
      </c>
      <c r="R24">
        <v>1.9600000381469731</v>
      </c>
      <c r="S24">
        <v>2.7000000476837158</v>
      </c>
      <c r="T24">
        <v>2.7300000190734859</v>
      </c>
      <c r="U24">
        <v>2.130000114440918</v>
      </c>
      <c r="V24">
        <v>2.1800000667572021</v>
      </c>
      <c r="W24">
        <v>2.5199999809265141</v>
      </c>
      <c r="X24">
        <v>100</v>
      </c>
      <c r="Y24">
        <v>-100</v>
      </c>
      <c r="Z24">
        <f t="shared" si="1"/>
        <v>0</v>
      </c>
      <c r="AA24">
        <f t="shared" si="2"/>
        <v>-0.2740740727658787</v>
      </c>
      <c r="AB24">
        <f t="shared" si="3"/>
        <v>7.1428598460156381E-2</v>
      </c>
      <c r="AC24" t="str">
        <f t="shared" si="4"/>
        <v/>
      </c>
      <c r="AD24" t="str">
        <f t="shared" si="5"/>
        <v/>
      </c>
      <c r="AE24">
        <f t="shared" si="6"/>
        <v>7.1428598460156385</v>
      </c>
      <c r="AF24">
        <v>100</v>
      </c>
      <c r="AG24">
        <f t="shared" si="7"/>
        <v>-0.2740740727658787</v>
      </c>
      <c r="AH24">
        <f t="shared" si="8"/>
        <v>-0.2740740727658787</v>
      </c>
      <c r="AI24">
        <v>-14.169379551746658</v>
      </c>
      <c r="AJ24">
        <f>IF(AI24&lt;-10,-10,AI24)</f>
        <v>-10</v>
      </c>
      <c r="AK24">
        <f t="shared" si="9"/>
        <v>-5</v>
      </c>
      <c r="AL24" s="1">
        <v>45405</v>
      </c>
      <c r="AM24">
        <v>0.2740740727658787</v>
      </c>
      <c r="AO24">
        <f t="shared" si="10"/>
        <v>-0.2740740727658787</v>
      </c>
      <c r="AP24">
        <f t="shared" si="11"/>
        <v>-0.2740740727658787</v>
      </c>
      <c r="AQ24">
        <f t="shared" si="12"/>
        <v>-14.169379551746658</v>
      </c>
      <c r="AR24">
        <f t="shared" si="13"/>
        <v>-0.14169379551746658</v>
      </c>
      <c r="AW24">
        <f t="shared" si="14"/>
        <v>-86.607406994017666</v>
      </c>
      <c r="AX24">
        <f t="shared" si="15"/>
        <v>-44.775239383519441</v>
      </c>
      <c r="AY24">
        <f t="shared" si="16"/>
        <v>-131.3826463775371</v>
      </c>
      <c r="AZ24" s="1">
        <v>45383</v>
      </c>
      <c r="BA24">
        <v>316</v>
      </c>
      <c r="BC24" s="1">
        <v>45285</v>
      </c>
    </row>
    <row r="25" spans="1:58" x14ac:dyDescent="0.3">
      <c r="A25" t="s">
        <v>26</v>
      </c>
      <c r="B25" s="1">
        <v>45387</v>
      </c>
      <c r="C25" s="1">
        <v>45390</v>
      </c>
      <c r="D25" s="1">
        <v>45394</v>
      </c>
      <c r="E25" s="1">
        <v>45401</v>
      </c>
      <c r="F25" s="1">
        <v>45408</v>
      </c>
      <c r="G25" s="1">
        <v>45418</v>
      </c>
      <c r="H25" s="1">
        <v>45386</v>
      </c>
      <c r="I25" s="1">
        <v>45383</v>
      </c>
      <c r="J25" s="1">
        <v>45373</v>
      </c>
      <c r="K25" s="1">
        <v>45388</v>
      </c>
      <c r="L25" s="1">
        <v>45357</v>
      </c>
      <c r="M25">
        <v>55.069999694824219</v>
      </c>
      <c r="N25">
        <v>55</v>
      </c>
      <c r="O25">
        <v>54.680000305175781</v>
      </c>
      <c r="P25">
        <v>47.119998931884773</v>
      </c>
      <c r="Q25">
        <v>44.299999237060547</v>
      </c>
      <c r="R25">
        <v>45.290000915527337</v>
      </c>
      <c r="S25">
        <v>56.659999847412109</v>
      </c>
      <c r="T25">
        <v>57.369998931884773</v>
      </c>
      <c r="U25">
        <v>58.049999237060547</v>
      </c>
      <c r="V25" t="s">
        <v>108</v>
      </c>
      <c r="W25">
        <v>63.569999694824219</v>
      </c>
      <c r="X25">
        <v>100</v>
      </c>
      <c r="Y25">
        <v>-100</v>
      </c>
      <c r="Z25">
        <f t="shared" si="1"/>
        <v>-2.9297561805198775E-2</v>
      </c>
      <c r="AA25">
        <f t="shared" si="2"/>
        <v>-0.17759213425628656</v>
      </c>
      <c r="AB25">
        <f t="shared" si="3"/>
        <v>-0.1086990700107666</v>
      </c>
      <c r="AC25">
        <f t="shared" si="4"/>
        <v>-0.1086990700107666</v>
      </c>
      <c r="AD25" t="str">
        <f t="shared" si="5"/>
        <v/>
      </c>
      <c r="AE25">
        <f t="shared" si="6"/>
        <v>-10.86990700107666</v>
      </c>
      <c r="AF25">
        <v>100</v>
      </c>
      <c r="AG25">
        <f t="shared" si="7"/>
        <v>-0.17654543789950297</v>
      </c>
      <c r="AH25">
        <f t="shared" si="8"/>
        <v>-0.20067064882641517</v>
      </c>
      <c r="AI25">
        <v>-8.8578060466509125</v>
      </c>
      <c r="AJ25">
        <f t="shared" si="0"/>
        <v>-8.8578060466509125</v>
      </c>
      <c r="AK25">
        <f t="shared" si="9"/>
        <v>-5</v>
      </c>
      <c r="AL25" s="1">
        <v>45411</v>
      </c>
      <c r="AM25">
        <v>0.17654543789950297</v>
      </c>
      <c r="AO25">
        <f t="shared" si="10"/>
        <v>-0.17654543789950297</v>
      </c>
      <c r="AP25">
        <f t="shared" si="11"/>
        <v>-0.17654543789950297</v>
      </c>
      <c r="AQ25">
        <f t="shared" si="12"/>
        <v>-8.8578060466509125</v>
      </c>
      <c r="AR25">
        <f t="shared" si="13"/>
        <v>-8.8578060466509123E-2</v>
      </c>
      <c r="AW25">
        <f t="shared" si="14"/>
        <v>-56.31799468994145</v>
      </c>
      <c r="AX25">
        <f t="shared" si="15"/>
        <v>-28.256401288816409</v>
      </c>
      <c r="AY25">
        <f t="shared" si="16"/>
        <v>-84.574395978757863</v>
      </c>
      <c r="AZ25" s="1">
        <v>45387</v>
      </c>
      <c r="BA25">
        <v>319</v>
      </c>
      <c r="BC25" s="1">
        <v>45286</v>
      </c>
    </row>
    <row r="26" spans="1:58" x14ac:dyDescent="0.3">
      <c r="A26" t="s">
        <v>27</v>
      </c>
      <c r="B26" s="1">
        <v>45387</v>
      </c>
      <c r="C26" s="1">
        <v>45390</v>
      </c>
      <c r="D26" s="1">
        <v>45394</v>
      </c>
      <c r="E26" s="1">
        <v>45401</v>
      </c>
      <c r="F26" s="1">
        <v>45408</v>
      </c>
      <c r="G26" s="1">
        <v>45418</v>
      </c>
      <c r="H26" s="1">
        <v>45386</v>
      </c>
      <c r="I26" s="1">
        <v>45383</v>
      </c>
      <c r="J26" s="1">
        <v>45373</v>
      </c>
      <c r="K26" s="1">
        <v>45388</v>
      </c>
      <c r="L26" s="1">
        <v>45357</v>
      </c>
      <c r="M26">
        <v>33.330001831054688</v>
      </c>
      <c r="N26">
        <v>30.579999923706051</v>
      </c>
      <c r="O26">
        <v>31.979999542236332</v>
      </c>
      <c r="P26">
        <v>28.670000076293949</v>
      </c>
      <c r="Q26">
        <v>29.45999908447266</v>
      </c>
      <c r="R26">
        <v>31.04000091552734</v>
      </c>
      <c r="S26">
        <v>34.439998626708977</v>
      </c>
      <c r="T26">
        <v>34.099998474121087</v>
      </c>
      <c r="U26">
        <v>35.150001525878913</v>
      </c>
      <c r="V26" t="s">
        <v>108</v>
      </c>
      <c r="W26">
        <v>30.739999771118161</v>
      </c>
      <c r="X26">
        <v>100</v>
      </c>
      <c r="Y26">
        <v>-100</v>
      </c>
      <c r="Z26">
        <f t="shared" si="1"/>
        <v>-0.11207894474215839</v>
      </c>
      <c r="AA26">
        <f t="shared" si="2"/>
        <v>-6.8706894381076092E-2</v>
      </c>
      <c r="AB26">
        <f t="shared" si="3"/>
        <v>0.12036430979635723</v>
      </c>
      <c r="AC26">
        <f t="shared" si="4"/>
        <v>0.12036430979635723</v>
      </c>
      <c r="AD26" t="str">
        <f t="shared" si="5"/>
        <v/>
      </c>
      <c r="AE26">
        <f t="shared" si="6"/>
        <v>12.036430979635723</v>
      </c>
      <c r="AF26">
        <v>100</v>
      </c>
      <c r="AG26">
        <f t="shared" si="7"/>
        <v>1.5042543916577637E-2</v>
      </c>
      <c r="AH26">
        <f t="shared" si="8"/>
        <v>-9.8722353273988345E-2</v>
      </c>
      <c r="AI26">
        <v>6.3201684240446001</v>
      </c>
      <c r="AJ26">
        <f t="shared" si="0"/>
        <v>6.3201684240446001</v>
      </c>
      <c r="AK26">
        <f t="shared" si="9"/>
        <v>6.3201684240446001</v>
      </c>
      <c r="AL26" s="1">
        <v>45412</v>
      </c>
      <c r="AM26">
        <v>-1.5042543916577637E-2</v>
      </c>
      <c r="AO26">
        <f t="shared" si="10"/>
        <v>1.5042543916577637E-2</v>
      </c>
      <c r="AP26">
        <f t="shared" si="11"/>
        <v>1.5042543916577637E-2</v>
      </c>
      <c r="AQ26">
        <f t="shared" si="12"/>
        <v>6.3201684240446001</v>
      </c>
      <c r="AR26">
        <f t="shared" si="13"/>
        <v>6.3201684240446004E-2</v>
      </c>
      <c r="AW26">
        <f t="shared" si="14"/>
        <v>4.843699141137999</v>
      </c>
      <c r="AX26">
        <f t="shared" si="15"/>
        <v>20.350942325423613</v>
      </c>
      <c r="AY26">
        <f t="shared" si="16"/>
        <v>25.194641466561613</v>
      </c>
      <c r="AZ26" s="1">
        <v>45387</v>
      </c>
      <c r="BA26">
        <v>322</v>
      </c>
      <c r="BC26" s="1">
        <v>45287</v>
      </c>
    </row>
    <row r="27" spans="1:58" x14ac:dyDescent="0.3">
      <c r="A27" t="s">
        <v>28</v>
      </c>
      <c r="B27" s="1">
        <v>45405</v>
      </c>
      <c r="C27" s="1">
        <v>45406</v>
      </c>
      <c r="D27" s="1">
        <v>45412</v>
      </c>
      <c r="E27" s="1">
        <v>45419</v>
      </c>
      <c r="F27" s="1">
        <v>45426</v>
      </c>
      <c r="G27" s="1">
        <v>45435</v>
      </c>
      <c r="H27" s="1">
        <v>45404</v>
      </c>
      <c r="I27" s="1">
        <v>45398</v>
      </c>
      <c r="J27" s="1">
        <v>45391</v>
      </c>
      <c r="K27" s="1">
        <v>45406</v>
      </c>
      <c r="L27" s="1">
        <v>45376</v>
      </c>
      <c r="M27">
        <v>6.1500000953674316</v>
      </c>
      <c r="N27">
        <v>5.429999828338623</v>
      </c>
      <c r="O27">
        <v>8.880000114440918</v>
      </c>
      <c r="P27">
        <v>8.4200000762939453</v>
      </c>
      <c r="Q27">
        <v>8.5399999618530273</v>
      </c>
      <c r="R27">
        <v>6.8899998664855957</v>
      </c>
      <c r="S27">
        <v>5.2699999809265137</v>
      </c>
      <c r="T27">
        <v>5.119999885559082</v>
      </c>
      <c r="U27">
        <v>6.1999998092651367</v>
      </c>
      <c r="V27">
        <v>5.429999828338623</v>
      </c>
      <c r="W27">
        <v>6.1399998664855957</v>
      </c>
      <c r="X27">
        <v>100</v>
      </c>
      <c r="Y27">
        <v>-100</v>
      </c>
      <c r="Z27">
        <f t="shared" si="1"/>
        <v>3.0360502465121442E-2</v>
      </c>
      <c r="AA27">
        <f t="shared" si="2"/>
        <v>0.12032516416960361</v>
      </c>
      <c r="AB27">
        <f t="shared" si="3"/>
        <v>-0.14169379551746658</v>
      </c>
      <c r="AC27" t="str">
        <f t="shared" si="4"/>
        <v/>
      </c>
      <c r="AD27">
        <f t="shared" si="5"/>
        <v>-0.14169379551746658</v>
      </c>
      <c r="AE27">
        <f t="shared" si="6"/>
        <v>-14.169379551746658</v>
      </c>
      <c r="AF27">
        <v>100</v>
      </c>
      <c r="AG27">
        <f t="shared" si="7"/>
        <v>0.26887662694340786</v>
      </c>
      <c r="AH27">
        <f t="shared" si="8"/>
        <v>0.30740035890365819</v>
      </c>
      <c r="AI27">
        <v>-16.19717653628669</v>
      </c>
      <c r="AJ27">
        <f t="shared" si="0"/>
        <v>-10</v>
      </c>
      <c r="AK27">
        <f t="shared" si="9"/>
        <v>-5</v>
      </c>
      <c r="AL27" s="1">
        <v>45412</v>
      </c>
      <c r="AM27">
        <v>-0.26887662694340786</v>
      </c>
      <c r="AO27">
        <f t="shared" si="10"/>
        <v>0.26887662694340786</v>
      </c>
      <c r="AP27">
        <f t="shared" si="11"/>
        <v>-0.05</v>
      </c>
      <c r="AQ27">
        <f t="shared" si="12"/>
        <v>-16.19717653628669</v>
      </c>
      <c r="AR27">
        <f t="shared" si="13"/>
        <v>-0.16197176536286689</v>
      </c>
      <c r="AW27">
        <f t="shared" si="14"/>
        <v>-16.25</v>
      </c>
      <c r="AX27">
        <f t="shared" si="15"/>
        <v>-52.640823742931737</v>
      </c>
      <c r="AY27">
        <f t="shared" si="16"/>
        <v>-68.89082374293173</v>
      </c>
      <c r="AZ27" s="1">
        <v>45405</v>
      </c>
      <c r="BA27">
        <v>325</v>
      </c>
      <c r="BC27" s="1">
        <v>45288</v>
      </c>
    </row>
    <row r="28" spans="1:58" x14ac:dyDescent="0.3">
      <c r="A28" t="s">
        <v>29</v>
      </c>
      <c r="B28" s="1">
        <v>45411</v>
      </c>
      <c r="C28" s="1">
        <v>45411</v>
      </c>
      <c r="D28" s="1">
        <v>45418</v>
      </c>
      <c r="E28" s="1">
        <v>45425</v>
      </c>
      <c r="F28" s="1">
        <v>45432</v>
      </c>
      <c r="G28" s="1">
        <v>45440</v>
      </c>
      <c r="H28" s="1">
        <v>45411</v>
      </c>
      <c r="I28" s="1">
        <v>45404</v>
      </c>
      <c r="J28" s="1">
        <v>45397</v>
      </c>
      <c r="K28" s="1">
        <v>45390</v>
      </c>
      <c r="L28" s="1">
        <v>45383</v>
      </c>
      <c r="M28">
        <v>3.910000085830688</v>
      </c>
      <c r="N28">
        <v>3.910000085830688</v>
      </c>
      <c r="O28">
        <v>3.559999942779541</v>
      </c>
      <c r="P28">
        <v>3.1099998950958252</v>
      </c>
      <c r="Q28">
        <v>3.160000085830688</v>
      </c>
      <c r="R28">
        <v>3.119999885559082</v>
      </c>
      <c r="S28">
        <v>3.910000085830688</v>
      </c>
      <c r="T28">
        <v>4.179999828338623</v>
      </c>
      <c r="U28">
        <v>4.0500001907348633</v>
      </c>
      <c r="V28">
        <v>4.0999999046325684</v>
      </c>
      <c r="W28">
        <v>4.2899999618530273</v>
      </c>
      <c r="X28">
        <v>100</v>
      </c>
      <c r="Y28">
        <v>-100</v>
      </c>
      <c r="Z28">
        <f t="shared" si="1"/>
        <v>0</v>
      </c>
      <c r="AA28">
        <f t="shared" si="2"/>
        <v>-0.20204608259075491</v>
      </c>
      <c r="AB28">
        <f t="shared" si="3"/>
        <v>-8.8578060466509123E-2</v>
      </c>
      <c r="AC28" t="str">
        <f t="shared" si="4"/>
        <v/>
      </c>
      <c r="AD28" t="str">
        <f>IF(Z28&gt;0,AB28,"")</f>
        <v/>
      </c>
      <c r="AE28">
        <f t="shared" si="6"/>
        <v>-8.8578060466509125</v>
      </c>
      <c r="AF28">
        <v>100</v>
      </c>
      <c r="AG28">
        <f t="shared" si="7"/>
        <v>-0.20204608259075491</v>
      </c>
      <c r="AH28">
        <f t="shared" si="8"/>
        <v>-0.20204608259075491</v>
      </c>
      <c r="AI28">
        <v>-0.91041512907234901</v>
      </c>
      <c r="AJ28">
        <f t="shared" si="0"/>
        <v>-0.91041512907234901</v>
      </c>
      <c r="AK28">
        <f t="shared" si="9"/>
        <v>-0.91041512907234901</v>
      </c>
      <c r="AL28" s="1">
        <v>45412</v>
      </c>
      <c r="AM28">
        <v>0.20204608259075491</v>
      </c>
      <c r="AO28">
        <f t="shared" si="10"/>
        <v>-0.20204608259075491</v>
      </c>
      <c r="AP28">
        <f t="shared" si="11"/>
        <v>-0.20204608259075491</v>
      </c>
      <c r="AQ28">
        <f t="shared" si="12"/>
        <v>-0.91041512907234901</v>
      </c>
      <c r="AR28">
        <f t="shared" si="13"/>
        <v>-9.10415129072349E-3</v>
      </c>
      <c r="AW28">
        <f t="shared" si="14"/>
        <v>-66.271115089767605</v>
      </c>
      <c r="AX28">
        <f t="shared" si="15"/>
        <v>-2.9861616233573045</v>
      </c>
      <c r="AY28">
        <f t="shared" si="16"/>
        <v>-69.257276713124909</v>
      </c>
      <c r="AZ28" s="1">
        <v>45411</v>
      </c>
      <c r="BA28">
        <v>328</v>
      </c>
      <c r="BC28" s="1">
        <v>45289</v>
      </c>
    </row>
    <row r="29" spans="1:58" x14ac:dyDescent="0.3">
      <c r="A29" t="s">
        <v>33</v>
      </c>
      <c r="B29" s="1">
        <v>45412</v>
      </c>
      <c r="C29" s="1">
        <v>45413</v>
      </c>
      <c r="D29" s="1">
        <v>45419</v>
      </c>
      <c r="E29" s="1">
        <v>45426</v>
      </c>
      <c r="F29" s="1">
        <v>45433</v>
      </c>
      <c r="G29" s="1">
        <v>45442</v>
      </c>
      <c r="H29" s="1">
        <v>45411</v>
      </c>
      <c r="I29" s="1">
        <v>45405</v>
      </c>
      <c r="J29" s="1">
        <v>45398</v>
      </c>
      <c r="K29" s="1">
        <v>45413</v>
      </c>
      <c r="L29" s="1">
        <v>45383</v>
      </c>
      <c r="M29">
        <v>25.920000076293949</v>
      </c>
      <c r="N29">
        <v>25.280000686645511</v>
      </c>
      <c r="O29">
        <v>24.559999465942379</v>
      </c>
      <c r="P29">
        <v>25.680000305175781</v>
      </c>
      <c r="Q29">
        <v>24.469999313354489</v>
      </c>
      <c r="R29">
        <v>25</v>
      </c>
      <c r="S29">
        <v>25.569999694824219</v>
      </c>
      <c r="T29">
        <v>26.479999542236332</v>
      </c>
      <c r="U29">
        <v>24.620000839233398</v>
      </c>
      <c r="V29">
        <v>25.280000686645511</v>
      </c>
      <c r="W29">
        <v>24.04999923706055</v>
      </c>
      <c r="X29">
        <v>100</v>
      </c>
      <c r="Y29">
        <v>-100</v>
      </c>
      <c r="Z29">
        <f t="shared" si="1"/>
        <v>-1.1341377068432577E-2</v>
      </c>
      <c r="AA29">
        <f t="shared" si="2"/>
        <v>-3.5493829999459277E-2</v>
      </c>
      <c r="AB29">
        <f t="shared" si="3"/>
        <v>6.3201684240446004E-2</v>
      </c>
      <c r="AC29">
        <f t="shared" si="4"/>
        <v>6.3201684240446004E-2</v>
      </c>
      <c r="AD29" t="str">
        <f t="shared" si="5"/>
        <v/>
      </c>
      <c r="AE29">
        <f t="shared" si="6"/>
        <v>6.3201684240446001</v>
      </c>
      <c r="AF29">
        <v>100</v>
      </c>
      <c r="AG29">
        <f t="shared" si="7"/>
        <v>-1.1075976227857675E-2</v>
      </c>
      <c r="AH29">
        <f t="shared" si="8"/>
        <v>-2.2291736473489122E-2</v>
      </c>
      <c r="AI29">
        <v>-8.587087946776375</v>
      </c>
      <c r="AJ29">
        <f t="shared" si="0"/>
        <v>-8.587087946776375</v>
      </c>
      <c r="AK29">
        <f t="shared" si="9"/>
        <v>-5</v>
      </c>
      <c r="AL29" s="1">
        <v>45412</v>
      </c>
      <c r="AM29">
        <v>1.1075976227857675E-2</v>
      </c>
      <c r="AO29">
        <f t="shared" si="10"/>
        <v>-1.1075976227857675E-2</v>
      </c>
      <c r="AP29">
        <f t="shared" si="11"/>
        <v>-1.1075976227857675E-2</v>
      </c>
      <c r="AQ29">
        <f t="shared" si="12"/>
        <v>-8.587087946776375</v>
      </c>
      <c r="AR29">
        <f t="shared" si="13"/>
        <v>-8.5870879467763755E-2</v>
      </c>
      <c r="AW29">
        <f t="shared" si="14"/>
        <v>-3.6661481314208904</v>
      </c>
      <c r="AX29">
        <f t="shared" si="15"/>
        <v>-28.423261103829802</v>
      </c>
      <c r="AY29">
        <f t="shared" si="16"/>
        <v>-32.089409235250692</v>
      </c>
      <c r="AZ29" s="1">
        <v>45412</v>
      </c>
      <c r="BA29">
        <v>331</v>
      </c>
      <c r="BC29" s="1">
        <v>45290</v>
      </c>
    </row>
    <row r="30" spans="1:58" x14ac:dyDescent="0.3">
      <c r="A30" t="s">
        <v>32</v>
      </c>
      <c r="B30" s="1">
        <v>45412</v>
      </c>
      <c r="C30" s="1">
        <v>45413</v>
      </c>
      <c r="D30" s="1">
        <v>45419</v>
      </c>
      <c r="E30" s="1">
        <v>45426</v>
      </c>
      <c r="F30" s="1">
        <v>45433</v>
      </c>
      <c r="G30" s="1">
        <v>45442</v>
      </c>
      <c r="H30" s="1">
        <v>45411</v>
      </c>
      <c r="I30" s="1">
        <v>45405</v>
      </c>
      <c r="J30" s="1">
        <v>45398</v>
      </c>
      <c r="K30" s="1">
        <v>45413</v>
      </c>
      <c r="L30" s="1">
        <v>45383</v>
      </c>
      <c r="M30">
        <v>1.200000047683716</v>
      </c>
      <c r="N30">
        <v>1.129999995231628</v>
      </c>
      <c r="O30">
        <v>1.049999952316284</v>
      </c>
      <c r="P30">
        <v>0.98000001907348633</v>
      </c>
      <c r="Q30">
        <v>0.89999997615814209</v>
      </c>
      <c r="R30">
        <v>0.93500000238418579</v>
      </c>
      <c r="S30">
        <v>1.190000057220459</v>
      </c>
      <c r="T30">
        <v>1.360000014305115</v>
      </c>
      <c r="U30">
        <v>1.2599999904632571</v>
      </c>
      <c r="V30">
        <v>1.129999995231628</v>
      </c>
      <c r="W30">
        <v>1.419999957084656</v>
      </c>
      <c r="X30">
        <v>100</v>
      </c>
      <c r="Y30">
        <v>-100</v>
      </c>
      <c r="Z30">
        <f t="shared" si="1"/>
        <v>-5.0420217734254633E-2</v>
      </c>
      <c r="AA30">
        <f t="shared" si="2"/>
        <v>-0.22083336230781242</v>
      </c>
      <c r="AB30">
        <f t="shared" si="3"/>
        <v>-0.16197176536286692</v>
      </c>
      <c r="AC30">
        <f t="shared" si="4"/>
        <v>-0.16197176536286692</v>
      </c>
      <c r="AD30" t="str">
        <f t="shared" si="5"/>
        <v/>
      </c>
      <c r="AE30">
        <f t="shared" si="6"/>
        <v>-16.19717653628669</v>
      </c>
      <c r="AF30">
        <v>100</v>
      </c>
      <c r="AG30">
        <f t="shared" si="7"/>
        <v>-0.17256636607991399</v>
      </c>
      <c r="AH30">
        <f t="shared" si="8"/>
        <v>-0.21428575006281028</v>
      </c>
      <c r="AI30">
        <v>3.4740448644998443</v>
      </c>
      <c r="AJ30">
        <f t="shared" si="0"/>
        <v>3.4740448644998443</v>
      </c>
      <c r="AK30">
        <f t="shared" si="9"/>
        <v>3.4740448644998443</v>
      </c>
      <c r="AL30" s="1">
        <v>45421</v>
      </c>
      <c r="AM30">
        <v>0.17256636607991399</v>
      </c>
      <c r="AO30">
        <f t="shared" si="10"/>
        <v>-0.17256636607991399</v>
      </c>
      <c r="AP30">
        <f t="shared" si="11"/>
        <v>-0.17256636607991399</v>
      </c>
      <c r="AQ30">
        <f t="shared" si="12"/>
        <v>3.4740448644998443</v>
      </c>
      <c r="AR30">
        <f t="shared" si="13"/>
        <v>3.4740448644998444E-2</v>
      </c>
      <c r="AW30">
        <f t="shared" si="14"/>
        <v>-57.637166270691274</v>
      </c>
      <c r="AX30">
        <f t="shared" si="15"/>
        <v>11.603309847429481</v>
      </c>
      <c r="AY30">
        <f t="shared" si="16"/>
        <v>-46.033856423261795</v>
      </c>
      <c r="AZ30" s="1">
        <v>45412</v>
      </c>
      <c r="BA30">
        <v>334</v>
      </c>
      <c r="BC30" s="1">
        <v>45291</v>
      </c>
      <c r="BD30">
        <v>-500</v>
      </c>
    </row>
    <row r="31" spans="1:58" x14ac:dyDescent="0.3">
      <c r="A31" t="s">
        <v>31</v>
      </c>
      <c r="B31" s="1">
        <v>45412</v>
      </c>
      <c r="C31" s="1">
        <v>45413</v>
      </c>
      <c r="D31" s="1">
        <v>45419</v>
      </c>
      <c r="E31" s="1">
        <v>45426</v>
      </c>
      <c r="F31" s="1">
        <v>45433</v>
      </c>
      <c r="G31" s="1">
        <v>45442</v>
      </c>
      <c r="H31" s="1">
        <v>45411</v>
      </c>
      <c r="I31" s="1">
        <v>45405</v>
      </c>
      <c r="J31" s="1">
        <v>45398</v>
      </c>
      <c r="K31" s="1">
        <v>45413</v>
      </c>
      <c r="L31" s="1">
        <v>45383</v>
      </c>
      <c r="M31">
        <v>138.07000732421881</v>
      </c>
      <c r="N31">
        <v>140.17999267578119</v>
      </c>
      <c r="O31">
        <v>142.0299987792969</v>
      </c>
      <c r="P31">
        <v>137.1199951171875</v>
      </c>
      <c r="Q31">
        <v>141.44000244140619</v>
      </c>
      <c r="R31">
        <v>134.5</v>
      </c>
      <c r="S31">
        <v>136.05000305175781</v>
      </c>
      <c r="T31">
        <v>141</v>
      </c>
      <c r="U31">
        <v>131.7799987792969</v>
      </c>
      <c r="V31">
        <v>140.17999267578119</v>
      </c>
      <c r="W31">
        <v>137.30000305175781</v>
      </c>
      <c r="X31">
        <v>100</v>
      </c>
      <c r="Y31">
        <v>-100</v>
      </c>
      <c r="Z31">
        <f t="shared" si="1"/>
        <v>3.03564096389781E-2</v>
      </c>
      <c r="AA31">
        <f t="shared" si="2"/>
        <v>-2.5856501302528673E-2</v>
      </c>
      <c r="AB31">
        <f t="shared" si="3"/>
        <v>-9.10415129072349E-3</v>
      </c>
      <c r="AC31" t="str">
        <f t="shared" si="4"/>
        <v/>
      </c>
      <c r="AD31">
        <f t="shared" si="5"/>
        <v>-9.10415129072349E-3</v>
      </c>
      <c r="AE31">
        <f t="shared" si="6"/>
        <v>-0.91041512907234901</v>
      </c>
      <c r="AF31">
        <v>100</v>
      </c>
      <c r="AG31">
        <f t="shared" si="7"/>
        <v>-4.0519282155466414E-2</v>
      </c>
      <c r="AH31">
        <f t="shared" si="8"/>
        <v>-1.1392892443876985E-2</v>
      </c>
      <c r="AI31">
        <v>-1.6823688141046769</v>
      </c>
      <c r="AJ31">
        <f t="shared" si="0"/>
        <v>-1.6823688141046769</v>
      </c>
      <c r="AK31">
        <f t="shared" si="9"/>
        <v>-1.6823688141046769</v>
      </c>
      <c r="AL31" s="1">
        <v>45421</v>
      </c>
      <c r="AM31">
        <v>4.0519282155466414E-2</v>
      </c>
      <c r="AO31">
        <f t="shared" si="10"/>
        <v>-4.0519282155466414E-2</v>
      </c>
      <c r="AP31">
        <f t="shared" si="11"/>
        <v>-4.0519282155466414E-2</v>
      </c>
      <c r="AQ31">
        <f t="shared" si="12"/>
        <v>-1.6823688141046769</v>
      </c>
      <c r="AR31">
        <f t="shared" si="13"/>
        <v>-1.6823688141046768E-2</v>
      </c>
      <c r="AW31">
        <f t="shared" si="14"/>
        <v>-13.654998086392181</v>
      </c>
      <c r="AX31">
        <f t="shared" si="15"/>
        <v>-5.6695829035327607</v>
      </c>
      <c r="AY31">
        <f t="shared" si="16"/>
        <v>-19.324580989924943</v>
      </c>
      <c r="AZ31" s="1">
        <v>45412</v>
      </c>
      <c r="BA31">
        <v>337</v>
      </c>
      <c r="BC31" s="1">
        <v>45292</v>
      </c>
    </row>
    <row r="32" spans="1:58" x14ac:dyDescent="0.3">
      <c r="A32" t="s">
        <v>30</v>
      </c>
      <c r="B32" s="1">
        <v>45412</v>
      </c>
      <c r="C32" s="1">
        <v>45413</v>
      </c>
      <c r="D32" s="1">
        <v>45419</v>
      </c>
      <c r="E32" s="1">
        <v>45426</v>
      </c>
      <c r="F32" s="1">
        <v>45433</v>
      </c>
      <c r="G32" s="1">
        <v>45442</v>
      </c>
      <c r="H32" s="1">
        <v>45411</v>
      </c>
      <c r="I32" s="1">
        <v>45405</v>
      </c>
      <c r="J32" s="1">
        <v>45398</v>
      </c>
      <c r="K32" s="1">
        <v>45413</v>
      </c>
      <c r="L32" s="1">
        <v>45383</v>
      </c>
      <c r="M32">
        <v>16.329999923706051</v>
      </c>
      <c r="N32">
        <v>17.110000610351559</v>
      </c>
      <c r="O32">
        <v>16.79999923706055</v>
      </c>
      <c r="P32">
        <v>16.29999923706055</v>
      </c>
      <c r="Q32">
        <v>15.52999973297119</v>
      </c>
      <c r="R32">
        <v>13.930000305175779</v>
      </c>
      <c r="S32">
        <v>15.010000228881839</v>
      </c>
      <c r="T32">
        <v>15.579999923706049</v>
      </c>
      <c r="U32">
        <v>13.89999961853027</v>
      </c>
      <c r="V32">
        <v>17.110000610351559</v>
      </c>
      <c r="W32">
        <v>16.420000076293949</v>
      </c>
      <c r="X32">
        <v>100</v>
      </c>
      <c r="Y32">
        <v>-100</v>
      </c>
      <c r="Z32">
        <f t="shared" si="1"/>
        <v>0.13990675212842135</v>
      </c>
      <c r="AA32">
        <f t="shared" si="2"/>
        <v>-0.14696874646314131</v>
      </c>
      <c r="AB32">
        <f t="shared" si="3"/>
        <v>-8.5870879467763755E-2</v>
      </c>
      <c r="AC32" t="str">
        <f t="shared" si="4"/>
        <v/>
      </c>
      <c r="AD32">
        <f t="shared" si="5"/>
        <v>-8.5870879467763755E-2</v>
      </c>
      <c r="AE32">
        <f t="shared" si="6"/>
        <v>-8.587087946776375</v>
      </c>
      <c r="AF32">
        <v>100</v>
      </c>
      <c r="AG32">
        <f t="shared" si="7"/>
        <v>-0.18585623563636097</v>
      </c>
      <c r="AH32">
        <f t="shared" si="8"/>
        <v>-7.1952025798637437E-2</v>
      </c>
      <c r="AI32">
        <v>-8.3617787848318379</v>
      </c>
      <c r="AJ32">
        <f t="shared" si="0"/>
        <v>-8.3617787848318379</v>
      </c>
      <c r="AK32">
        <f t="shared" si="9"/>
        <v>-5</v>
      </c>
      <c r="AL32" s="1">
        <v>45425</v>
      </c>
      <c r="AM32">
        <v>0.18585623563636097</v>
      </c>
      <c r="AO32">
        <f t="shared" si="10"/>
        <v>-0.18585623563636097</v>
      </c>
      <c r="AP32">
        <f t="shared" si="11"/>
        <v>-0.18585623563636097</v>
      </c>
      <c r="AQ32">
        <f t="shared" si="12"/>
        <v>-8.3617787848318379</v>
      </c>
      <c r="AR32">
        <f t="shared" si="13"/>
        <v>-8.3617787848318373E-2</v>
      </c>
      <c r="AW32">
        <f t="shared" si="14"/>
        <v>-63.191120116362733</v>
      </c>
      <c r="AX32">
        <f t="shared" si="15"/>
        <v>-28.430047868428247</v>
      </c>
      <c r="AY32">
        <f t="shared" si="16"/>
        <v>-91.621167984790986</v>
      </c>
      <c r="AZ32" s="1">
        <v>45412</v>
      </c>
      <c r="BA32">
        <v>340</v>
      </c>
      <c r="BC32" s="1">
        <v>45293</v>
      </c>
      <c r="BE32">
        <f>250+AW2</f>
        <v>222.0982144045054</v>
      </c>
      <c r="BF32">
        <f>250+AW3</f>
        <v>200.86363492166083</v>
      </c>
    </row>
    <row r="33" spans="1:57" x14ac:dyDescent="0.3">
      <c r="A33" t="s">
        <v>35</v>
      </c>
      <c r="B33" s="1">
        <v>45421</v>
      </c>
      <c r="C33" s="1">
        <v>45422</v>
      </c>
      <c r="D33" s="1">
        <v>45428</v>
      </c>
      <c r="E33" s="1">
        <v>45435</v>
      </c>
      <c r="F33" s="1">
        <v>45442</v>
      </c>
      <c r="G33" s="1">
        <v>45453</v>
      </c>
      <c r="H33" s="1">
        <v>45420</v>
      </c>
      <c r="I33" s="1">
        <v>45414</v>
      </c>
      <c r="J33" s="1">
        <v>45407</v>
      </c>
      <c r="K33" s="1">
        <v>45422</v>
      </c>
      <c r="L33" s="1">
        <v>45391</v>
      </c>
      <c r="M33">
        <v>26.516624160146449</v>
      </c>
      <c r="N33">
        <v>26.975122298045871</v>
      </c>
      <c r="O33">
        <v>27.576906454960628</v>
      </c>
      <c r="P33">
        <v>28.11182325870973</v>
      </c>
      <c r="Q33">
        <v>26.659904642381392</v>
      </c>
      <c r="R33">
        <v>27.080195888345241</v>
      </c>
      <c r="S33">
        <v>26.066212229743609</v>
      </c>
      <c r="T33">
        <v>25.60511108193063</v>
      </c>
      <c r="U33">
        <v>24.720557179482238</v>
      </c>
      <c r="V33">
        <v>26.975122298045871</v>
      </c>
      <c r="W33">
        <v>25.191063385873761</v>
      </c>
      <c r="X33">
        <v>100</v>
      </c>
      <c r="Y33">
        <v>-100</v>
      </c>
      <c r="Z33">
        <f t="shared" si="1"/>
        <v>3.4869280595556724E-2</v>
      </c>
      <c r="AA33">
        <f t="shared" si="2"/>
        <v>2.1253524762244055E-2</v>
      </c>
      <c r="AB33">
        <f t="shared" si="3"/>
        <v>3.4740448644998444E-2</v>
      </c>
      <c r="AC33" t="str">
        <f t="shared" si="4"/>
        <v/>
      </c>
      <c r="AD33">
        <f t="shared" si="5"/>
        <v>3.4740448644998444E-2</v>
      </c>
      <c r="AE33">
        <f t="shared" si="6"/>
        <v>3.4740448644998443</v>
      </c>
      <c r="AF33">
        <v>100</v>
      </c>
      <c r="AG33">
        <f t="shared" si="7"/>
        <v>3.8952034818756347E-3</v>
      </c>
      <c r="AH33">
        <f t="shared" si="8"/>
        <v>3.8900307020618669E-2</v>
      </c>
      <c r="AI33">
        <v>31.545740565694334</v>
      </c>
      <c r="AJ33">
        <f t="shared" si="0"/>
        <v>31.545740565694334</v>
      </c>
      <c r="AK33">
        <f>IF(AJ33&lt;-5,-5,AJ33)</f>
        <v>31.545740565694334</v>
      </c>
      <c r="AL33" s="1">
        <v>45440</v>
      </c>
      <c r="AM33">
        <v>-3.8952034818756347E-3</v>
      </c>
      <c r="AO33">
        <f t="shared" si="10"/>
        <v>3.8952034818756347E-3</v>
      </c>
      <c r="AP33">
        <f t="shared" si="11"/>
        <v>3.8952034818756347E-3</v>
      </c>
      <c r="AQ33">
        <f t="shared" si="12"/>
        <v>31.545740565694334</v>
      </c>
      <c r="AR33">
        <f t="shared" si="13"/>
        <v>0.31545740565694336</v>
      </c>
      <c r="AW33">
        <f t="shared" si="14"/>
        <v>1.3360547942833427</v>
      </c>
      <c r="AX33">
        <f t="shared" si="15"/>
        <v>108.20189014033157</v>
      </c>
      <c r="AY33">
        <f>AW33+AX33</f>
        <v>109.53794493461491</v>
      </c>
      <c r="AZ33" s="1">
        <v>45421</v>
      </c>
      <c r="BA33">
        <v>343</v>
      </c>
      <c r="BC33" s="1">
        <v>45294</v>
      </c>
    </row>
    <row r="34" spans="1:57" x14ac:dyDescent="0.3">
      <c r="A34" t="s">
        <v>34</v>
      </c>
      <c r="B34" s="1">
        <v>45421</v>
      </c>
      <c r="C34" s="1">
        <v>45422</v>
      </c>
      <c r="D34" s="1">
        <v>45428</v>
      </c>
      <c r="E34" s="1">
        <v>45435</v>
      </c>
      <c r="F34" s="1">
        <v>45442</v>
      </c>
      <c r="G34" s="1">
        <v>45453</v>
      </c>
      <c r="H34" s="1">
        <v>45420</v>
      </c>
      <c r="I34" s="1">
        <v>45414</v>
      </c>
      <c r="J34" s="1">
        <v>45407</v>
      </c>
      <c r="K34" s="1">
        <v>45422</v>
      </c>
      <c r="L34" s="1">
        <v>45391</v>
      </c>
      <c r="M34">
        <v>28.659999847412109</v>
      </c>
      <c r="N34">
        <v>28.89999961853027</v>
      </c>
      <c r="O34">
        <v>29.70999908447266</v>
      </c>
      <c r="P34">
        <v>29.95999908447266</v>
      </c>
      <c r="Q34">
        <v>28.04999923706055</v>
      </c>
      <c r="R34">
        <v>27.729999542236332</v>
      </c>
      <c r="S34">
        <v>29.219999313354489</v>
      </c>
      <c r="T34">
        <v>28.270000457763668</v>
      </c>
      <c r="U34">
        <v>27.659999847412109</v>
      </c>
      <c r="V34">
        <v>28.89999961853027</v>
      </c>
      <c r="W34">
        <v>29.719999313354489</v>
      </c>
      <c r="X34">
        <v>100</v>
      </c>
      <c r="Y34">
        <v>-100</v>
      </c>
      <c r="Z34">
        <f t="shared" si="1"/>
        <v>-1.095139296180505E-2</v>
      </c>
      <c r="AA34">
        <f t="shared" si="2"/>
        <v>-3.2449417659705722E-2</v>
      </c>
      <c r="AB34">
        <f t="shared" si="3"/>
        <v>-1.6823688141046768E-2</v>
      </c>
      <c r="AC34">
        <f>IF(Z34&lt;0,AB34,"")</f>
        <v>-1.6823688141046768E-2</v>
      </c>
      <c r="AD34" t="str">
        <f t="shared" si="5"/>
        <v/>
      </c>
      <c r="AE34">
        <f t="shared" si="6"/>
        <v>-1.6823688141046769</v>
      </c>
      <c r="AF34">
        <v>100</v>
      </c>
      <c r="AG34">
        <f t="shared" si="7"/>
        <v>-4.0484432240052722E-2</v>
      </c>
      <c r="AH34">
        <f t="shared" si="8"/>
        <v>-5.0992464275561387E-2</v>
      </c>
      <c r="AI34">
        <v>9.8582038945327444</v>
      </c>
      <c r="AJ34">
        <f t="shared" si="0"/>
        <v>9.8582038945327444</v>
      </c>
      <c r="AK34">
        <f t="shared" si="9"/>
        <v>9.8582038945327444</v>
      </c>
      <c r="AL34" s="1">
        <v>45447</v>
      </c>
      <c r="AM34">
        <v>4.0484432240052722E-2</v>
      </c>
      <c r="AO34">
        <f t="shared" si="10"/>
        <v>-4.0484432240052722E-2</v>
      </c>
      <c r="AP34">
        <f t="shared" si="11"/>
        <v>-4.0484432240052722E-2</v>
      </c>
      <c r="AQ34">
        <f t="shared" si="12"/>
        <v>9.8582038945327444</v>
      </c>
      <c r="AR34">
        <f t="shared" si="13"/>
        <v>9.8582038945327438E-2</v>
      </c>
      <c r="AW34">
        <f t="shared" si="14"/>
        <v>-14.007613555058242</v>
      </c>
      <c r="AX34">
        <f t="shared" si="15"/>
        <v>34.109385475083293</v>
      </c>
      <c r="AY34">
        <f t="shared" si="16"/>
        <v>20.101771920025051</v>
      </c>
      <c r="AZ34" s="1">
        <v>45421</v>
      </c>
      <c r="BA34">
        <v>346</v>
      </c>
      <c r="BC34" s="1">
        <v>45295</v>
      </c>
      <c r="BD34">
        <v>-500</v>
      </c>
      <c r="BE34">
        <f>250+AW4</f>
        <v>251.49200433649085</v>
      </c>
    </row>
    <row r="35" spans="1:57" x14ac:dyDescent="0.3">
      <c r="A35" t="s">
        <v>37</v>
      </c>
      <c r="B35" s="1">
        <v>45425</v>
      </c>
      <c r="C35" s="1">
        <v>45426</v>
      </c>
      <c r="D35" s="1">
        <v>45432</v>
      </c>
      <c r="E35" s="1">
        <v>45440</v>
      </c>
      <c r="F35" s="1">
        <v>45446</v>
      </c>
      <c r="G35" s="1">
        <v>45455</v>
      </c>
      <c r="H35" s="1">
        <v>45425</v>
      </c>
      <c r="I35" s="1">
        <v>45418</v>
      </c>
      <c r="J35" s="1">
        <v>45411</v>
      </c>
      <c r="K35" s="1">
        <v>45426</v>
      </c>
      <c r="L35" s="1">
        <v>45397</v>
      </c>
      <c r="M35">
        <v>10.739999771118161</v>
      </c>
      <c r="N35">
        <v>10.60000038146973</v>
      </c>
      <c r="O35">
        <v>11.19999980926514</v>
      </c>
      <c r="P35">
        <v>11.260000228881839</v>
      </c>
      <c r="Q35">
        <v>12.079999923706049</v>
      </c>
      <c r="R35">
        <v>12.27999973297119</v>
      </c>
      <c r="S35">
        <v>10.739999771118161</v>
      </c>
      <c r="T35">
        <v>11.72999954223633</v>
      </c>
      <c r="U35">
        <v>11.27999973297119</v>
      </c>
      <c r="V35">
        <v>10.60000038146973</v>
      </c>
      <c r="W35">
        <v>11.72000026702881</v>
      </c>
      <c r="X35">
        <v>100</v>
      </c>
      <c r="Y35">
        <v>-100</v>
      </c>
      <c r="Z35">
        <f t="shared" si="1"/>
        <v>-1.3035325198508344E-2</v>
      </c>
      <c r="AA35">
        <f t="shared" si="2"/>
        <v>0.14338919875905146</v>
      </c>
      <c r="AB35">
        <f t="shared" si="3"/>
        <v>-8.3617787848318387E-2</v>
      </c>
      <c r="AC35">
        <f t="shared" si="4"/>
        <v>-8.3617787848318387E-2</v>
      </c>
      <c r="AD35" t="str">
        <f t="shared" si="5"/>
        <v/>
      </c>
      <c r="AE35">
        <f t="shared" si="6"/>
        <v>-8.3617787848318379</v>
      </c>
      <c r="AF35">
        <v>100</v>
      </c>
      <c r="AG35">
        <f t="shared" si="7"/>
        <v>0.15849049915491809</v>
      </c>
      <c r="AH35">
        <f t="shared" si="8"/>
        <v>0.14338919875905146</v>
      </c>
      <c r="AI35">
        <v>-4.9607674787827323</v>
      </c>
      <c r="AJ35">
        <f t="shared" si="0"/>
        <v>-4.9607674787827323</v>
      </c>
      <c r="AK35">
        <f t="shared" si="9"/>
        <v>-4.9607674787827323</v>
      </c>
      <c r="AL35" s="1">
        <v>45450</v>
      </c>
      <c r="AM35">
        <v>-0.15849049915491809</v>
      </c>
      <c r="AO35">
        <f t="shared" si="10"/>
        <v>0.15849049915491809</v>
      </c>
      <c r="AP35">
        <f t="shared" si="11"/>
        <v>-0.05</v>
      </c>
      <c r="AQ35">
        <f t="shared" si="12"/>
        <v>-4.9607674787827323</v>
      </c>
      <c r="AR35">
        <f t="shared" si="13"/>
        <v>-4.9607674787827322E-2</v>
      </c>
      <c r="AW35">
        <f t="shared" si="14"/>
        <v>-17.45</v>
      </c>
      <c r="AX35">
        <f t="shared" si="15"/>
        <v>-17.313078500951736</v>
      </c>
      <c r="AY35">
        <f t="shared" si="16"/>
        <v>-34.763078500951735</v>
      </c>
      <c r="AZ35" s="1">
        <v>45425</v>
      </c>
      <c r="BA35">
        <v>349</v>
      </c>
      <c r="BC35" s="1">
        <v>45296</v>
      </c>
    </row>
    <row r="36" spans="1:57" x14ac:dyDescent="0.3">
      <c r="A36" t="s">
        <v>38</v>
      </c>
      <c r="B36" s="1">
        <v>45440</v>
      </c>
      <c r="C36" s="1">
        <v>45440</v>
      </c>
      <c r="D36" s="1">
        <v>45446</v>
      </c>
      <c r="E36" s="1">
        <v>45453</v>
      </c>
      <c r="F36" s="1">
        <v>45460</v>
      </c>
      <c r="G36" s="1">
        <v>45467</v>
      </c>
      <c r="H36" s="1">
        <v>45436</v>
      </c>
      <c r="I36" s="1">
        <v>45432</v>
      </c>
      <c r="J36" s="1">
        <v>45425</v>
      </c>
      <c r="K36" s="1">
        <v>45418</v>
      </c>
      <c r="L36" s="1">
        <v>45407</v>
      </c>
      <c r="M36">
        <v>4.130000114440918</v>
      </c>
      <c r="N36">
        <v>4.130000114440918</v>
      </c>
      <c r="O36">
        <v>4.429999828338623</v>
      </c>
      <c r="P36">
        <v>4.2600002288818359</v>
      </c>
      <c r="Q36">
        <v>4.5500001907348633</v>
      </c>
      <c r="R36">
        <v>4.5900001525878906</v>
      </c>
      <c r="S36">
        <v>4.1700000762939453</v>
      </c>
      <c r="T36">
        <v>4.6700000762939453</v>
      </c>
      <c r="U36">
        <v>4.2399997711181641</v>
      </c>
      <c r="V36">
        <v>4.75</v>
      </c>
      <c r="W36">
        <v>3.1700000762939449</v>
      </c>
      <c r="X36">
        <v>100</v>
      </c>
      <c r="Y36">
        <v>-100</v>
      </c>
      <c r="Z36">
        <f t="shared" si="1"/>
        <v>-9.5923168156334896E-3</v>
      </c>
      <c r="AA36">
        <f t="shared" si="2"/>
        <v>0.11138015142869877</v>
      </c>
      <c r="AB36">
        <f t="shared" si="3"/>
        <v>0.31545740565694336</v>
      </c>
      <c r="AC36">
        <f t="shared" si="4"/>
        <v>0.31545740565694336</v>
      </c>
      <c r="AD36" t="str">
        <f t="shared" si="5"/>
        <v/>
      </c>
      <c r="AE36">
        <f t="shared" si="6"/>
        <v>31.545740565694334</v>
      </c>
      <c r="AF36">
        <v>100</v>
      </c>
      <c r="AG36">
        <f t="shared" si="7"/>
        <v>0.11138015142869877</v>
      </c>
      <c r="AH36">
        <f t="shared" si="8"/>
        <v>0.10071944091358796</v>
      </c>
      <c r="AI36">
        <v>46.949601853619072</v>
      </c>
      <c r="AJ36">
        <f t="shared" si="0"/>
        <v>46.949601853619072</v>
      </c>
      <c r="AK36">
        <f t="shared" si="9"/>
        <v>46.949601853619072</v>
      </c>
      <c r="AL36" s="1">
        <v>45453</v>
      </c>
      <c r="AM36">
        <v>-0.11138015142869877</v>
      </c>
      <c r="AO36">
        <f t="shared" si="10"/>
        <v>0.11138015142869877</v>
      </c>
      <c r="AP36">
        <f t="shared" si="11"/>
        <v>-0.05</v>
      </c>
      <c r="AQ36">
        <f t="shared" si="12"/>
        <v>46.949601853619072</v>
      </c>
      <c r="AR36">
        <f t="shared" si="13"/>
        <v>0.46949601853619072</v>
      </c>
      <c r="AW36">
        <f t="shared" si="14"/>
        <v>-17.600000000000001</v>
      </c>
      <c r="AX36">
        <f t="shared" si="15"/>
        <v>165.26259852473913</v>
      </c>
      <c r="AY36">
        <f t="shared" si="16"/>
        <v>147.66259852473914</v>
      </c>
      <c r="AZ36" s="1">
        <v>45440</v>
      </c>
      <c r="BA36">
        <v>352</v>
      </c>
      <c r="BC36" s="1">
        <v>45297</v>
      </c>
      <c r="BD36">
        <v>-250</v>
      </c>
    </row>
    <row r="37" spans="1:57" x14ac:dyDescent="0.3">
      <c r="A37" t="s">
        <v>39</v>
      </c>
      <c r="B37" s="1">
        <v>45447</v>
      </c>
      <c r="C37" s="1">
        <v>45448</v>
      </c>
      <c r="D37" s="1">
        <v>45454</v>
      </c>
      <c r="E37" s="1">
        <v>45461</v>
      </c>
      <c r="F37" s="1">
        <v>45468</v>
      </c>
      <c r="G37" s="1">
        <v>45478</v>
      </c>
      <c r="H37" s="1">
        <v>45446</v>
      </c>
      <c r="I37" s="1">
        <v>45440</v>
      </c>
      <c r="J37" s="1">
        <v>45433</v>
      </c>
      <c r="K37" s="1">
        <v>45448</v>
      </c>
      <c r="L37" s="1">
        <v>45418</v>
      </c>
      <c r="M37">
        <v>16.090000152587891</v>
      </c>
      <c r="N37">
        <v>16.069999694824219</v>
      </c>
      <c r="O37">
        <v>15.5</v>
      </c>
      <c r="P37">
        <v>15</v>
      </c>
      <c r="Q37">
        <v>15.420000076293951</v>
      </c>
      <c r="R37">
        <v>15.35999965667725</v>
      </c>
      <c r="S37">
        <v>16.270000457763668</v>
      </c>
      <c r="T37">
        <v>15.989999771118161</v>
      </c>
      <c r="U37">
        <v>16.909999847412109</v>
      </c>
      <c r="V37">
        <v>16.069999694824219</v>
      </c>
      <c r="W37">
        <v>14.810000419616699</v>
      </c>
      <c r="X37">
        <v>100</v>
      </c>
      <c r="Y37">
        <v>-100</v>
      </c>
      <c r="Z37">
        <f t="shared" si="1"/>
        <v>-1.2292609545933591E-2</v>
      </c>
      <c r="AA37">
        <f t="shared" si="2"/>
        <v>-4.5369825294453388E-2</v>
      </c>
      <c r="AB37">
        <f t="shared" si="3"/>
        <v>9.8582038945327438E-2</v>
      </c>
      <c r="AC37">
        <f t="shared" si="4"/>
        <v>9.8582038945327438E-2</v>
      </c>
      <c r="AD37" t="str">
        <f t="shared" si="5"/>
        <v/>
      </c>
      <c r="AE37">
        <f t="shared" si="6"/>
        <v>9.8582038945327444</v>
      </c>
      <c r="AF37">
        <v>100</v>
      </c>
      <c r="AG37">
        <f t="shared" si="7"/>
        <v>-4.4181708253276691E-2</v>
      </c>
      <c r="AH37">
        <f t="shared" si="8"/>
        <v>-5.5931209310580404E-2</v>
      </c>
      <c r="AI37">
        <v>-2.4709120407962519</v>
      </c>
      <c r="AJ37">
        <f t="shared" si="0"/>
        <v>-2.4709120407962519</v>
      </c>
      <c r="AK37">
        <f t="shared" si="9"/>
        <v>-2.4709120407962519</v>
      </c>
      <c r="AL37" s="1">
        <v>45455</v>
      </c>
      <c r="AM37">
        <v>4.4181708253276691E-2</v>
      </c>
      <c r="AO37">
        <f t="shared" si="10"/>
        <v>-4.4181708253276691E-2</v>
      </c>
      <c r="AP37">
        <f t="shared" si="11"/>
        <v>-4.4181708253276691E-2</v>
      </c>
      <c r="AQ37">
        <f t="shared" si="12"/>
        <v>-2.4709120407962519</v>
      </c>
      <c r="AR37">
        <f t="shared" si="13"/>
        <v>-2.4709120407962519E-2</v>
      </c>
      <c r="AW37">
        <f t="shared" si="14"/>
        <v>-15.684506429913226</v>
      </c>
      <c r="AX37">
        <f t="shared" si="15"/>
        <v>-8.7717377448266944</v>
      </c>
      <c r="AY37">
        <f t="shared" si="16"/>
        <v>-24.456244174739922</v>
      </c>
      <c r="AZ37" s="1">
        <v>45447</v>
      </c>
      <c r="BA37">
        <v>355</v>
      </c>
      <c r="BC37" s="1">
        <v>45298</v>
      </c>
    </row>
    <row r="38" spans="1:57" x14ac:dyDescent="0.3">
      <c r="A38" t="s">
        <v>40</v>
      </c>
      <c r="B38" s="1">
        <v>45450</v>
      </c>
      <c r="C38" s="1">
        <v>45453</v>
      </c>
      <c r="D38" s="1">
        <v>45457</v>
      </c>
      <c r="E38" s="1">
        <v>45464</v>
      </c>
      <c r="F38" s="1">
        <v>45471</v>
      </c>
      <c r="G38" s="1">
        <v>45481</v>
      </c>
      <c r="H38" s="1">
        <v>45449</v>
      </c>
      <c r="I38" s="1">
        <v>45443</v>
      </c>
      <c r="J38" s="1">
        <v>45436</v>
      </c>
      <c r="K38" s="1">
        <v>45451</v>
      </c>
      <c r="L38" s="1">
        <v>45420</v>
      </c>
      <c r="M38">
        <v>39.829161581005259</v>
      </c>
      <c r="N38">
        <v>39.819468841396308</v>
      </c>
      <c r="O38">
        <v>39.548193144479768</v>
      </c>
      <c r="P38">
        <v>38.995950771368918</v>
      </c>
      <c r="Q38">
        <v>37.474868206077488</v>
      </c>
      <c r="R38">
        <v>37.639570458615793</v>
      </c>
      <c r="S38">
        <v>40.391082357560649</v>
      </c>
      <c r="T38">
        <v>43.249171385900759</v>
      </c>
      <c r="U38">
        <v>44.00487045350134</v>
      </c>
      <c r="V38" t="s">
        <v>108</v>
      </c>
      <c r="W38">
        <v>42.499377663370169</v>
      </c>
      <c r="X38">
        <v>100</v>
      </c>
      <c r="Y38">
        <v>-100</v>
      </c>
      <c r="Z38">
        <f t="shared" si="1"/>
        <v>-1.4151973227757356E-2</v>
      </c>
      <c r="AA38">
        <f t="shared" si="2"/>
        <v>-5.4974572285089063E-2</v>
      </c>
      <c r="AB38">
        <f t="shared" si="3"/>
        <v>-4.9607674787827322E-2</v>
      </c>
      <c r="AC38">
        <f t="shared" si="4"/>
        <v>-4.9607674787827322E-2</v>
      </c>
      <c r="AD38" t="str">
        <f t="shared" si="5"/>
        <v/>
      </c>
      <c r="AE38">
        <f t="shared" si="6"/>
        <v>-4.9607674787827323</v>
      </c>
      <c r="AF38">
        <v>100</v>
      </c>
      <c r="AG38">
        <f t="shared" si="7"/>
        <v>-5.474453693652219E-2</v>
      </c>
      <c r="AH38">
        <f t="shared" si="8"/>
        <v>-6.8121766943187903E-2</v>
      </c>
      <c r="AI38">
        <v>-4.9534098043896693</v>
      </c>
      <c r="AJ38">
        <f t="shared" si="0"/>
        <v>-4.9534098043896693</v>
      </c>
      <c r="AK38">
        <f t="shared" si="9"/>
        <v>-4.9534098043896693</v>
      </c>
      <c r="AL38" s="1">
        <v>45460</v>
      </c>
      <c r="AM38">
        <v>5.474453693652219E-2</v>
      </c>
      <c r="AO38">
        <f t="shared" si="10"/>
        <v>-5.474453693652219E-2</v>
      </c>
      <c r="AP38">
        <f t="shared" si="11"/>
        <v>-5.474453693652219E-2</v>
      </c>
      <c r="AQ38">
        <f t="shared" si="12"/>
        <v>-4.9534098043896693</v>
      </c>
      <c r="AR38">
        <f t="shared" si="13"/>
        <v>-4.953409804389669E-2</v>
      </c>
      <c r="AW38">
        <f t="shared" si="14"/>
        <v>-19.598544223274946</v>
      </c>
      <c r="AX38">
        <f t="shared" si="15"/>
        <v>-17.733207099715017</v>
      </c>
      <c r="AY38">
        <f t="shared" si="16"/>
        <v>-37.331751322989959</v>
      </c>
      <c r="AZ38" s="1">
        <v>45450</v>
      </c>
      <c r="BA38">
        <v>358</v>
      </c>
      <c r="BC38" s="1">
        <v>45299</v>
      </c>
    </row>
    <row r="39" spans="1:57" x14ac:dyDescent="0.3">
      <c r="A39" t="s">
        <v>41</v>
      </c>
      <c r="B39" s="1">
        <v>45453</v>
      </c>
      <c r="C39" s="1">
        <v>45454</v>
      </c>
      <c r="D39" s="1">
        <v>45460</v>
      </c>
      <c r="E39" s="1">
        <v>45467</v>
      </c>
      <c r="F39" s="1">
        <v>45474</v>
      </c>
      <c r="G39" s="1">
        <v>45483</v>
      </c>
      <c r="H39" s="1">
        <v>45453</v>
      </c>
      <c r="I39" s="1">
        <v>45446</v>
      </c>
      <c r="J39" s="1">
        <v>45440</v>
      </c>
      <c r="K39" s="1">
        <v>45454</v>
      </c>
      <c r="L39" s="1">
        <v>45425</v>
      </c>
      <c r="M39">
        <v>5.5399999618530273</v>
      </c>
      <c r="N39">
        <v>5.4699997901916504</v>
      </c>
      <c r="O39">
        <v>4.1100001335144043</v>
      </c>
      <c r="P39">
        <v>3.910000085830688</v>
      </c>
      <c r="Q39">
        <v>3.8599998950958252</v>
      </c>
      <c r="R39">
        <v>4.2899999618530273</v>
      </c>
      <c r="S39">
        <v>5.5399999618530273</v>
      </c>
      <c r="T39">
        <v>5.2699999809265137</v>
      </c>
      <c r="U39">
        <v>4.5999999046325684</v>
      </c>
      <c r="V39">
        <v>5.4699997901916504</v>
      </c>
      <c r="W39">
        <v>3.7699999809265141</v>
      </c>
      <c r="X39">
        <v>100</v>
      </c>
      <c r="Y39">
        <v>-100</v>
      </c>
      <c r="Z39">
        <f t="shared" si="1"/>
        <v>-1.2635410134184044E-2</v>
      </c>
      <c r="AA39">
        <f t="shared" si="2"/>
        <v>-0.22563177050670921</v>
      </c>
      <c r="AB39">
        <f t="shared" si="3"/>
        <v>0.46949601853619072</v>
      </c>
      <c r="AC39">
        <f t="shared" si="4"/>
        <v>0.46949601853619072</v>
      </c>
      <c r="AD39" t="str">
        <f t="shared" si="5"/>
        <v/>
      </c>
      <c r="AE39">
        <f t="shared" si="6"/>
        <v>46.949601853619072</v>
      </c>
      <c r="AF39">
        <v>100</v>
      </c>
      <c r="AG39">
        <f t="shared" si="7"/>
        <v>-0.21572209755007685</v>
      </c>
      <c r="AH39">
        <f t="shared" si="8"/>
        <v>-0.22563177050670921</v>
      </c>
      <c r="AI39">
        <v>23.529407101788099</v>
      </c>
      <c r="AJ39">
        <f t="shared" si="0"/>
        <v>23.529407101788099</v>
      </c>
      <c r="AK39">
        <f t="shared" si="9"/>
        <v>23.529407101788099</v>
      </c>
      <c r="AL39" s="1">
        <v>45460</v>
      </c>
      <c r="AM39">
        <v>0.21572209755007685</v>
      </c>
      <c r="AO39">
        <f t="shared" si="10"/>
        <v>-0.21572209755007685</v>
      </c>
      <c r="AP39">
        <f t="shared" si="11"/>
        <v>-0.21572209755007685</v>
      </c>
      <c r="AQ39">
        <f t="shared" si="12"/>
        <v>23.529407101788099</v>
      </c>
      <c r="AR39">
        <f t="shared" si="13"/>
        <v>0.235294071017881</v>
      </c>
      <c r="AW39">
        <f t="shared" si="14"/>
        <v>-77.875677215577738</v>
      </c>
      <c r="AX39">
        <f t="shared" si="15"/>
        <v>84.941159637455044</v>
      </c>
      <c r="AY39">
        <f t="shared" si="16"/>
        <v>7.0654824218773058</v>
      </c>
      <c r="AZ39" s="1">
        <v>45453</v>
      </c>
      <c r="BA39">
        <v>361</v>
      </c>
      <c r="BC39" s="1">
        <v>45300</v>
      </c>
    </row>
    <row r="40" spans="1:57" x14ac:dyDescent="0.3">
      <c r="A40" t="s">
        <v>42</v>
      </c>
      <c r="B40" s="1">
        <v>45455</v>
      </c>
      <c r="C40" s="1">
        <v>45456</v>
      </c>
      <c r="D40" s="1">
        <v>45463</v>
      </c>
      <c r="E40" s="1">
        <v>45469</v>
      </c>
      <c r="F40" s="1">
        <v>45476</v>
      </c>
      <c r="G40" s="1">
        <v>45485</v>
      </c>
      <c r="H40" s="1">
        <v>45454</v>
      </c>
      <c r="I40" s="1">
        <v>45448</v>
      </c>
      <c r="J40" s="1">
        <v>45441</v>
      </c>
      <c r="K40" s="1">
        <v>45456</v>
      </c>
      <c r="L40" s="1">
        <v>45425</v>
      </c>
      <c r="M40">
        <v>294.45400553971399</v>
      </c>
      <c r="N40">
        <v>290.22222782985949</v>
      </c>
      <c r="O40">
        <v>297.91366616476222</v>
      </c>
      <c r="P40">
        <v>309.98347344570988</v>
      </c>
      <c r="Q40">
        <v>304.42255474428657</v>
      </c>
      <c r="R40">
        <v>320.38207537598601</v>
      </c>
      <c r="S40">
        <v>295.43133170055421</v>
      </c>
      <c r="T40">
        <v>300.81630718026429</v>
      </c>
      <c r="U40">
        <v>292.25506313790942</v>
      </c>
      <c r="V40">
        <v>290.22222782985949</v>
      </c>
      <c r="W40">
        <v>302.9161226485914</v>
      </c>
      <c r="X40">
        <v>100</v>
      </c>
      <c r="Y40">
        <v>-100</v>
      </c>
      <c r="Z40">
        <f t="shared" si="1"/>
        <v>-1.7632198456102165E-2</v>
      </c>
      <c r="AA40">
        <f t="shared" si="2"/>
        <v>8.8054736388277835E-2</v>
      </c>
      <c r="AB40">
        <f t="shared" si="3"/>
        <v>-2.4709120407962519E-2</v>
      </c>
      <c r="AC40">
        <f t="shared" si="4"/>
        <v>-2.4709120407962519E-2</v>
      </c>
      <c r="AD40" t="str">
        <f t="shared" si="5"/>
        <v/>
      </c>
      <c r="AE40">
        <f t="shared" si="6"/>
        <v>-2.4709120407962519</v>
      </c>
      <c r="AF40">
        <v>100</v>
      </c>
      <c r="AG40">
        <f t="shared" si="7"/>
        <v>0.10391984022604736</v>
      </c>
      <c r="AH40">
        <f t="shared" si="8"/>
        <v>8.4455306523553098E-2</v>
      </c>
      <c r="AI40">
        <v>-27.551017925670816</v>
      </c>
      <c r="AJ40">
        <f t="shared" si="0"/>
        <v>-10</v>
      </c>
      <c r="AK40">
        <f t="shared" si="9"/>
        <v>-5</v>
      </c>
      <c r="AL40" s="1">
        <v>45464</v>
      </c>
      <c r="AM40">
        <v>-0.10391984022604736</v>
      </c>
      <c r="AO40">
        <f t="shared" si="10"/>
        <v>0.10391984022604736</v>
      </c>
      <c r="AP40">
        <f t="shared" si="11"/>
        <v>-0.05</v>
      </c>
      <c r="AQ40">
        <f t="shared" si="12"/>
        <v>-27.551017925670816</v>
      </c>
      <c r="AR40">
        <f t="shared" si="13"/>
        <v>-0.27551017925670818</v>
      </c>
      <c r="AW40">
        <f t="shared" si="14"/>
        <v>-18.2</v>
      </c>
      <c r="AX40">
        <f t="shared" si="15"/>
        <v>-100.28570524944178</v>
      </c>
      <c r="AY40">
        <f t="shared" si="16"/>
        <v>-118.48570524944178</v>
      </c>
      <c r="AZ40" s="1">
        <v>45455</v>
      </c>
      <c r="BA40">
        <v>364</v>
      </c>
      <c r="BC40" s="1">
        <v>45301</v>
      </c>
    </row>
    <row r="41" spans="1:57" x14ac:dyDescent="0.3">
      <c r="A41" t="s">
        <v>43</v>
      </c>
      <c r="B41" s="1">
        <v>45460</v>
      </c>
      <c r="C41" s="1">
        <v>45460</v>
      </c>
      <c r="D41" s="1">
        <v>45467</v>
      </c>
      <c r="E41" s="1">
        <v>45474</v>
      </c>
      <c r="F41" s="1">
        <v>45481</v>
      </c>
      <c r="G41" s="1">
        <v>45488</v>
      </c>
      <c r="H41" s="1">
        <v>45457</v>
      </c>
      <c r="I41" s="1">
        <v>45453</v>
      </c>
      <c r="J41" s="1">
        <v>45446</v>
      </c>
      <c r="K41" s="1">
        <v>45440</v>
      </c>
      <c r="L41" s="1">
        <v>45428</v>
      </c>
      <c r="M41">
        <v>18.829999923706051</v>
      </c>
      <c r="N41">
        <v>18.829999923706051</v>
      </c>
      <c r="O41">
        <v>18.389999389648441</v>
      </c>
      <c r="P41">
        <v>17.219999313354489</v>
      </c>
      <c r="Q41">
        <v>17</v>
      </c>
      <c r="R41">
        <v>17.979999542236332</v>
      </c>
      <c r="S41">
        <v>19.379999160766602</v>
      </c>
      <c r="T41">
        <v>19.809999465942379</v>
      </c>
      <c r="U41">
        <v>18.190000534057621</v>
      </c>
      <c r="V41">
        <v>18.180000305175781</v>
      </c>
      <c r="W41">
        <v>20.389999389648441</v>
      </c>
      <c r="X41">
        <v>100</v>
      </c>
      <c r="Y41">
        <v>-100</v>
      </c>
      <c r="Z41">
        <f t="shared" si="1"/>
        <v>-2.8379734823414434E-2</v>
      </c>
      <c r="AA41">
        <f t="shared" si="2"/>
        <v>-4.5140753314587667E-2</v>
      </c>
      <c r="AB41">
        <f t="shared" si="3"/>
        <v>-4.953409804389669E-2</v>
      </c>
      <c r="AC41">
        <f t="shared" si="4"/>
        <v>-4.953409804389669E-2</v>
      </c>
      <c r="AD41" t="str">
        <f t="shared" si="5"/>
        <v/>
      </c>
      <c r="AE41">
        <f t="shared" si="6"/>
        <v>-4.9534098043896693</v>
      </c>
      <c r="AF41">
        <v>100</v>
      </c>
      <c r="AG41">
        <f t="shared" si="7"/>
        <v>-4.5140753314587667E-2</v>
      </c>
      <c r="AH41">
        <f t="shared" si="8"/>
        <v>-7.2239405529204936E-2</v>
      </c>
      <c r="AI41">
        <v>5.8144059571772226</v>
      </c>
      <c r="AJ41">
        <f>IF(AI41&lt;-10,-10,AI41)</f>
        <v>5.8144059571772226</v>
      </c>
      <c r="AK41">
        <f t="shared" si="9"/>
        <v>5.8144059571772226</v>
      </c>
      <c r="AL41" s="1">
        <v>45464</v>
      </c>
      <c r="AM41">
        <v>4.5140753314587667E-2</v>
      </c>
      <c r="AO41">
        <f t="shared" si="10"/>
        <v>-4.5140753314587667E-2</v>
      </c>
      <c r="AP41">
        <f t="shared" si="11"/>
        <v>-4.5140753314587667E-2</v>
      </c>
      <c r="AQ41">
        <f t="shared" si="12"/>
        <v>5.8144059571772226</v>
      </c>
      <c r="AR41">
        <f t="shared" si="13"/>
        <v>5.8144059571772225E-2</v>
      </c>
      <c r="AW41">
        <f t="shared" si="14"/>
        <v>-16.566656466453672</v>
      </c>
      <c r="AX41">
        <f t="shared" si="15"/>
        <v>21.338869862840408</v>
      </c>
      <c r="AY41">
        <f t="shared" si="16"/>
        <v>4.7722133963867357</v>
      </c>
      <c r="AZ41" s="1">
        <v>45460</v>
      </c>
      <c r="BA41">
        <v>367</v>
      </c>
      <c r="BC41" s="1">
        <v>45302</v>
      </c>
    </row>
    <row r="42" spans="1:57" x14ac:dyDescent="0.3">
      <c r="A42" t="s">
        <v>44</v>
      </c>
      <c r="B42" s="1">
        <v>45460</v>
      </c>
      <c r="C42" s="1">
        <v>45460</v>
      </c>
      <c r="D42" s="1">
        <v>45467</v>
      </c>
      <c r="E42" s="1">
        <v>45474</v>
      </c>
      <c r="F42" s="1">
        <v>45481</v>
      </c>
      <c r="G42" s="1">
        <v>45489</v>
      </c>
      <c r="H42" s="1">
        <v>45460</v>
      </c>
      <c r="I42" s="1">
        <v>45453</v>
      </c>
      <c r="J42" s="1">
        <v>45446</v>
      </c>
      <c r="K42" s="1">
        <v>45440</v>
      </c>
      <c r="L42" s="1">
        <v>45429</v>
      </c>
      <c r="M42">
        <v>4.8299999237060547</v>
      </c>
      <c r="N42">
        <v>4.8299999237060547</v>
      </c>
      <c r="O42">
        <v>4.6500000953674316</v>
      </c>
      <c r="P42">
        <v>4.2399997711181641</v>
      </c>
      <c r="Q42">
        <v>4.5500001907348633</v>
      </c>
      <c r="R42">
        <v>4.9099998474121094</v>
      </c>
      <c r="S42">
        <v>4.8299999237060547</v>
      </c>
      <c r="T42">
        <v>4.5799999237060547</v>
      </c>
      <c r="U42">
        <v>3.6700000762939449</v>
      </c>
      <c r="V42">
        <v>3.470000028610229</v>
      </c>
      <c r="W42">
        <v>3.910000085830688</v>
      </c>
      <c r="X42">
        <v>100</v>
      </c>
      <c r="Y42">
        <v>-100</v>
      </c>
      <c r="Z42">
        <f t="shared" si="1"/>
        <v>0</v>
      </c>
      <c r="AA42">
        <f t="shared" si="2"/>
        <v>1.6563131463710423E-2</v>
      </c>
      <c r="AB42">
        <f t="shared" si="3"/>
        <v>0.235294071017881</v>
      </c>
      <c r="AC42" t="str">
        <f t="shared" si="4"/>
        <v/>
      </c>
      <c r="AD42" t="str">
        <f t="shared" si="5"/>
        <v/>
      </c>
      <c r="AE42">
        <f t="shared" si="6"/>
        <v>23.529407101788099</v>
      </c>
      <c r="AF42">
        <v>100</v>
      </c>
      <c r="AG42">
        <f t="shared" si="7"/>
        <v>1.6563131463710423E-2</v>
      </c>
      <c r="AH42">
        <f t="shared" si="8"/>
        <v>1.6563131463710423E-2</v>
      </c>
      <c r="AI42">
        <v>10.862831337467441</v>
      </c>
      <c r="AJ42">
        <f t="shared" si="0"/>
        <v>10.862831337467441</v>
      </c>
      <c r="AK42">
        <f t="shared" si="9"/>
        <v>10.862831337467441</v>
      </c>
      <c r="AL42" s="1">
        <v>45464</v>
      </c>
      <c r="AM42">
        <v>-1.6563131463710423E-2</v>
      </c>
      <c r="AO42">
        <f t="shared" si="10"/>
        <v>1.6563131463710423E-2</v>
      </c>
      <c r="AP42">
        <f t="shared" si="11"/>
        <v>1.6563131463710423E-2</v>
      </c>
      <c r="AQ42">
        <f t="shared" si="12"/>
        <v>10.862831337467441</v>
      </c>
      <c r="AR42">
        <f t="shared" si="13"/>
        <v>0.10862831337467441</v>
      </c>
      <c r="AW42">
        <f t="shared" si="14"/>
        <v>6.1283586415728566</v>
      </c>
      <c r="AX42">
        <f t="shared" si="15"/>
        <v>40.192475948629529</v>
      </c>
      <c r="AY42">
        <f t="shared" si="16"/>
        <v>46.320834590202388</v>
      </c>
      <c r="AZ42" s="1">
        <v>45460</v>
      </c>
      <c r="BA42">
        <v>370</v>
      </c>
      <c r="BC42" s="1">
        <v>45303</v>
      </c>
    </row>
    <row r="43" spans="1:57" x14ac:dyDescent="0.3">
      <c r="A43" t="s">
        <v>48</v>
      </c>
      <c r="B43" s="1">
        <v>45464</v>
      </c>
      <c r="C43" s="1">
        <v>45467</v>
      </c>
      <c r="D43" s="1">
        <v>45471</v>
      </c>
      <c r="E43" s="1">
        <v>45478</v>
      </c>
      <c r="F43" s="1">
        <v>45485</v>
      </c>
      <c r="G43" s="1">
        <v>45495</v>
      </c>
      <c r="H43" s="1">
        <v>45463</v>
      </c>
      <c r="I43" s="1">
        <v>45457</v>
      </c>
      <c r="J43" s="1">
        <v>45450</v>
      </c>
      <c r="K43" s="1">
        <v>45465</v>
      </c>
      <c r="L43" s="1">
        <v>45434</v>
      </c>
      <c r="M43">
        <v>2.2899999618530269</v>
      </c>
      <c r="N43">
        <v>2.2400000095367432</v>
      </c>
      <c r="O43">
        <v>2.5499999523162842</v>
      </c>
      <c r="P43">
        <v>2.2400000095367432</v>
      </c>
      <c r="Q43">
        <v>2.4200000762939449</v>
      </c>
      <c r="R43">
        <v>2.470000028610229</v>
      </c>
      <c r="S43">
        <v>2.130000114440918</v>
      </c>
      <c r="T43">
        <v>2.7599999904632568</v>
      </c>
      <c r="U43">
        <v>3.2000000476837158</v>
      </c>
      <c r="V43" t="s">
        <v>108</v>
      </c>
      <c r="W43">
        <v>2.940000057220459</v>
      </c>
      <c r="X43">
        <v>100</v>
      </c>
      <c r="Y43">
        <v>-100</v>
      </c>
      <c r="Z43">
        <f t="shared" si="1"/>
        <v>5.1643140462787229E-2</v>
      </c>
      <c r="AA43">
        <f t="shared" si="2"/>
        <v>7.8602650548321107E-2</v>
      </c>
      <c r="AB43">
        <f t="shared" si="3"/>
        <v>-0.27551017925670818</v>
      </c>
      <c r="AC43" t="str">
        <f t="shared" si="4"/>
        <v/>
      </c>
      <c r="AD43">
        <f t="shared" si="5"/>
        <v>-0.27551017925670818</v>
      </c>
      <c r="AE43">
        <f t="shared" si="6"/>
        <v>-27.551017925670816</v>
      </c>
      <c r="AF43">
        <v>100</v>
      </c>
      <c r="AG43">
        <f t="shared" si="7"/>
        <v>0.10267857950636904</v>
      </c>
      <c r="AH43">
        <f t="shared" si="8"/>
        <v>0.15962436427312315</v>
      </c>
      <c r="AI43">
        <v>-2.7429778342583426</v>
      </c>
      <c r="AJ43">
        <f t="shared" si="0"/>
        <v>-2.7429778342583426</v>
      </c>
      <c r="AK43">
        <f>IF(AJ43&lt;-5,-5,AJ43)</f>
        <v>-2.7429778342583426</v>
      </c>
      <c r="AL43" s="1">
        <v>45464</v>
      </c>
      <c r="AM43">
        <v>-0.10267857950636904</v>
      </c>
      <c r="AO43">
        <f t="shared" si="10"/>
        <v>0.10267857950636904</v>
      </c>
      <c r="AP43">
        <f t="shared" si="11"/>
        <v>-0.05</v>
      </c>
      <c r="AQ43">
        <f t="shared" si="12"/>
        <v>-2.7429778342583426</v>
      </c>
      <c r="AR43">
        <f t="shared" si="13"/>
        <v>-2.7429778342583425E-2</v>
      </c>
      <c r="AW43">
        <f t="shared" si="14"/>
        <v>-18.650000000000002</v>
      </c>
      <c r="AX43">
        <f t="shared" si="15"/>
        <v>-10.231307321783618</v>
      </c>
      <c r="AY43">
        <f t="shared" si="16"/>
        <v>-28.88130732178362</v>
      </c>
      <c r="AZ43" s="1">
        <v>45464</v>
      </c>
      <c r="BA43">
        <v>373</v>
      </c>
      <c r="BC43" s="1">
        <v>45304</v>
      </c>
    </row>
    <row r="44" spans="1:57" x14ac:dyDescent="0.3">
      <c r="A44" t="s">
        <v>45</v>
      </c>
      <c r="B44" s="1">
        <v>45464</v>
      </c>
      <c r="C44" s="1">
        <v>45467</v>
      </c>
      <c r="D44" s="1">
        <v>45471</v>
      </c>
      <c r="E44" s="1">
        <v>45478</v>
      </c>
      <c r="F44" s="1">
        <v>45485</v>
      </c>
      <c r="G44" s="1">
        <v>45495</v>
      </c>
      <c r="H44" s="1">
        <v>45463</v>
      </c>
      <c r="I44" s="1">
        <v>45457</v>
      </c>
      <c r="J44" s="1">
        <v>45450</v>
      </c>
      <c r="K44" s="1">
        <v>45465</v>
      </c>
      <c r="L44" s="1">
        <v>45434</v>
      </c>
      <c r="M44">
        <v>391.55999755859381</v>
      </c>
      <c r="N44">
        <v>439.989990234375</v>
      </c>
      <c r="O44">
        <v>432.69000244140619</v>
      </c>
      <c r="P44">
        <v>439.42999267578119</v>
      </c>
      <c r="Q44">
        <v>466.1199951171875</v>
      </c>
      <c r="R44">
        <v>474.89999389648438</v>
      </c>
      <c r="S44">
        <v>382.89999389648438</v>
      </c>
      <c r="T44">
        <v>387.77999877929688</v>
      </c>
      <c r="U44">
        <v>386.79998779296881</v>
      </c>
      <c r="V44" t="s">
        <v>108</v>
      </c>
      <c r="W44">
        <v>361.8599853515625</v>
      </c>
      <c r="X44">
        <v>100</v>
      </c>
      <c r="Y44">
        <v>-100</v>
      </c>
      <c r="Z44">
        <f t="shared" si="1"/>
        <v>0.14909897426983165</v>
      </c>
      <c r="AA44">
        <f t="shared" si="2"/>
        <v>0.21284093589110673</v>
      </c>
      <c r="AB44">
        <f t="shared" si="3"/>
        <v>5.8144059571772225E-2</v>
      </c>
      <c r="AC44" t="str">
        <f t="shared" si="4"/>
        <v/>
      </c>
      <c r="AD44">
        <f t="shared" si="5"/>
        <v>5.8144059571772225E-2</v>
      </c>
      <c r="AE44">
        <f t="shared" si="6"/>
        <v>5.8144059571772226</v>
      </c>
      <c r="AF44">
        <v>100</v>
      </c>
      <c r="AG44">
        <f t="shared" si="7"/>
        <v>7.9342722418556444E-2</v>
      </c>
      <c r="AH44">
        <f t="shared" si="8"/>
        <v>0.24027161521677085</v>
      </c>
      <c r="AI44">
        <v>27.611333943993749</v>
      </c>
      <c r="AJ44">
        <f t="shared" si="0"/>
        <v>27.611333943993749</v>
      </c>
      <c r="AK44">
        <f t="shared" si="9"/>
        <v>27.611333943993749</v>
      </c>
      <c r="AL44" s="1">
        <v>45469</v>
      </c>
      <c r="AM44">
        <v>-7.9342722418556444E-2</v>
      </c>
      <c r="AO44">
        <f t="shared" si="10"/>
        <v>7.9342722418556444E-2</v>
      </c>
      <c r="AP44">
        <f t="shared" si="11"/>
        <v>-0.05</v>
      </c>
      <c r="AQ44">
        <f t="shared" si="12"/>
        <v>27.611333943993749</v>
      </c>
      <c r="AR44">
        <f t="shared" si="13"/>
        <v>0.27611333943993749</v>
      </c>
      <c r="AW44">
        <f t="shared" si="14"/>
        <v>-18.8</v>
      </c>
      <c r="AX44">
        <f t="shared" si="15"/>
        <v>103.8186156294165</v>
      </c>
      <c r="AY44">
        <f t="shared" si="16"/>
        <v>85.018615629416502</v>
      </c>
      <c r="AZ44" s="1">
        <v>45464</v>
      </c>
      <c r="BA44">
        <v>376</v>
      </c>
      <c r="BC44" s="1">
        <v>45305</v>
      </c>
    </row>
    <row r="45" spans="1:57" x14ac:dyDescent="0.3">
      <c r="A45" t="s">
        <v>46</v>
      </c>
      <c r="B45" s="1">
        <v>45464</v>
      </c>
      <c r="C45" s="1">
        <v>45467</v>
      </c>
      <c r="D45" s="1">
        <v>45471</v>
      </c>
      <c r="E45" s="1">
        <v>45478</v>
      </c>
      <c r="F45" s="1">
        <v>45485</v>
      </c>
      <c r="G45" s="1">
        <v>45495</v>
      </c>
      <c r="H45" s="1">
        <v>45463</v>
      </c>
      <c r="I45" s="1">
        <v>45457</v>
      </c>
      <c r="J45" s="1">
        <v>45450</v>
      </c>
      <c r="K45" s="1">
        <v>45465</v>
      </c>
      <c r="L45" s="1">
        <v>45434</v>
      </c>
      <c r="M45">
        <v>51.119998931884773</v>
      </c>
      <c r="N45">
        <v>52.400001525878913</v>
      </c>
      <c r="O45">
        <v>51.840000152587891</v>
      </c>
      <c r="P45">
        <v>52.049999237060547</v>
      </c>
      <c r="Q45">
        <v>53.700000762939453</v>
      </c>
      <c r="R45">
        <v>54.270000457763672</v>
      </c>
      <c r="S45">
        <v>50.110000610351563</v>
      </c>
      <c r="T45">
        <v>49.099998474121087</v>
      </c>
      <c r="U45">
        <v>51.080001831054688</v>
      </c>
      <c r="V45" t="s">
        <v>108</v>
      </c>
      <c r="W45">
        <v>45.200000762939453</v>
      </c>
      <c r="X45">
        <v>100</v>
      </c>
      <c r="Y45">
        <v>-100</v>
      </c>
      <c r="Z45">
        <f t="shared" si="1"/>
        <v>4.5699478899114E-2</v>
      </c>
      <c r="AA45">
        <f t="shared" si="2"/>
        <v>6.161974944632026E-2</v>
      </c>
      <c r="AB45">
        <f t="shared" si="3"/>
        <v>0.10862831337467441</v>
      </c>
      <c r="AC45" t="str">
        <f t="shared" si="4"/>
        <v/>
      </c>
      <c r="AD45">
        <f>IF(Z45&gt;0,AB45,"")</f>
        <v>0.10862831337467441</v>
      </c>
      <c r="AE45">
        <f t="shared" si="6"/>
        <v>10.862831337467441</v>
      </c>
      <c r="AF45">
        <v>100</v>
      </c>
      <c r="AG45">
        <f t="shared" si="7"/>
        <v>3.5687001477685408E-2</v>
      </c>
      <c r="AH45">
        <f t="shared" si="8"/>
        <v>8.3017357747801543E-2</v>
      </c>
      <c r="AI45">
        <v>-0.97447374434944045</v>
      </c>
      <c r="AJ45">
        <f t="shared" si="0"/>
        <v>-0.97447374434944045</v>
      </c>
      <c r="AK45">
        <f t="shared" si="9"/>
        <v>-0.97447374434944045</v>
      </c>
      <c r="AL45" s="1">
        <v>45474</v>
      </c>
      <c r="AM45">
        <v>-3.5687001477685408E-2</v>
      </c>
      <c r="AO45">
        <f t="shared" si="10"/>
        <v>3.5687001477685408E-2</v>
      </c>
      <c r="AP45">
        <f t="shared" si="11"/>
        <v>3.5687001477685408E-2</v>
      </c>
      <c r="AQ45">
        <f t="shared" si="12"/>
        <v>-0.97447374434944045</v>
      </c>
      <c r="AR45">
        <f t="shared" si="13"/>
        <v>-9.7447374434944042E-3</v>
      </c>
      <c r="AW45">
        <f t="shared" si="14"/>
        <v>13.52537356004277</v>
      </c>
      <c r="AX45">
        <f t="shared" si="15"/>
        <v>-3.6932554910843791</v>
      </c>
      <c r="AY45">
        <f t="shared" si="16"/>
        <v>9.8321180689583905</v>
      </c>
      <c r="AZ45" s="1">
        <v>45464</v>
      </c>
      <c r="BA45">
        <v>379</v>
      </c>
      <c r="BC45" s="1">
        <v>45306</v>
      </c>
    </row>
    <row r="46" spans="1:57" x14ac:dyDescent="0.3">
      <c r="A46" t="s">
        <v>47</v>
      </c>
      <c r="B46" s="1">
        <v>45464</v>
      </c>
      <c r="C46" s="1">
        <v>45467</v>
      </c>
      <c r="D46" s="1">
        <v>45471</v>
      </c>
      <c r="E46" s="1">
        <v>45478</v>
      </c>
      <c r="F46" s="1">
        <v>45485</v>
      </c>
      <c r="G46" s="1">
        <v>45495</v>
      </c>
      <c r="H46" s="1">
        <v>45463</v>
      </c>
      <c r="I46" s="1">
        <v>45457</v>
      </c>
      <c r="J46" s="1">
        <v>45450</v>
      </c>
      <c r="K46" s="1">
        <v>45465</v>
      </c>
      <c r="L46" s="1">
        <v>45434</v>
      </c>
      <c r="M46">
        <v>29.680000305175781</v>
      </c>
      <c r="N46">
        <v>30.280000686645511</v>
      </c>
      <c r="O46">
        <v>31.60000038146973</v>
      </c>
      <c r="P46">
        <v>30.969999313354489</v>
      </c>
      <c r="Q46">
        <v>33.349998474121087</v>
      </c>
      <c r="R46">
        <v>32.220001220703118</v>
      </c>
      <c r="S46">
        <v>28.719999313354489</v>
      </c>
      <c r="T46">
        <v>29.430000305175781</v>
      </c>
      <c r="U46">
        <v>30.489999771118161</v>
      </c>
      <c r="V46" t="s">
        <v>108</v>
      </c>
      <c r="W46">
        <v>29.530000686645511</v>
      </c>
      <c r="X46">
        <v>100</v>
      </c>
      <c r="Y46">
        <v>-100</v>
      </c>
      <c r="Z46">
        <f t="shared" si="1"/>
        <v>5.4317597861697688E-2</v>
      </c>
      <c r="AA46">
        <f t="shared" si="2"/>
        <v>8.5579544791459974E-2</v>
      </c>
      <c r="AB46">
        <f t="shared" si="3"/>
        <v>-2.7429778342583425E-2</v>
      </c>
      <c r="AC46" t="str">
        <f t="shared" si="4"/>
        <v/>
      </c>
      <c r="AD46">
        <f t="shared" si="5"/>
        <v>-2.7429778342583425E-2</v>
      </c>
      <c r="AE46">
        <f t="shared" si="6"/>
        <v>-2.7429778342583426</v>
      </c>
      <c r="AF46">
        <v>100</v>
      </c>
      <c r="AG46">
        <f t="shared" si="7"/>
        <v>6.4068708390525614E-2</v>
      </c>
      <c r="AH46">
        <f t="shared" si="8"/>
        <v>0.12186636459009824</v>
      </c>
      <c r="AI46">
        <v>32.800000508626304</v>
      </c>
      <c r="AJ46">
        <f t="shared" si="0"/>
        <v>32.800000508626304</v>
      </c>
      <c r="AK46">
        <f t="shared" si="9"/>
        <v>32.800000508626304</v>
      </c>
      <c r="AL46" s="1">
        <v>45481</v>
      </c>
      <c r="AM46">
        <v>-6.4068708390525614E-2</v>
      </c>
      <c r="AO46">
        <f t="shared" si="10"/>
        <v>6.4068708390525614E-2</v>
      </c>
      <c r="AP46">
        <f t="shared" si="11"/>
        <v>-0.05</v>
      </c>
      <c r="AQ46">
        <f t="shared" si="12"/>
        <v>32.800000508626304</v>
      </c>
      <c r="AR46">
        <f t="shared" si="13"/>
        <v>0.32800000508626304</v>
      </c>
      <c r="AW46">
        <f t="shared" si="14"/>
        <v>-19.100000000000001</v>
      </c>
      <c r="AX46">
        <f t="shared" si="15"/>
        <v>125.29600194295249</v>
      </c>
      <c r="AY46">
        <f t="shared" si="16"/>
        <v>106.19600194295248</v>
      </c>
      <c r="AZ46" s="1">
        <v>45464</v>
      </c>
      <c r="BA46">
        <v>382</v>
      </c>
      <c r="BC46" s="1">
        <v>45307</v>
      </c>
      <c r="BE46">
        <f>250+AW5</f>
        <v>237.05</v>
      </c>
    </row>
    <row r="47" spans="1:57" x14ac:dyDescent="0.3">
      <c r="A47" t="s">
        <v>50</v>
      </c>
      <c r="B47" s="1">
        <v>45469</v>
      </c>
      <c r="C47" s="1">
        <v>45470</v>
      </c>
      <c r="D47" s="1">
        <v>45476</v>
      </c>
      <c r="E47" s="1">
        <v>45483</v>
      </c>
      <c r="F47" s="1">
        <v>45490</v>
      </c>
      <c r="G47" s="1">
        <v>45499</v>
      </c>
      <c r="H47" s="1">
        <v>45468</v>
      </c>
      <c r="I47" s="1">
        <v>45463</v>
      </c>
      <c r="J47" s="1">
        <v>45455</v>
      </c>
      <c r="K47" s="1">
        <v>45470</v>
      </c>
      <c r="L47" s="1">
        <v>45440</v>
      </c>
      <c r="M47">
        <v>15.27999973297119</v>
      </c>
      <c r="N47">
        <v>14.80000019073486</v>
      </c>
      <c r="O47">
        <v>15.340000152587891</v>
      </c>
      <c r="P47">
        <v>17.059999465942379</v>
      </c>
      <c r="Q47">
        <v>21.920000076293949</v>
      </c>
      <c r="R47">
        <v>22.379999160766602</v>
      </c>
      <c r="S47">
        <v>15.760000228881839</v>
      </c>
      <c r="T47">
        <v>15.60999965667725</v>
      </c>
      <c r="U47">
        <v>13.64000034332275</v>
      </c>
      <c r="V47">
        <v>14.80000019073486</v>
      </c>
      <c r="W47">
        <v>12.35000038146973</v>
      </c>
      <c r="X47">
        <v>100</v>
      </c>
      <c r="Y47">
        <v>-100</v>
      </c>
      <c r="Z47">
        <f t="shared" si="1"/>
        <v>-6.0913707119602693E-2</v>
      </c>
      <c r="AA47">
        <f t="shared" si="2"/>
        <v>0.46465965653618635</v>
      </c>
      <c r="AB47">
        <f t="shared" si="3"/>
        <v>0.27611333943993749</v>
      </c>
      <c r="AC47">
        <f t="shared" si="4"/>
        <v>0.27611333943993749</v>
      </c>
      <c r="AD47" t="str">
        <f t="shared" si="5"/>
        <v/>
      </c>
      <c r="AE47">
        <f t="shared" si="6"/>
        <v>27.611333943993749</v>
      </c>
      <c r="AF47">
        <v>100</v>
      </c>
      <c r="AG47">
        <f t="shared" si="7"/>
        <v>0.5121620859692283</v>
      </c>
      <c r="AH47">
        <f t="shared" si="8"/>
        <v>0.42005068754713121</v>
      </c>
      <c r="AI47">
        <v>-2.2624412422277023</v>
      </c>
      <c r="AJ47">
        <f t="shared" si="0"/>
        <v>-2.2624412422277023</v>
      </c>
      <c r="AK47">
        <f t="shared" si="9"/>
        <v>-2.2624412422277023</v>
      </c>
      <c r="AL47" s="1">
        <v>45488</v>
      </c>
      <c r="AM47">
        <v>-0.5121620859692283</v>
      </c>
      <c r="AO47">
        <f t="shared" si="10"/>
        <v>0.5121620859692283</v>
      </c>
      <c r="AP47">
        <f t="shared" si="11"/>
        <v>-0.05</v>
      </c>
      <c r="AQ47">
        <f t="shared" si="12"/>
        <v>-2.2624412422277023</v>
      </c>
      <c r="AR47">
        <f t="shared" si="13"/>
        <v>-2.2624412422277022E-2</v>
      </c>
      <c r="AW47">
        <f t="shared" si="14"/>
        <v>-19.25</v>
      </c>
      <c r="AX47">
        <f t="shared" si="15"/>
        <v>-8.7103987825766538</v>
      </c>
      <c r="AY47">
        <f t="shared" si="16"/>
        <v>-27.960398782576654</v>
      </c>
      <c r="AZ47" s="1">
        <v>45469</v>
      </c>
      <c r="BA47">
        <v>385</v>
      </c>
      <c r="BC47" s="1">
        <v>45308</v>
      </c>
    </row>
    <row r="48" spans="1:57" x14ac:dyDescent="0.3">
      <c r="A48" t="s">
        <v>51</v>
      </c>
      <c r="B48" s="1">
        <v>45474</v>
      </c>
      <c r="C48" s="1">
        <v>45474</v>
      </c>
      <c r="D48" s="1">
        <v>45481</v>
      </c>
      <c r="E48" s="1">
        <v>45488</v>
      </c>
      <c r="F48" s="1">
        <v>45495</v>
      </c>
      <c r="G48" s="1">
        <v>45503</v>
      </c>
      <c r="H48" s="1">
        <v>45474</v>
      </c>
      <c r="I48" s="1">
        <v>45467</v>
      </c>
      <c r="J48" s="1">
        <v>45460</v>
      </c>
      <c r="K48" s="1">
        <v>45453</v>
      </c>
      <c r="L48" s="1">
        <v>45443</v>
      </c>
      <c r="M48">
        <v>21.340000152587891</v>
      </c>
      <c r="N48">
        <v>21.340000152587891</v>
      </c>
      <c r="O48">
        <v>20.360000610351559</v>
      </c>
      <c r="P48">
        <v>22.579999923706051</v>
      </c>
      <c r="Q48">
        <v>23.04000091552734</v>
      </c>
      <c r="R48">
        <v>24.729999542236332</v>
      </c>
      <c r="S48">
        <v>21.340000152587891</v>
      </c>
      <c r="T48">
        <v>22.64999961853027</v>
      </c>
      <c r="U48">
        <v>21.739999771118161</v>
      </c>
      <c r="V48">
        <v>22.379999160766602</v>
      </c>
      <c r="W48">
        <v>21.54999923706055</v>
      </c>
      <c r="X48">
        <v>100</v>
      </c>
      <c r="Y48">
        <v>-100</v>
      </c>
      <c r="Z48">
        <f t="shared" si="1"/>
        <v>0</v>
      </c>
      <c r="AA48">
        <f t="shared" si="2"/>
        <v>0.1588565775730483</v>
      </c>
      <c r="AB48">
        <f t="shared" si="3"/>
        <v>-9.7447374434944042E-3</v>
      </c>
      <c r="AC48" t="str">
        <f t="shared" si="4"/>
        <v/>
      </c>
      <c r="AD48" t="str">
        <f t="shared" si="5"/>
        <v/>
      </c>
      <c r="AE48">
        <f t="shared" si="6"/>
        <v>-0.97447374434944045</v>
      </c>
      <c r="AF48" t="s">
        <v>114</v>
      </c>
      <c r="AG48">
        <f t="shared" si="7"/>
        <v>0.1588565775730483</v>
      </c>
      <c r="AH48">
        <f t="shared" si="8"/>
        <v>0.1588565775730483</v>
      </c>
      <c r="AI48">
        <v>1.3628607370651626</v>
      </c>
      <c r="AJ48">
        <f t="shared" si="0"/>
        <v>1.3628607370651626</v>
      </c>
      <c r="AK48">
        <f t="shared" si="9"/>
        <v>1.3628607370651626</v>
      </c>
      <c r="AL48" s="1">
        <v>45492</v>
      </c>
      <c r="AM48">
        <v>-0.1588565775730483</v>
      </c>
      <c r="AO48">
        <f t="shared" si="10"/>
        <v>0.1588565775730483</v>
      </c>
      <c r="AP48">
        <f t="shared" si="11"/>
        <v>-0.05</v>
      </c>
      <c r="AQ48">
        <f t="shared" si="12"/>
        <v>1.3628607370651626</v>
      </c>
      <c r="AR48">
        <f t="shared" si="13"/>
        <v>1.3628607370651627E-2</v>
      </c>
      <c r="AW48">
        <f t="shared" si="14"/>
        <v>-19.400000000000002</v>
      </c>
      <c r="AX48">
        <f t="shared" si="15"/>
        <v>5.2878996598128314</v>
      </c>
      <c r="AY48">
        <f t="shared" si="16"/>
        <v>-14.112100340187171</v>
      </c>
      <c r="AZ48" s="1">
        <v>45474</v>
      </c>
      <c r="BA48">
        <v>388</v>
      </c>
      <c r="BC48" s="1">
        <v>45309</v>
      </c>
      <c r="BD48">
        <v>-250</v>
      </c>
    </row>
    <row r="49" spans="1:58" x14ac:dyDescent="0.3">
      <c r="A49" t="s">
        <v>52</v>
      </c>
      <c r="B49" s="1">
        <v>45481</v>
      </c>
      <c r="C49" s="1">
        <v>45481</v>
      </c>
      <c r="D49" s="1">
        <v>45488</v>
      </c>
      <c r="E49" s="1">
        <v>45495</v>
      </c>
      <c r="F49" s="1">
        <v>45502</v>
      </c>
      <c r="G49" s="1">
        <v>45510</v>
      </c>
      <c r="H49" s="1">
        <v>45481</v>
      </c>
      <c r="I49" s="1">
        <v>45474</v>
      </c>
      <c r="J49" s="1">
        <v>45467</v>
      </c>
      <c r="K49" s="1">
        <v>45460</v>
      </c>
      <c r="L49" s="1">
        <v>45450</v>
      </c>
      <c r="M49">
        <v>9.9600000381469727</v>
      </c>
      <c r="N49">
        <v>9.9600000381469727</v>
      </c>
      <c r="O49">
        <v>10.89999961853027</v>
      </c>
      <c r="P49">
        <v>9.8900003433227539</v>
      </c>
      <c r="Q49">
        <v>10.060000419616699</v>
      </c>
      <c r="R49">
        <v>9.1000003814697266</v>
      </c>
      <c r="S49">
        <v>9.9600000381469727</v>
      </c>
      <c r="T49">
        <v>9.1899995803833008</v>
      </c>
      <c r="U49">
        <v>8.5900001525878906</v>
      </c>
      <c r="V49">
        <v>8.619999885559082</v>
      </c>
      <c r="W49">
        <v>7.5</v>
      </c>
      <c r="X49">
        <v>100</v>
      </c>
      <c r="Y49">
        <v>-100</v>
      </c>
      <c r="Z49">
        <f t="shared" si="1"/>
        <v>0</v>
      </c>
      <c r="AA49">
        <f t="shared" si="2"/>
        <v>-8.6345346725244229E-2</v>
      </c>
      <c r="AB49">
        <f t="shared" si="3"/>
        <v>0.32800000508626304</v>
      </c>
      <c r="AC49" t="str">
        <f t="shared" si="4"/>
        <v/>
      </c>
      <c r="AD49" t="str">
        <f t="shared" si="5"/>
        <v/>
      </c>
      <c r="AE49">
        <f t="shared" si="6"/>
        <v>32.800000508626304</v>
      </c>
      <c r="AF49">
        <v>100</v>
      </c>
      <c r="AG49">
        <f t="shared" si="7"/>
        <v>-8.6345346725244229E-2</v>
      </c>
      <c r="AH49">
        <f t="shared" si="8"/>
        <v>-8.6345346725244229E-2</v>
      </c>
      <c r="AI49">
        <v>9.4786757169309173</v>
      </c>
      <c r="AJ49">
        <f t="shared" si="0"/>
        <v>9.4786757169309173</v>
      </c>
      <c r="AK49">
        <f t="shared" si="9"/>
        <v>9.4786757169309173</v>
      </c>
      <c r="AL49" s="1">
        <v>45516</v>
      </c>
      <c r="AM49">
        <v>8.6345346725244229E-2</v>
      </c>
      <c r="AO49">
        <f t="shared" si="10"/>
        <v>-8.6345346725244229E-2</v>
      </c>
      <c r="AP49">
        <f t="shared" si="11"/>
        <v>-8.6345346725244229E-2</v>
      </c>
      <c r="AQ49">
        <f t="shared" si="12"/>
        <v>9.4786757169309173</v>
      </c>
      <c r="AR49">
        <f t="shared" si="13"/>
        <v>9.4786757169309177E-2</v>
      </c>
      <c r="AW49">
        <f t="shared" si="14"/>
        <v>-33.761030569570494</v>
      </c>
      <c r="AX49">
        <f t="shared" si="15"/>
        <v>37.061622053199891</v>
      </c>
      <c r="AY49">
        <f>AW49+AX49</f>
        <v>3.3005914836293968</v>
      </c>
      <c r="AZ49" s="1">
        <v>45481</v>
      </c>
      <c r="BA49">
        <v>391</v>
      </c>
      <c r="BC49" s="1">
        <v>45310</v>
      </c>
    </row>
    <row r="50" spans="1:58" x14ac:dyDescent="0.3">
      <c r="A50" t="s">
        <v>53</v>
      </c>
      <c r="B50" s="1">
        <v>45488</v>
      </c>
      <c r="C50" s="1">
        <v>45489</v>
      </c>
      <c r="D50" s="1">
        <v>45495</v>
      </c>
      <c r="E50" s="1">
        <v>45502</v>
      </c>
      <c r="F50" s="1">
        <v>45509</v>
      </c>
      <c r="G50" s="1">
        <v>45518</v>
      </c>
      <c r="H50" s="1">
        <v>45488</v>
      </c>
      <c r="I50" s="1">
        <v>45481</v>
      </c>
      <c r="J50" s="1">
        <v>45474</v>
      </c>
      <c r="K50" s="1">
        <v>45489</v>
      </c>
      <c r="L50" s="1">
        <v>45460</v>
      </c>
      <c r="M50">
        <v>2.160000085830688</v>
      </c>
      <c r="N50">
        <v>2.1700000762939449</v>
      </c>
      <c r="O50">
        <v>1.5</v>
      </c>
      <c r="P50">
        <v>1.6000000238418579</v>
      </c>
      <c r="Q50">
        <v>1.5</v>
      </c>
      <c r="R50">
        <v>1.2699999809265139</v>
      </c>
      <c r="S50">
        <v>2.160000085830688</v>
      </c>
      <c r="T50">
        <v>2.1500000953674321</v>
      </c>
      <c r="U50">
        <v>2.1500000953674321</v>
      </c>
      <c r="V50">
        <v>2.1700000762939449</v>
      </c>
      <c r="W50">
        <v>2.2100000381469731</v>
      </c>
      <c r="X50">
        <v>100</v>
      </c>
      <c r="Y50">
        <v>-100</v>
      </c>
      <c r="Z50">
        <f t="shared" si="1"/>
        <v>4.6296250305059884E-3</v>
      </c>
      <c r="AA50">
        <f t="shared" si="2"/>
        <v>-0.41203706923090233</v>
      </c>
      <c r="AB50">
        <f t="shared" si="3"/>
        <v>-2.2624412422277022E-2</v>
      </c>
      <c r="AC50" t="str">
        <f t="shared" si="4"/>
        <v/>
      </c>
      <c r="AD50">
        <f t="shared" si="5"/>
        <v>-2.2624412422277022E-2</v>
      </c>
      <c r="AE50">
        <f t="shared" si="6"/>
        <v>-2.2624412422277023</v>
      </c>
      <c r="AF50">
        <v>100</v>
      </c>
      <c r="AG50">
        <f t="shared" si="7"/>
        <v>-0.41474657314505936</v>
      </c>
      <c r="AH50">
        <f t="shared" si="8"/>
        <v>-0.41203706923090233</v>
      </c>
      <c r="AI50">
        <v>36.895669566327321</v>
      </c>
      <c r="AJ50">
        <f t="shared" si="0"/>
        <v>36.895669566327321</v>
      </c>
      <c r="AK50">
        <f t="shared" si="9"/>
        <v>36.895669566327321</v>
      </c>
      <c r="AL50" s="1">
        <v>45516</v>
      </c>
      <c r="AM50">
        <v>0.41474657314505936</v>
      </c>
      <c r="AO50">
        <f t="shared" si="10"/>
        <v>-0.41474657314505936</v>
      </c>
      <c r="AP50">
        <f t="shared" si="11"/>
        <v>-0.41474657314505936</v>
      </c>
      <c r="AQ50">
        <f t="shared" si="12"/>
        <v>36.895669566327321</v>
      </c>
      <c r="AR50">
        <f t="shared" si="13"/>
        <v>0.36895669566327322</v>
      </c>
      <c r="AW50">
        <f t="shared" si="14"/>
        <v>-163.41014981915339</v>
      </c>
      <c r="AX50">
        <f t="shared" si="15"/>
        <v>145.36893809132965</v>
      </c>
      <c r="AY50">
        <f t="shared" si="16"/>
        <v>-18.041211727823736</v>
      </c>
      <c r="AZ50" s="1">
        <v>45488</v>
      </c>
      <c r="BA50">
        <v>394</v>
      </c>
      <c r="BC50" s="1">
        <v>45311</v>
      </c>
    </row>
    <row r="51" spans="1:58" x14ac:dyDescent="0.3">
      <c r="A51" t="s">
        <v>54</v>
      </c>
      <c r="B51" s="1">
        <v>45492</v>
      </c>
      <c r="C51" s="1">
        <v>45495</v>
      </c>
      <c r="D51" s="1">
        <v>45499</v>
      </c>
      <c r="E51" s="1">
        <v>45506</v>
      </c>
      <c r="F51" s="1">
        <v>45513</v>
      </c>
      <c r="G51" s="1">
        <v>45523</v>
      </c>
      <c r="H51" s="1">
        <v>45491</v>
      </c>
      <c r="I51" s="1">
        <v>45485</v>
      </c>
      <c r="J51" s="1">
        <v>45478</v>
      </c>
      <c r="K51" s="1">
        <v>45493</v>
      </c>
      <c r="L51" s="1">
        <v>45463</v>
      </c>
      <c r="M51">
        <v>11.289999961853029</v>
      </c>
      <c r="N51">
        <v>10.989999771118161</v>
      </c>
      <c r="O51">
        <v>11.489999771118161</v>
      </c>
      <c r="P51">
        <v>10.829999923706049</v>
      </c>
      <c r="Q51">
        <v>11.88000011444092</v>
      </c>
      <c r="R51">
        <v>13.05000019073486</v>
      </c>
      <c r="S51">
        <v>11.89999961853027</v>
      </c>
      <c r="T51">
        <v>11.5</v>
      </c>
      <c r="U51">
        <v>10.22000026702881</v>
      </c>
      <c r="V51" t="s">
        <v>108</v>
      </c>
      <c r="W51">
        <v>11.739999771118161</v>
      </c>
      <c r="X51">
        <v>100</v>
      </c>
      <c r="Y51">
        <v>-100</v>
      </c>
      <c r="Z51">
        <f t="shared" si="1"/>
        <v>-7.6470577864144545E-2</v>
      </c>
      <c r="AA51">
        <f t="shared" si="2"/>
        <v>0.15589018909021871</v>
      </c>
      <c r="AB51">
        <f t="shared" si="3"/>
        <v>1.3628607370651627E-2</v>
      </c>
      <c r="AC51">
        <f t="shared" si="4"/>
        <v>1.3628607370651627E-2</v>
      </c>
      <c r="AD51" t="str">
        <f t="shared" si="5"/>
        <v/>
      </c>
      <c r="AE51">
        <f t="shared" si="6"/>
        <v>1.3628607370651626</v>
      </c>
      <c r="AF51">
        <v>100</v>
      </c>
      <c r="AG51">
        <f t="shared" si="7"/>
        <v>0.18744317220373405</v>
      </c>
      <c r="AH51">
        <f t="shared" si="8"/>
        <v>9.6638706644481612E-2</v>
      </c>
      <c r="AI51">
        <v>7.9235017671637724</v>
      </c>
      <c r="AJ51">
        <f t="shared" si="0"/>
        <v>7.9235017671637724</v>
      </c>
      <c r="AK51">
        <f t="shared" si="9"/>
        <v>7.9235017671637724</v>
      </c>
      <c r="AL51" s="1">
        <v>45517</v>
      </c>
      <c r="AM51">
        <v>-0.18744317220373405</v>
      </c>
      <c r="AO51">
        <f t="shared" si="10"/>
        <v>0.18744317220373405</v>
      </c>
      <c r="AP51">
        <f t="shared" si="11"/>
        <v>-0.05</v>
      </c>
      <c r="AQ51">
        <f t="shared" si="12"/>
        <v>7.9235017671637724</v>
      </c>
      <c r="AR51">
        <f t="shared" si="13"/>
        <v>7.9235017671637722E-2</v>
      </c>
      <c r="AW51">
        <f t="shared" si="14"/>
        <v>-19.850000000000001</v>
      </c>
      <c r="AX51">
        <f t="shared" si="15"/>
        <v>31.456302015640176</v>
      </c>
      <c r="AY51">
        <f>AW51+AX51</f>
        <v>11.606302015640175</v>
      </c>
      <c r="AZ51" s="1">
        <v>45492</v>
      </c>
      <c r="BA51">
        <v>397</v>
      </c>
      <c r="BC51" s="1">
        <v>45312</v>
      </c>
      <c r="BE51">
        <f>250+AW6</f>
        <v>236.9</v>
      </c>
    </row>
    <row r="52" spans="1:58" x14ac:dyDescent="0.3">
      <c r="A52" t="s">
        <v>57</v>
      </c>
      <c r="B52" s="1">
        <v>45516</v>
      </c>
      <c r="C52" s="1">
        <v>45516</v>
      </c>
      <c r="D52" s="1">
        <v>45523</v>
      </c>
      <c r="E52" s="1">
        <v>45530</v>
      </c>
      <c r="F52" s="1">
        <v>45538</v>
      </c>
      <c r="G52" s="1">
        <v>45544</v>
      </c>
      <c r="H52" s="1">
        <v>45513</v>
      </c>
      <c r="I52" s="1">
        <v>45509</v>
      </c>
      <c r="J52" s="1">
        <v>45502</v>
      </c>
      <c r="K52" s="1">
        <v>45495</v>
      </c>
      <c r="L52" s="1">
        <v>45484</v>
      </c>
      <c r="M52">
        <v>4.1500000953674316</v>
      </c>
      <c r="N52">
        <v>4.1500000953674316</v>
      </c>
      <c r="O52">
        <v>5.179999828338623</v>
      </c>
      <c r="P52">
        <v>5.440000057220459</v>
      </c>
      <c r="Q52">
        <v>5.059999942779541</v>
      </c>
      <c r="R52">
        <v>5.0999999046325684</v>
      </c>
      <c r="S52">
        <v>4.619999885559082</v>
      </c>
      <c r="T52">
        <v>4.2600002288818359</v>
      </c>
      <c r="U52">
        <v>4.869999885559082</v>
      </c>
      <c r="V52">
        <v>4.4600000381469727</v>
      </c>
      <c r="W52">
        <v>4.2199997901916504</v>
      </c>
      <c r="X52">
        <v>100</v>
      </c>
      <c r="Y52">
        <v>-100</v>
      </c>
      <c r="Z52">
        <f t="shared" si="1"/>
        <v>-0.10173155883850722</v>
      </c>
      <c r="AA52">
        <f t="shared" si="2"/>
        <v>0.22891561142988984</v>
      </c>
      <c r="AB52">
        <f t="shared" si="3"/>
        <v>9.4786757169309177E-2</v>
      </c>
      <c r="AC52">
        <f t="shared" si="4"/>
        <v>9.4786757169309177E-2</v>
      </c>
      <c r="AD52" t="str">
        <f t="shared" si="5"/>
        <v/>
      </c>
      <c r="AE52">
        <f t="shared" si="6"/>
        <v>9.4786757169309173</v>
      </c>
      <c r="AF52">
        <v>100</v>
      </c>
      <c r="AG52">
        <f t="shared" si="7"/>
        <v>0.22891561142988984</v>
      </c>
      <c r="AH52">
        <f t="shared" si="8"/>
        <v>0.10389611059814992</v>
      </c>
      <c r="AI52">
        <v>-5.6943369473591208</v>
      </c>
      <c r="AJ52">
        <f t="shared" si="0"/>
        <v>-5.6943369473591208</v>
      </c>
      <c r="AK52">
        <f t="shared" si="9"/>
        <v>-5</v>
      </c>
      <c r="AL52" s="1">
        <v>45518</v>
      </c>
      <c r="AM52">
        <v>-0.22891561142988984</v>
      </c>
      <c r="AO52">
        <f t="shared" si="10"/>
        <v>0.22891561142988984</v>
      </c>
      <c r="AP52">
        <f t="shared" si="11"/>
        <v>-0.05</v>
      </c>
      <c r="AQ52">
        <f t="shared" si="12"/>
        <v>-5.6943369473591208</v>
      </c>
      <c r="AR52">
        <f t="shared" si="13"/>
        <v>-5.6943369473591209E-2</v>
      </c>
      <c r="AW52">
        <f t="shared" si="14"/>
        <v>-20</v>
      </c>
      <c r="AX52">
        <f t="shared" si="15"/>
        <v>-22.777347789436483</v>
      </c>
      <c r="AY52">
        <f t="shared" si="16"/>
        <v>-42.777347789436483</v>
      </c>
      <c r="AZ52" s="1">
        <v>45516</v>
      </c>
      <c r="BA52">
        <v>400</v>
      </c>
      <c r="BC52" s="1">
        <v>45313</v>
      </c>
      <c r="BE52">
        <f>250+AW7</f>
        <v>236.75</v>
      </c>
    </row>
    <row r="53" spans="1:58" x14ac:dyDescent="0.3">
      <c r="A53" t="s">
        <v>56</v>
      </c>
      <c r="B53" s="1">
        <v>45516</v>
      </c>
      <c r="C53" s="1">
        <v>45516</v>
      </c>
      <c r="D53" s="1">
        <v>45523</v>
      </c>
      <c r="E53" s="1">
        <v>45530</v>
      </c>
      <c r="F53" s="1">
        <v>45538</v>
      </c>
      <c r="G53" s="1">
        <v>45544</v>
      </c>
      <c r="H53" s="1">
        <v>45513</v>
      </c>
      <c r="I53" s="1">
        <v>45509</v>
      </c>
      <c r="J53" s="1">
        <v>45502</v>
      </c>
      <c r="K53" s="1">
        <v>45495</v>
      </c>
      <c r="L53" s="1">
        <v>45484</v>
      </c>
      <c r="M53">
        <v>6.9899997711181641</v>
      </c>
      <c r="N53">
        <v>6.9899997711181641</v>
      </c>
      <c r="O53">
        <v>6.4499998092651367</v>
      </c>
      <c r="P53">
        <v>7.0999999046325684</v>
      </c>
      <c r="Q53">
        <v>6</v>
      </c>
      <c r="R53">
        <v>5.380000114440918</v>
      </c>
      <c r="S53">
        <v>8.0699996948242188</v>
      </c>
      <c r="T53">
        <v>7.3220000267028809</v>
      </c>
      <c r="U53">
        <v>8</v>
      </c>
      <c r="V53">
        <v>7.619999885559082</v>
      </c>
      <c r="W53">
        <v>5.8949999809265137</v>
      </c>
      <c r="X53">
        <v>100</v>
      </c>
      <c r="Y53">
        <v>-100</v>
      </c>
      <c r="Z53">
        <f t="shared" si="1"/>
        <v>-0.13382899188939551</v>
      </c>
      <c r="AA53">
        <f t="shared" si="2"/>
        <v>-0.23032899991350078</v>
      </c>
      <c r="AB53">
        <f t="shared" si="3"/>
        <v>0.36895669566327322</v>
      </c>
      <c r="AC53">
        <f t="shared" si="4"/>
        <v>0.36895669566327322</v>
      </c>
      <c r="AD53" t="str">
        <f t="shared" si="5"/>
        <v/>
      </c>
      <c r="AE53">
        <f t="shared" si="6"/>
        <v>36.895669566327321</v>
      </c>
      <c r="AF53">
        <v>100</v>
      </c>
      <c r="AG53">
        <f t="shared" si="7"/>
        <v>-0.23032899991350078</v>
      </c>
      <c r="AH53">
        <f t="shared" si="8"/>
        <v>-0.33333329394157984</v>
      </c>
      <c r="AI53">
        <v>3.6221567419995737</v>
      </c>
      <c r="AJ53">
        <f t="shared" si="0"/>
        <v>3.6221567419995737</v>
      </c>
      <c r="AK53">
        <f t="shared" si="9"/>
        <v>3.6221567419995737</v>
      </c>
      <c r="AL53" s="1">
        <v>45518</v>
      </c>
      <c r="AM53">
        <v>0.23032899991350078</v>
      </c>
      <c r="AO53">
        <f t="shared" si="10"/>
        <v>-0.23032899991350078</v>
      </c>
      <c r="AP53">
        <f t="shared" si="11"/>
        <v>-0.23032899991350078</v>
      </c>
      <c r="AQ53">
        <f t="shared" si="12"/>
        <v>3.6221567419995737</v>
      </c>
      <c r="AR53">
        <f t="shared" si="13"/>
        <v>3.6221567419995736E-2</v>
      </c>
      <c r="AW53">
        <f t="shared" si="14"/>
        <v>-92.822586965140815</v>
      </c>
      <c r="AX53">
        <f t="shared" si="15"/>
        <v>14.597291670258281</v>
      </c>
      <c r="AY53">
        <f t="shared" si="16"/>
        <v>-78.225295294882528</v>
      </c>
      <c r="AZ53" s="1">
        <v>45516</v>
      </c>
      <c r="BA53">
        <v>403</v>
      </c>
      <c r="BC53" s="1">
        <v>45314</v>
      </c>
      <c r="BD53">
        <v>-250</v>
      </c>
      <c r="BE53">
        <f>250+AW8</f>
        <v>236.6</v>
      </c>
    </row>
    <row r="54" spans="1:58" x14ac:dyDescent="0.3">
      <c r="A54" t="s">
        <v>58</v>
      </c>
      <c r="B54" s="1">
        <v>45517</v>
      </c>
      <c r="C54" s="1">
        <v>45518</v>
      </c>
      <c r="D54" s="1">
        <v>45524</v>
      </c>
      <c r="E54" s="1">
        <v>45531</v>
      </c>
      <c r="F54" s="1">
        <v>45538</v>
      </c>
      <c r="G54" s="1">
        <v>45547</v>
      </c>
      <c r="H54" s="1">
        <v>45516</v>
      </c>
      <c r="I54" s="1">
        <v>45510</v>
      </c>
      <c r="J54" s="1">
        <v>45503</v>
      </c>
      <c r="K54" s="1">
        <v>45518</v>
      </c>
      <c r="L54" s="1">
        <v>45488</v>
      </c>
      <c r="M54">
        <v>16.25</v>
      </c>
      <c r="N54">
        <v>15.25</v>
      </c>
      <c r="O54">
        <v>16.20000076293945</v>
      </c>
      <c r="P54">
        <v>16.47500038146973</v>
      </c>
      <c r="Q54">
        <v>14.42500019073486</v>
      </c>
      <c r="R54">
        <v>13.25</v>
      </c>
      <c r="S54">
        <v>19.75</v>
      </c>
      <c r="T54">
        <v>23.75</v>
      </c>
      <c r="U54">
        <v>24.89999961853027</v>
      </c>
      <c r="V54">
        <v>15.25</v>
      </c>
      <c r="W54">
        <v>18.29999923706055</v>
      </c>
      <c r="X54">
        <v>100</v>
      </c>
      <c r="Y54">
        <v>-100</v>
      </c>
      <c r="Z54">
        <f t="shared" si="1"/>
        <v>-0.22784810126582278</v>
      </c>
      <c r="AA54">
        <f t="shared" si="2"/>
        <v>-0.18461538461538463</v>
      </c>
      <c r="AB54">
        <f t="shared" si="3"/>
        <v>7.9235017671637722E-2</v>
      </c>
      <c r="AC54">
        <f>IF(Z54&lt;0,AB54,"")</f>
        <v>7.9235017671637722E-2</v>
      </c>
      <c r="AD54" t="str">
        <f t="shared" si="5"/>
        <v/>
      </c>
      <c r="AE54">
        <f t="shared" si="6"/>
        <v>7.9235017671637724</v>
      </c>
      <c r="AF54">
        <v>100</v>
      </c>
      <c r="AG54">
        <f t="shared" si="7"/>
        <v>-0.13114754098360656</v>
      </c>
      <c r="AH54">
        <f t="shared" si="8"/>
        <v>-0.32911392405063289</v>
      </c>
      <c r="AI54">
        <v>-4.3320502621769927</v>
      </c>
      <c r="AJ54">
        <f t="shared" si="0"/>
        <v>-4.3320502621769927</v>
      </c>
      <c r="AK54">
        <f t="shared" si="9"/>
        <v>-4.3320502621769927</v>
      </c>
      <c r="AL54" s="1">
        <v>45524</v>
      </c>
      <c r="AM54">
        <v>0.13114754098360656</v>
      </c>
      <c r="AO54">
        <f t="shared" si="10"/>
        <v>-0.13114754098360656</v>
      </c>
      <c r="AP54">
        <f t="shared" si="11"/>
        <v>-0.13114754098360656</v>
      </c>
      <c r="AQ54">
        <f t="shared" si="12"/>
        <v>-4.3320502621769927</v>
      </c>
      <c r="AR54">
        <f t="shared" si="13"/>
        <v>-4.3320502621769924E-2</v>
      </c>
      <c r="AW54">
        <f t="shared" si="14"/>
        <v>-53.245901639344268</v>
      </c>
      <c r="AX54">
        <f t="shared" si="15"/>
        <v>-17.588124064438588</v>
      </c>
      <c r="AY54">
        <f t="shared" si="16"/>
        <v>-70.834025703782856</v>
      </c>
      <c r="AZ54" s="1">
        <v>45517</v>
      </c>
      <c r="BA54">
        <v>406</v>
      </c>
      <c r="BC54" s="1">
        <v>45315</v>
      </c>
      <c r="BD54">
        <v>-250</v>
      </c>
    </row>
    <row r="55" spans="1:58" x14ac:dyDescent="0.3">
      <c r="A55" t="s">
        <v>60</v>
      </c>
      <c r="B55" s="1">
        <v>45518</v>
      </c>
      <c r="C55" s="1">
        <v>45519</v>
      </c>
      <c r="D55" s="1">
        <v>45525</v>
      </c>
      <c r="E55" s="1">
        <v>45532</v>
      </c>
      <c r="F55" s="1">
        <v>45539</v>
      </c>
      <c r="G55" s="1">
        <v>45548</v>
      </c>
      <c r="H55" s="1">
        <v>45517</v>
      </c>
      <c r="I55" s="1">
        <v>45511</v>
      </c>
      <c r="J55" s="1">
        <v>45504</v>
      </c>
      <c r="K55" s="1">
        <v>45519</v>
      </c>
      <c r="L55" s="1">
        <v>45488</v>
      </c>
      <c r="M55">
        <v>139.17999267578119</v>
      </c>
      <c r="N55">
        <v>142.0899963378906</v>
      </c>
      <c r="O55">
        <v>139.6499938964844</v>
      </c>
      <c r="P55">
        <v>138.80000305175781</v>
      </c>
      <c r="Q55">
        <v>117.01999664306641</v>
      </c>
      <c r="R55">
        <v>116.2900009155273</v>
      </c>
      <c r="S55">
        <v>131</v>
      </c>
      <c r="T55">
        <v>126.2200012207031</v>
      </c>
      <c r="U55">
        <v>134.11000061035159</v>
      </c>
      <c r="V55">
        <v>142.0899963378906</v>
      </c>
      <c r="W55">
        <v>138.9100036621094</v>
      </c>
      <c r="X55">
        <v>100</v>
      </c>
      <c r="Y55">
        <v>-100</v>
      </c>
      <c r="Z55">
        <f t="shared" si="1"/>
        <v>8.4656460594584704E-2</v>
      </c>
      <c r="AA55">
        <f t="shared" si="2"/>
        <v>-0.16446323440737612</v>
      </c>
      <c r="AB55">
        <f t="shared" si="3"/>
        <v>-5.6943369473591209E-2</v>
      </c>
      <c r="AC55" t="str">
        <f t="shared" si="4"/>
        <v/>
      </c>
      <c r="AD55">
        <f t="shared" si="5"/>
        <v>-5.6943369473591209E-2</v>
      </c>
      <c r="AE55">
        <f t="shared" si="6"/>
        <v>-5.6943369473591208</v>
      </c>
      <c r="AF55">
        <v>100</v>
      </c>
      <c r="AG55">
        <f t="shared" si="7"/>
        <v>-0.18157503052509621</v>
      </c>
      <c r="AH55">
        <f t="shared" si="8"/>
        <v>-0.11229006934711984</v>
      </c>
      <c r="AI55">
        <v>-2.7212722283065283</v>
      </c>
      <c r="AJ55">
        <f t="shared" si="0"/>
        <v>-2.7212722283065283</v>
      </c>
      <c r="AK55">
        <f t="shared" si="9"/>
        <v>-2.7212722283065283</v>
      </c>
      <c r="AL55" s="1">
        <v>45524</v>
      </c>
      <c r="AM55">
        <v>0.18157503052509621</v>
      </c>
      <c r="AO55">
        <f t="shared" si="10"/>
        <v>-0.18157503052509621</v>
      </c>
      <c r="AP55">
        <f t="shared" si="11"/>
        <v>-0.18157503052509621</v>
      </c>
      <c r="AQ55">
        <f t="shared" si="12"/>
        <v>-2.7212722283065283</v>
      </c>
      <c r="AR55">
        <f t="shared" si="13"/>
        <v>-2.7212722283065281E-2</v>
      </c>
      <c r="AW55">
        <f t="shared" si="14"/>
        <v>-74.264187484764349</v>
      </c>
      <c r="AX55">
        <f t="shared" si="15"/>
        <v>-11.1300034137737</v>
      </c>
      <c r="AY55">
        <f t="shared" si="16"/>
        <v>-85.394190898538056</v>
      </c>
      <c r="AZ55" s="1">
        <v>45518</v>
      </c>
      <c r="BA55">
        <v>409</v>
      </c>
      <c r="BC55" s="1">
        <v>45316</v>
      </c>
    </row>
    <row r="56" spans="1:58" x14ac:dyDescent="0.3">
      <c r="A56" t="s">
        <v>62</v>
      </c>
      <c r="B56" s="1">
        <v>45518</v>
      </c>
      <c r="C56" s="1">
        <v>45519</v>
      </c>
      <c r="D56" s="1">
        <v>45525</v>
      </c>
      <c r="E56" s="1">
        <v>45532</v>
      </c>
      <c r="F56" s="1">
        <v>45539</v>
      </c>
      <c r="G56" s="1">
        <v>45548</v>
      </c>
      <c r="H56" s="1">
        <v>45517</v>
      </c>
      <c r="I56" s="1">
        <v>45511</v>
      </c>
      <c r="J56" s="1">
        <v>45504</v>
      </c>
      <c r="K56" s="1">
        <v>45519</v>
      </c>
      <c r="L56" s="1">
        <v>45488</v>
      </c>
      <c r="M56">
        <v>72.222309013074494</v>
      </c>
      <c r="N56">
        <v>73.077073346708033</v>
      </c>
      <c r="O56">
        <v>73.538832724652025</v>
      </c>
      <c r="P56">
        <v>76.103115951061795</v>
      </c>
      <c r="Q56">
        <v>78.27439992891</v>
      </c>
      <c r="R56">
        <v>81.266933833872997</v>
      </c>
      <c r="S56">
        <v>71.672118434265073</v>
      </c>
      <c r="T56">
        <v>73.204796052576398</v>
      </c>
      <c r="U56">
        <v>76.525583540547629</v>
      </c>
      <c r="V56">
        <v>73.077073346708033</v>
      </c>
      <c r="W56">
        <v>69.166788925958841</v>
      </c>
      <c r="X56">
        <v>100</v>
      </c>
      <c r="Y56">
        <v>-100</v>
      </c>
      <c r="Z56">
        <f t="shared" si="1"/>
        <v>1.9602530846517831E-2</v>
      </c>
      <c r="AA56">
        <f t="shared" si="2"/>
        <v>0.12523311625444078</v>
      </c>
      <c r="AB56">
        <f t="shared" si="3"/>
        <v>3.6221567419995736E-2</v>
      </c>
      <c r="AC56" t="str">
        <f t="shared" si="4"/>
        <v/>
      </c>
      <c r="AD56">
        <f t="shared" si="5"/>
        <v>3.6221567419995736E-2</v>
      </c>
      <c r="AE56">
        <f t="shared" si="6"/>
        <v>3.6221567419995737</v>
      </c>
      <c r="AF56">
        <v>100</v>
      </c>
      <c r="AG56">
        <f t="shared" si="7"/>
        <v>0.11207154463218387</v>
      </c>
      <c r="AH56">
        <f t="shared" si="8"/>
        <v>0.13387096138937099</v>
      </c>
      <c r="AI56">
        <v>-4.6562579797662362</v>
      </c>
      <c r="AJ56">
        <f t="shared" si="0"/>
        <v>-4.6562579797662362</v>
      </c>
      <c r="AK56">
        <f t="shared" si="9"/>
        <v>-4.6562579797662362</v>
      </c>
      <c r="AL56" s="1">
        <v>45532</v>
      </c>
      <c r="AM56">
        <v>-0.11207154463218387</v>
      </c>
      <c r="AO56">
        <f t="shared" si="10"/>
        <v>0.11207154463218387</v>
      </c>
      <c r="AP56">
        <f t="shared" si="11"/>
        <v>-0.05</v>
      </c>
      <c r="AQ56">
        <f t="shared" si="12"/>
        <v>-4.6562579797662362</v>
      </c>
      <c r="AR56">
        <f t="shared" si="13"/>
        <v>-4.656257979766236E-2</v>
      </c>
      <c r="AW56">
        <f t="shared" si="14"/>
        <v>-20.6</v>
      </c>
      <c r="AX56">
        <f t="shared" si="15"/>
        <v>-19.183782876636894</v>
      </c>
      <c r="AY56">
        <f t="shared" si="16"/>
        <v>-39.783782876636892</v>
      </c>
      <c r="AZ56" s="1">
        <v>45518</v>
      </c>
      <c r="BA56">
        <v>412</v>
      </c>
      <c r="BC56" s="1">
        <v>45317</v>
      </c>
      <c r="BD56">
        <v>-500</v>
      </c>
    </row>
    <row r="57" spans="1:58" x14ac:dyDescent="0.3">
      <c r="A57" t="s">
        <v>64</v>
      </c>
      <c r="B57" s="1">
        <v>45524</v>
      </c>
      <c r="C57" s="1">
        <v>45525</v>
      </c>
      <c r="D57" s="1">
        <v>45531</v>
      </c>
      <c r="E57" s="1">
        <v>45538</v>
      </c>
      <c r="F57" s="1">
        <v>45545</v>
      </c>
      <c r="G57" s="1">
        <v>45554</v>
      </c>
      <c r="H57" s="1">
        <v>45523</v>
      </c>
      <c r="I57" s="1">
        <v>45517</v>
      </c>
      <c r="J57" s="1">
        <v>45510</v>
      </c>
      <c r="K57" s="1">
        <v>45525</v>
      </c>
      <c r="L57" s="1">
        <v>45495</v>
      </c>
      <c r="M57">
        <v>45.409999847412109</v>
      </c>
      <c r="N57">
        <v>45.220001220703118</v>
      </c>
      <c r="O57">
        <v>46.509998321533203</v>
      </c>
      <c r="P57">
        <v>45.799999237060547</v>
      </c>
      <c r="Q57">
        <v>44.200000762939453</v>
      </c>
      <c r="R57">
        <v>46.819999694824219</v>
      </c>
      <c r="S57">
        <v>44.830001831054688</v>
      </c>
      <c r="T57">
        <v>44.959999084472663</v>
      </c>
      <c r="U57">
        <v>42.779998779296882</v>
      </c>
      <c r="V57">
        <v>45.220001220703118</v>
      </c>
      <c r="W57">
        <v>46.860000610351563</v>
      </c>
      <c r="X57">
        <v>100</v>
      </c>
      <c r="Y57">
        <v>-100</v>
      </c>
      <c r="Z57">
        <f t="shared" si="1"/>
        <v>8.6995175935565012E-3</v>
      </c>
      <c r="AA57">
        <f t="shared" si="2"/>
        <v>3.1050426164942267E-2</v>
      </c>
      <c r="AB57">
        <f t="shared" si="3"/>
        <v>-4.3320502621769924E-2</v>
      </c>
      <c r="AC57" t="str">
        <f t="shared" si="4"/>
        <v/>
      </c>
      <c r="AD57">
        <f t="shared" si="5"/>
        <v>-4.3320502621769924E-2</v>
      </c>
      <c r="AE57">
        <f t="shared" si="6"/>
        <v>-4.3320502621769927</v>
      </c>
      <c r="AF57">
        <v>100</v>
      </c>
      <c r="AG57">
        <f t="shared" si="7"/>
        <v>3.5382539383669274E-2</v>
      </c>
      <c r="AH57">
        <f t="shared" si="8"/>
        <v>4.4389868001098717E-2</v>
      </c>
      <c r="AI57">
        <v>-0.71530578656120625</v>
      </c>
      <c r="AJ57">
        <f t="shared" si="0"/>
        <v>-0.71530578656120625</v>
      </c>
      <c r="AK57">
        <f>IF(AJ57&lt;-5,-5,AJ57)</f>
        <v>-0.71530578656120625</v>
      </c>
      <c r="AL57" s="1">
        <v>45532</v>
      </c>
      <c r="AM57">
        <v>-3.5382539383669274E-2</v>
      </c>
      <c r="AO57">
        <f t="shared" si="10"/>
        <v>3.5382539383669274E-2</v>
      </c>
      <c r="AP57">
        <f t="shared" si="11"/>
        <v>3.5382539383669274E-2</v>
      </c>
      <c r="AQ57">
        <f t="shared" si="12"/>
        <v>-0.71530578656120625</v>
      </c>
      <c r="AR57">
        <f t="shared" si="13"/>
        <v>-7.1530578656120621E-3</v>
      </c>
      <c r="AW57">
        <f t="shared" si="14"/>
        <v>14.68375384422275</v>
      </c>
      <c r="AX57">
        <f t="shared" si="15"/>
        <v>-2.9685190142290057</v>
      </c>
      <c r="AY57">
        <f t="shared" si="16"/>
        <v>11.715234829993744</v>
      </c>
      <c r="AZ57" s="1">
        <v>45524</v>
      </c>
      <c r="BA57">
        <v>415</v>
      </c>
      <c r="BC57" s="1">
        <v>45318</v>
      </c>
    </row>
    <row r="58" spans="1:58" x14ac:dyDescent="0.3">
      <c r="A58" t="s">
        <v>65</v>
      </c>
      <c r="B58" s="1">
        <v>45524</v>
      </c>
      <c r="C58" s="1">
        <v>45525</v>
      </c>
      <c r="D58" s="1">
        <v>45531</v>
      </c>
      <c r="E58" s="1">
        <v>45538</v>
      </c>
      <c r="F58" s="1">
        <v>45545</v>
      </c>
      <c r="G58" s="1">
        <v>45554</v>
      </c>
      <c r="H58" s="1">
        <v>45523</v>
      </c>
      <c r="I58" s="1">
        <v>45517</v>
      </c>
      <c r="J58" s="1">
        <v>45510</v>
      </c>
      <c r="K58" s="1">
        <v>45525</v>
      </c>
      <c r="L58" s="1">
        <v>45495</v>
      </c>
      <c r="M58">
        <v>27.143471631051</v>
      </c>
      <c r="N58">
        <v>26.985831555156359</v>
      </c>
      <c r="O58">
        <v>28.00063446519847</v>
      </c>
      <c r="P58">
        <v>28.572074169710579</v>
      </c>
      <c r="Q58">
        <v>27.71491137087623</v>
      </c>
      <c r="R58">
        <v>27.92181445117172</v>
      </c>
      <c r="S58">
        <v>26.887310536445931</v>
      </c>
      <c r="T58">
        <v>25.918708597988601</v>
      </c>
      <c r="U58">
        <v>26.68131283493334</v>
      </c>
      <c r="V58">
        <v>26.985831555156359</v>
      </c>
      <c r="W58">
        <v>27.639455359190769</v>
      </c>
      <c r="X58">
        <v>100</v>
      </c>
      <c r="Y58">
        <v>-100</v>
      </c>
      <c r="Z58">
        <f t="shared" si="1"/>
        <v>3.66421991433032E-3</v>
      </c>
      <c r="AA58">
        <f t="shared" si="2"/>
        <v>2.8675138932130126E-2</v>
      </c>
      <c r="AB58">
        <f t="shared" si="3"/>
        <v>-2.7212722283065285E-2</v>
      </c>
      <c r="AC58" t="str">
        <f t="shared" si="4"/>
        <v/>
      </c>
      <c r="AD58">
        <f t="shared" si="5"/>
        <v>-2.7212722283065285E-2</v>
      </c>
      <c r="AE58">
        <f t="shared" si="6"/>
        <v>-2.7212722283065283</v>
      </c>
      <c r="AF58">
        <v>100</v>
      </c>
      <c r="AG58">
        <f t="shared" si="7"/>
        <v>3.46842339878356E-2</v>
      </c>
      <c r="AH58">
        <f t="shared" si="8"/>
        <v>3.8475544563057441E-2</v>
      </c>
      <c r="AI58">
        <v>11.488869010424791</v>
      </c>
      <c r="AJ58">
        <f t="shared" si="0"/>
        <v>11.488869010424791</v>
      </c>
      <c r="AK58">
        <f t="shared" si="9"/>
        <v>11.488869010424791</v>
      </c>
      <c r="AL58" s="1">
        <v>45540</v>
      </c>
      <c r="AM58">
        <v>-3.46842339878356E-2</v>
      </c>
      <c r="AO58">
        <f t="shared" si="10"/>
        <v>3.46842339878356E-2</v>
      </c>
      <c r="AP58">
        <f t="shared" si="11"/>
        <v>3.46842339878356E-2</v>
      </c>
      <c r="AQ58">
        <f t="shared" si="12"/>
        <v>11.488869010424791</v>
      </c>
      <c r="AR58">
        <f t="shared" si="13"/>
        <v>0.1148886901042479</v>
      </c>
      <c r="AW58">
        <f t="shared" si="14"/>
        <v>14.498009806915281</v>
      </c>
      <c r="AX58">
        <f t="shared" si="15"/>
        <v>48.023472463575622</v>
      </c>
      <c r="AY58">
        <f t="shared" si="16"/>
        <v>62.521482270490907</v>
      </c>
      <c r="AZ58" s="1">
        <v>45524</v>
      </c>
      <c r="BA58">
        <v>418</v>
      </c>
      <c r="BC58" s="1">
        <v>45319</v>
      </c>
    </row>
    <row r="59" spans="1:58" x14ac:dyDescent="0.3">
      <c r="A59" t="s">
        <v>66</v>
      </c>
      <c r="B59" s="1">
        <v>45532</v>
      </c>
      <c r="C59" s="1">
        <v>45533</v>
      </c>
      <c r="D59" s="1">
        <v>45539</v>
      </c>
      <c r="E59" s="1">
        <v>45546</v>
      </c>
      <c r="F59" s="1">
        <v>45553</v>
      </c>
      <c r="G59" s="1">
        <v>45562</v>
      </c>
      <c r="H59" s="1">
        <v>45531</v>
      </c>
      <c r="I59" s="1">
        <v>45525</v>
      </c>
      <c r="J59" s="1">
        <v>45518</v>
      </c>
      <c r="K59" s="1">
        <v>45533</v>
      </c>
      <c r="L59" s="1">
        <v>45502</v>
      </c>
      <c r="M59">
        <v>65.519996643066406</v>
      </c>
      <c r="N59">
        <v>65.800003051757813</v>
      </c>
      <c r="O59">
        <v>66.419998168945313</v>
      </c>
      <c r="P59">
        <v>63.040000915527337</v>
      </c>
      <c r="Q59">
        <v>65.25</v>
      </c>
      <c r="R59">
        <v>65.639999389648438</v>
      </c>
      <c r="S59">
        <v>65.319999694824219</v>
      </c>
      <c r="T59">
        <v>64.419998168945313</v>
      </c>
      <c r="U59">
        <v>61.799999237060547</v>
      </c>
      <c r="V59">
        <v>65.800003051757813</v>
      </c>
      <c r="W59">
        <v>68.510002136230469</v>
      </c>
      <c r="X59">
        <v>100</v>
      </c>
      <c r="Y59">
        <v>-100</v>
      </c>
      <c r="Z59">
        <f t="shared" si="1"/>
        <v>7.3484898832849796E-3</v>
      </c>
      <c r="AA59">
        <f t="shared" si="2"/>
        <v>1.8315438450916103E-3</v>
      </c>
      <c r="AB59">
        <f t="shared" si="3"/>
        <v>-4.656257979766236E-2</v>
      </c>
      <c r="AC59" t="str">
        <f t="shared" si="4"/>
        <v/>
      </c>
      <c r="AD59">
        <f t="shared" si="5"/>
        <v>-4.656257979766236E-2</v>
      </c>
      <c r="AE59">
        <f t="shared" si="6"/>
        <v>-4.6562579797662362</v>
      </c>
      <c r="AF59">
        <v>100</v>
      </c>
      <c r="AG59">
        <f t="shared" si="7"/>
        <v>-2.4316664846279301E-3</v>
      </c>
      <c r="AH59">
        <f t="shared" si="8"/>
        <v>4.8989543220952381E-3</v>
      </c>
      <c r="AI59">
        <v>-14.864086248778232</v>
      </c>
      <c r="AJ59">
        <f t="shared" si="0"/>
        <v>-10</v>
      </c>
      <c r="AK59">
        <f t="shared" si="9"/>
        <v>-5</v>
      </c>
      <c r="AL59" s="1">
        <v>45544</v>
      </c>
      <c r="AM59">
        <v>2.4316664846279301E-3</v>
      </c>
      <c r="AO59">
        <f t="shared" si="10"/>
        <v>-2.4316664846279301E-3</v>
      </c>
      <c r="AP59">
        <f t="shared" si="11"/>
        <v>-2.4316664846279301E-3</v>
      </c>
      <c r="AQ59">
        <f t="shared" si="12"/>
        <v>-14.864086248778232</v>
      </c>
      <c r="AR59">
        <f t="shared" si="13"/>
        <v>-0.14864086248778233</v>
      </c>
      <c r="AW59">
        <f t="shared" si="14"/>
        <v>-1.0237315900283586</v>
      </c>
      <c r="AX59">
        <f t="shared" si="15"/>
        <v>-62.57780310735636</v>
      </c>
      <c r="AY59">
        <f t="shared" si="16"/>
        <v>-63.601534697384722</v>
      </c>
      <c r="AZ59" s="1">
        <v>45532</v>
      </c>
      <c r="BA59">
        <v>421</v>
      </c>
      <c r="BC59" s="1">
        <v>45320</v>
      </c>
    </row>
    <row r="60" spans="1:58" x14ac:dyDescent="0.3">
      <c r="A60" t="s">
        <v>67</v>
      </c>
      <c r="B60" s="1">
        <v>45532</v>
      </c>
      <c r="C60" s="1">
        <v>45533</v>
      </c>
      <c r="D60" s="1">
        <v>45539</v>
      </c>
      <c r="E60" s="1">
        <v>45546</v>
      </c>
      <c r="F60" s="1">
        <v>45553</v>
      </c>
      <c r="G60" s="1">
        <v>45562</v>
      </c>
      <c r="H60" s="1">
        <v>45531</v>
      </c>
      <c r="I60" s="1">
        <v>45525</v>
      </c>
      <c r="J60" s="1">
        <v>45518</v>
      </c>
      <c r="K60" s="1">
        <v>45533</v>
      </c>
      <c r="L60" s="1">
        <v>45502</v>
      </c>
      <c r="M60">
        <v>20.620000839233398</v>
      </c>
      <c r="N60">
        <v>20.79000091552734</v>
      </c>
      <c r="O60">
        <v>20.409999847412109</v>
      </c>
      <c r="P60">
        <v>18.659999847412109</v>
      </c>
      <c r="Q60">
        <v>18.069999694824219</v>
      </c>
      <c r="R60">
        <v>18.829999923706051</v>
      </c>
      <c r="S60">
        <v>20.819999694824219</v>
      </c>
      <c r="T60">
        <v>20.510000228881839</v>
      </c>
      <c r="U60">
        <v>19.920000076293949</v>
      </c>
      <c r="V60">
        <v>20.79000091552734</v>
      </c>
      <c r="W60">
        <v>20.969999313354489</v>
      </c>
      <c r="X60">
        <v>100</v>
      </c>
      <c r="Y60">
        <v>-100</v>
      </c>
      <c r="Z60">
        <f t="shared" si="1"/>
        <v>-1.4408635800478011E-3</v>
      </c>
      <c r="AA60">
        <f t="shared" si="2"/>
        <v>-8.6808964242209755E-2</v>
      </c>
      <c r="AB60">
        <f t="shared" si="3"/>
        <v>-7.1530578656120629E-3</v>
      </c>
      <c r="AC60">
        <f t="shared" si="4"/>
        <v>-7.1530578656120629E-3</v>
      </c>
      <c r="AD60" t="str">
        <f t="shared" si="5"/>
        <v/>
      </c>
      <c r="AE60">
        <f t="shared" si="6"/>
        <v>-0.71530578656120625</v>
      </c>
      <c r="AF60">
        <v>100</v>
      </c>
      <c r="AG60">
        <f t="shared" si="7"/>
        <v>-9.4276137831116269E-2</v>
      </c>
      <c r="AH60">
        <f t="shared" si="8"/>
        <v>-9.5581162357695648E-2</v>
      </c>
      <c r="AI60">
        <v>6.7460285172590773</v>
      </c>
      <c r="AJ60">
        <f t="shared" si="0"/>
        <v>6.7460285172590773</v>
      </c>
      <c r="AK60">
        <f t="shared" si="9"/>
        <v>6.7460285172590773</v>
      </c>
      <c r="AL60" s="1">
        <v>45558</v>
      </c>
      <c r="AM60">
        <v>9.4276137831116269E-2</v>
      </c>
      <c r="AO60">
        <f t="shared" si="10"/>
        <v>-9.4276137831116269E-2</v>
      </c>
      <c r="AP60">
        <f t="shared" si="11"/>
        <v>-9.4276137831116269E-2</v>
      </c>
      <c r="AQ60">
        <f t="shared" si="12"/>
        <v>6.7460285172590773</v>
      </c>
      <c r="AR60">
        <f t="shared" si="13"/>
        <v>6.746028517259077E-2</v>
      </c>
      <c r="AW60">
        <f t="shared" si="14"/>
        <v>-39.973082440393298</v>
      </c>
      <c r="AX60">
        <f t="shared" si="15"/>
        <v>28.603160913178485</v>
      </c>
      <c r="AY60">
        <f t="shared" si="16"/>
        <v>-11.369921527214814</v>
      </c>
      <c r="AZ60" s="1">
        <v>45532</v>
      </c>
      <c r="BA60">
        <v>424</v>
      </c>
      <c r="BC60" s="1">
        <v>45321</v>
      </c>
      <c r="BE60">
        <f>250+AW9</f>
        <v>256.27341376647399</v>
      </c>
      <c r="BF60">
        <f>250+AW10</f>
        <v>243.90105153783489</v>
      </c>
    </row>
    <row r="61" spans="1:58" x14ac:dyDescent="0.3">
      <c r="A61" t="s">
        <v>68</v>
      </c>
      <c r="B61" s="1">
        <v>45540</v>
      </c>
      <c r="C61" s="1">
        <v>45541</v>
      </c>
      <c r="D61" s="1">
        <v>45547</v>
      </c>
      <c r="E61" s="1">
        <v>45554</v>
      </c>
      <c r="F61" s="1">
        <v>45561</v>
      </c>
      <c r="G61" s="1">
        <v>45572</v>
      </c>
      <c r="H61" s="1">
        <v>45539</v>
      </c>
      <c r="I61" s="1">
        <v>45533</v>
      </c>
      <c r="J61" s="1">
        <v>45526</v>
      </c>
      <c r="K61" s="1">
        <v>45541</v>
      </c>
      <c r="L61" s="1">
        <v>45510</v>
      </c>
      <c r="M61">
        <v>10.14999961853027</v>
      </c>
      <c r="N61">
        <v>10.80000019073486</v>
      </c>
      <c r="O61">
        <v>12.11999988555908</v>
      </c>
      <c r="P61">
        <v>14.689999580383301</v>
      </c>
      <c r="Q61">
        <v>14.710000038146971</v>
      </c>
      <c r="R61">
        <v>15.239999771118161</v>
      </c>
      <c r="S61">
        <v>9.5100002288818359</v>
      </c>
      <c r="T61">
        <v>9.0299997329711914</v>
      </c>
      <c r="U61">
        <v>8.75</v>
      </c>
      <c r="V61">
        <v>10.80000019073486</v>
      </c>
      <c r="W61">
        <v>8.5299997329711914</v>
      </c>
      <c r="X61">
        <v>100</v>
      </c>
      <c r="Y61">
        <v>-100</v>
      </c>
      <c r="Z61">
        <f t="shared" si="1"/>
        <v>0.13564668042123687</v>
      </c>
      <c r="AA61">
        <f t="shared" si="2"/>
        <v>0.50147786639276026</v>
      </c>
      <c r="AB61">
        <f t="shared" si="3"/>
        <v>0.1148886901042479</v>
      </c>
      <c r="AC61" t="str">
        <f t="shared" si="4"/>
        <v/>
      </c>
      <c r="AD61">
        <f t="shared" si="5"/>
        <v>0.1148886901042479</v>
      </c>
      <c r="AE61">
        <f t="shared" si="6"/>
        <v>11.488869010424791</v>
      </c>
      <c r="AF61">
        <v>100</v>
      </c>
      <c r="AG61">
        <f t="shared" si="7"/>
        <v>0.41111106499723049</v>
      </c>
      <c r="AH61">
        <f t="shared" si="8"/>
        <v>0.60252359666978106</v>
      </c>
      <c r="AI61">
        <v>-14.733541195144321</v>
      </c>
      <c r="AJ61">
        <f>IF(AI61&lt;-10,-10,AI61)</f>
        <v>-10</v>
      </c>
      <c r="AK61">
        <f t="shared" si="9"/>
        <v>-5</v>
      </c>
      <c r="AL61" s="1">
        <v>45561</v>
      </c>
      <c r="AM61">
        <v>-0.41111106499723049</v>
      </c>
      <c r="AO61">
        <f t="shared" si="10"/>
        <v>0.41111106499723049</v>
      </c>
      <c r="AP61">
        <f t="shared" si="11"/>
        <v>-0.05</v>
      </c>
      <c r="AQ61">
        <f t="shared" si="12"/>
        <v>-14.733541195144321</v>
      </c>
      <c r="AR61">
        <f t="shared" si="13"/>
        <v>-0.1473354119514432</v>
      </c>
      <c r="AW61">
        <f t="shared" si="14"/>
        <v>-21.35</v>
      </c>
      <c r="AX61">
        <f t="shared" si="15"/>
        <v>-62.912220903266245</v>
      </c>
      <c r="AY61">
        <f>AW61+AX61</f>
        <v>-84.26222090326624</v>
      </c>
      <c r="AZ61" s="1">
        <v>45540</v>
      </c>
      <c r="BA61">
        <v>427</v>
      </c>
      <c r="BC61" s="1">
        <v>45322</v>
      </c>
    </row>
    <row r="62" spans="1:58" x14ac:dyDescent="0.3">
      <c r="A62" t="s">
        <v>69</v>
      </c>
      <c r="B62" s="1">
        <v>45544</v>
      </c>
      <c r="C62" s="1">
        <v>45544</v>
      </c>
      <c r="D62" s="1">
        <v>45551</v>
      </c>
      <c r="E62" s="1">
        <v>45558</v>
      </c>
      <c r="F62" s="1">
        <v>45565</v>
      </c>
      <c r="G62" s="1">
        <v>45572</v>
      </c>
      <c r="H62" s="1">
        <v>45541</v>
      </c>
      <c r="I62" s="1">
        <v>45538</v>
      </c>
      <c r="J62" s="1">
        <v>45530</v>
      </c>
      <c r="K62" s="1">
        <v>45523</v>
      </c>
      <c r="L62" s="1">
        <v>45512</v>
      </c>
      <c r="M62">
        <v>14.409999847412109</v>
      </c>
      <c r="N62">
        <v>14.409999847412109</v>
      </c>
      <c r="O62">
        <v>13.69999980926514</v>
      </c>
      <c r="P62">
        <v>13.39999961853027</v>
      </c>
      <c r="Q62">
        <v>12.710000038146971</v>
      </c>
      <c r="R62">
        <v>13.10000038146973</v>
      </c>
      <c r="S62">
        <v>14.72000026702881</v>
      </c>
      <c r="T62">
        <v>15.260000228881839</v>
      </c>
      <c r="U62">
        <v>16.520000457763668</v>
      </c>
      <c r="V62">
        <v>15.97999954223633</v>
      </c>
      <c r="W62">
        <v>17.29000091552734</v>
      </c>
      <c r="X62">
        <v>100</v>
      </c>
      <c r="Y62">
        <v>-100</v>
      </c>
      <c r="Z62">
        <f t="shared" si="1"/>
        <v>-2.1059810733228587E-2</v>
      </c>
      <c r="AA62">
        <f t="shared" si="2"/>
        <v>-9.0909054810131867E-2</v>
      </c>
      <c r="AB62">
        <f t="shared" si="3"/>
        <v>-0.14864086248778233</v>
      </c>
      <c r="AC62">
        <f t="shared" si="4"/>
        <v>-0.14864086248778233</v>
      </c>
      <c r="AD62" t="str">
        <f>IF(Z62&gt;0,AB62,"")</f>
        <v/>
      </c>
      <c r="AE62">
        <f t="shared" si="6"/>
        <v>-14.864086248778232</v>
      </c>
      <c r="AF62">
        <v>100</v>
      </c>
      <c r="AG62">
        <f t="shared" si="7"/>
        <v>-9.0909054810131867E-2</v>
      </c>
      <c r="AH62">
        <f t="shared" si="8"/>
        <v>-0.11005433805512237</v>
      </c>
      <c r="AI62">
        <v>11.865725638554128</v>
      </c>
      <c r="AJ62">
        <f t="shared" si="0"/>
        <v>11.865725638554128</v>
      </c>
      <c r="AK62">
        <f t="shared" si="9"/>
        <v>11.865725638554128</v>
      </c>
      <c r="AL62" s="1">
        <v>45566</v>
      </c>
      <c r="AM62">
        <v>9.0909054810131867E-2</v>
      </c>
      <c r="AO62">
        <f t="shared" si="10"/>
        <v>-9.0909054810131867E-2</v>
      </c>
      <c r="AP62">
        <f t="shared" si="11"/>
        <v>-9.0909054810131867E-2</v>
      </c>
      <c r="AQ62">
        <f t="shared" si="12"/>
        <v>11.865725638554128</v>
      </c>
      <c r="AR62">
        <f t="shared" si="13"/>
        <v>0.11865725638554128</v>
      </c>
      <c r="AW62">
        <f t="shared" si="14"/>
        <v>-39.090893568356705</v>
      </c>
      <c r="AX62">
        <f t="shared" si="15"/>
        <v>51.022620245782754</v>
      </c>
      <c r="AY62">
        <f t="shared" si="16"/>
        <v>11.931726677426049</v>
      </c>
      <c r="AZ62" s="1">
        <v>45544</v>
      </c>
      <c r="BA62">
        <v>430</v>
      </c>
      <c r="BC62" s="1">
        <v>45323</v>
      </c>
      <c r="BD62">
        <v>-500</v>
      </c>
    </row>
    <row r="63" spans="1:58" x14ac:dyDescent="0.3">
      <c r="A63" t="s">
        <v>70</v>
      </c>
      <c r="B63" s="1">
        <v>45558</v>
      </c>
      <c r="C63" s="1">
        <v>45558</v>
      </c>
      <c r="D63" s="1">
        <v>45565</v>
      </c>
      <c r="E63" s="1">
        <v>45572</v>
      </c>
      <c r="F63" s="1">
        <v>45579</v>
      </c>
      <c r="G63" s="1">
        <v>45586</v>
      </c>
      <c r="H63" s="1">
        <v>45555</v>
      </c>
      <c r="I63" s="1">
        <v>45551</v>
      </c>
      <c r="J63" s="1">
        <v>45544</v>
      </c>
      <c r="K63" s="1">
        <v>45538</v>
      </c>
      <c r="L63" s="1">
        <v>45526</v>
      </c>
      <c r="M63">
        <v>8.1499996185302734</v>
      </c>
      <c r="N63">
        <v>8.1499996185302734</v>
      </c>
      <c r="O63">
        <v>6.869999885559082</v>
      </c>
      <c r="P63">
        <v>7.3299999237060547</v>
      </c>
      <c r="Q63">
        <v>8.0900001525878906</v>
      </c>
      <c r="R63">
        <v>8.4799995422363281</v>
      </c>
      <c r="S63">
        <v>8.0699996948242188</v>
      </c>
      <c r="T63">
        <v>8</v>
      </c>
      <c r="U63">
        <v>7.320000171661377</v>
      </c>
      <c r="V63">
        <v>7.6500000953674316</v>
      </c>
      <c r="W63">
        <v>7.559999942779541</v>
      </c>
      <c r="X63">
        <v>100</v>
      </c>
      <c r="Y63">
        <v>-100</v>
      </c>
      <c r="Z63">
        <f t="shared" si="1"/>
        <v>9.9132499047507403E-3</v>
      </c>
      <c r="AA63">
        <f t="shared" si="2"/>
        <v>4.0490790080008013E-2</v>
      </c>
      <c r="AB63">
        <f t="shared" si="3"/>
        <v>6.746028517259077E-2</v>
      </c>
      <c r="AC63" t="str">
        <f t="shared" si="4"/>
        <v/>
      </c>
      <c r="AD63">
        <f t="shared" si="5"/>
        <v>6.746028517259077E-2</v>
      </c>
      <c r="AE63">
        <f t="shared" si="6"/>
        <v>6.7460285172590773</v>
      </c>
      <c r="AF63">
        <v>100</v>
      </c>
      <c r="AG63">
        <f t="shared" si="7"/>
        <v>4.0490790080008013E-2</v>
      </c>
      <c r="AH63">
        <f t="shared" si="8"/>
        <v>5.0805435305662672E-2</v>
      </c>
      <c r="AI63">
        <v>0.95779308144763786</v>
      </c>
      <c r="AJ63">
        <f t="shared" si="0"/>
        <v>0.95779308144763786</v>
      </c>
      <c r="AK63">
        <f t="shared" si="9"/>
        <v>0.95779308144763786</v>
      </c>
      <c r="AL63" s="1">
        <v>45586</v>
      </c>
      <c r="AM63">
        <v>-4.0490790080008013E-2</v>
      </c>
      <c r="AO63">
        <f t="shared" si="10"/>
        <v>4.0490790080008013E-2</v>
      </c>
      <c r="AP63">
        <f t="shared" si="11"/>
        <v>4.0490790080008013E-2</v>
      </c>
      <c r="AQ63">
        <f t="shared" si="12"/>
        <v>0.95779308144763786</v>
      </c>
      <c r="AR63">
        <f t="shared" si="13"/>
        <v>9.5779308144763788E-3</v>
      </c>
      <c r="AW63">
        <f t="shared" si="14"/>
        <v>17.53251210464347</v>
      </c>
      <c r="AX63">
        <f t="shared" si="15"/>
        <v>4.1472440426682722</v>
      </c>
      <c r="AY63">
        <f t="shared" si="16"/>
        <v>21.679756147311743</v>
      </c>
      <c r="AZ63" s="1">
        <v>45558</v>
      </c>
      <c r="BA63">
        <v>433</v>
      </c>
      <c r="BC63" s="1">
        <v>45324</v>
      </c>
    </row>
    <row r="64" spans="1:58" x14ac:dyDescent="0.3">
      <c r="A64" t="s">
        <v>72</v>
      </c>
      <c r="B64" s="1">
        <v>45561</v>
      </c>
      <c r="C64" s="1">
        <v>45562</v>
      </c>
      <c r="D64" s="1">
        <v>45568</v>
      </c>
      <c r="E64" s="1">
        <v>45575</v>
      </c>
      <c r="F64" s="1">
        <v>45582</v>
      </c>
      <c r="G64" s="1">
        <v>45593</v>
      </c>
      <c r="H64" s="1">
        <v>45560</v>
      </c>
      <c r="I64" s="1">
        <v>45554</v>
      </c>
      <c r="J64" s="1">
        <v>45547</v>
      </c>
      <c r="K64" s="1">
        <v>45562</v>
      </c>
      <c r="L64" s="1">
        <v>45531</v>
      </c>
      <c r="M64">
        <v>20.879999160766602</v>
      </c>
      <c r="N64">
        <v>21.629999160766602</v>
      </c>
      <c r="O64">
        <v>20.20000076293945</v>
      </c>
      <c r="P64">
        <v>19.920000076293949</v>
      </c>
      <c r="Q64">
        <v>20.129999160766602</v>
      </c>
      <c r="R64">
        <v>19.979999542236332</v>
      </c>
      <c r="S64">
        <v>20.39999961853027</v>
      </c>
      <c r="T64">
        <v>19.39999961853027</v>
      </c>
      <c r="U64">
        <v>19.889999389648441</v>
      </c>
      <c r="V64">
        <v>21.629999160766602</v>
      </c>
      <c r="W64">
        <v>23.92499923706055</v>
      </c>
      <c r="X64">
        <v>100</v>
      </c>
      <c r="Y64">
        <v>-100</v>
      </c>
      <c r="Z64">
        <f t="shared" si="1"/>
        <v>6.0294096335132566E-2</v>
      </c>
      <c r="AA64">
        <f t="shared" si="2"/>
        <v>-4.3103431738702555E-2</v>
      </c>
      <c r="AB64">
        <f t="shared" si="3"/>
        <v>-0.1473354119514432</v>
      </c>
      <c r="AC64" t="str">
        <f t="shared" si="4"/>
        <v/>
      </c>
      <c r="AD64">
        <f t="shared" si="5"/>
        <v>-0.1473354119514432</v>
      </c>
      <c r="AE64">
        <f t="shared" si="6"/>
        <v>-14.733541195144321</v>
      </c>
      <c r="AF64">
        <v>100</v>
      </c>
      <c r="AG64">
        <f t="shared" si="7"/>
        <v>-7.6282925684209385E-2</v>
      </c>
      <c r="AH64">
        <f t="shared" si="8"/>
        <v>-2.0588239419006293E-2</v>
      </c>
      <c r="AI64">
        <v>-8.675801472882446</v>
      </c>
      <c r="AJ64">
        <f t="shared" si="0"/>
        <v>-8.675801472882446</v>
      </c>
      <c r="AK64">
        <f t="shared" si="9"/>
        <v>-5</v>
      </c>
      <c r="AL64" s="1">
        <v>45600</v>
      </c>
      <c r="AM64">
        <v>7.6282925684209385E-2</v>
      </c>
      <c r="AO64">
        <f t="shared" si="10"/>
        <v>-7.6282925684209385E-2</v>
      </c>
      <c r="AP64">
        <f t="shared" si="11"/>
        <v>-7.6282925684209385E-2</v>
      </c>
      <c r="AQ64">
        <f t="shared" si="12"/>
        <v>-8.675801472882446</v>
      </c>
      <c r="AR64">
        <f t="shared" si="13"/>
        <v>-8.6758014728824454E-2</v>
      </c>
      <c r="AW64">
        <f t="shared" si="14"/>
        <v>-33.259355598315295</v>
      </c>
      <c r="AX64">
        <f t="shared" si="15"/>
        <v>-37.826494421767464</v>
      </c>
      <c r="AY64">
        <f t="shared" si="16"/>
        <v>-71.085850020082759</v>
      </c>
      <c r="AZ64" s="1">
        <v>45561</v>
      </c>
      <c r="BA64">
        <v>436</v>
      </c>
      <c r="BC64" s="1">
        <v>45325</v>
      </c>
      <c r="BE64">
        <f>250-12.5</f>
        <v>237.5</v>
      </c>
      <c r="BF64">
        <f>250+AX3</f>
        <v>348.38887492594955</v>
      </c>
    </row>
    <row r="65" spans="1:57" x14ac:dyDescent="0.3">
      <c r="A65" t="s">
        <v>73</v>
      </c>
      <c r="B65" s="1">
        <v>45566</v>
      </c>
      <c r="C65" s="1">
        <v>45567</v>
      </c>
      <c r="D65" s="1">
        <v>45573</v>
      </c>
      <c r="E65" s="1">
        <v>45580</v>
      </c>
      <c r="F65" s="1">
        <v>45587</v>
      </c>
      <c r="G65" s="1">
        <v>45596</v>
      </c>
      <c r="H65" s="1">
        <v>45565</v>
      </c>
      <c r="I65" s="1">
        <v>45559</v>
      </c>
      <c r="J65" s="1">
        <v>45552</v>
      </c>
      <c r="K65" s="1">
        <v>45567</v>
      </c>
      <c r="L65" s="1">
        <v>45538</v>
      </c>
      <c r="M65">
        <v>14.460000038146971</v>
      </c>
      <c r="N65">
        <v>14.430000305175779</v>
      </c>
      <c r="O65">
        <v>13.69999980926514</v>
      </c>
      <c r="P65">
        <v>15.05000019073486</v>
      </c>
      <c r="Q65">
        <v>16.54999923706055</v>
      </c>
      <c r="R65">
        <v>14.19999980926514</v>
      </c>
      <c r="S65">
        <v>14.329999923706049</v>
      </c>
      <c r="T65">
        <v>14.090000152587891</v>
      </c>
      <c r="U65">
        <v>12.97500038146973</v>
      </c>
      <c r="V65">
        <v>14.430000305175779</v>
      </c>
      <c r="W65">
        <v>12.810000419616699</v>
      </c>
      <c r="X65">
        <v>100</v>
      </c>
      <c r="Y65">
        <v>-100</v>
      </c>
      <c r="Z65">
        <f t="shared" si="1"/>
        <v>6.978393719618935E-3</v>
      </c>
      <c r="AA65">
        <f t="shared" si="2"/>
        <v>-1.7980652019081826E-2</v>
      </c>
      <c r="AB65">
        <f t="shared" si="3"/>
        <v>0.11865725638554128</v>
      </c>
      <c r="AC65" t="str">
        <f t="shared" si="4"/>
        <v/>
      </c>
      <c r="AD65">
        <f t="shared" si="5"/>
        <v>0.11865725638554128</v>
      </c>
      <c r="AE65">
        <f t="shared" si="6"/>
        <v>11.865725638554128</v>
      </c>
      <c r="AF65">
        <v>100</v>
      </c>
      <c r="AG65">
        <f t="shared" si="7"/>
        <v>-1.5939049968567372E-2</v>
      </c>
      <c r="AH65">
        <f t="shared" si="8"/>
        <v>-9.0718852151457814E-3</v>
      </c>
      <c r="AI65">
        <v>14.983123108933849</v>
      </c>
      <c r="AJ65">
        <f t="shared" si="0"/>
        <v>14.983123108933849</v>
      </c>
      <c r="AK65">
        <f t="shared" si="9"/>
        <v>14.983123108933849</v>
      </c>
      <c r="AL65" s="1">
        <v>45609</v>
      </c>
      <c r="AM65">
        <v>1.5939049968567372E-2</v>
      </c>
      <c r="AO65">
        <f t="shared" si="10"/>
        <v>-1.5939049968567372E-2</v>
      </c>
      <c r="AP65">
        <f t="shared" si="11"/>
        <v>-1.5939049968567372E-2</v>
      </c>
      <c r="AQ65">
        <f t="shared" si="12"/>
        <v>14.983123108933849</v>
      </c>
      <c r="AR65">
        <f t="shared" si="13"/>
        <v>0.14983123108933849</v>
      </c>
      <c r="AW65">
        <f t="shared" si="14"/>
        <v>-6.9972429362010766</v>
      </c>
      <c r="AX65">
        <f t="shared" si="15"/>
        <v>65.775910448219591</v>
      </c>
      <c r="AY65">
        <f t="shared" si="16"/>
        <v>58.778667512018515</v>
      </c>
      <c r="AZ65" s="1">
        <v>45566</v>
      </c>
      <c r="BA65">
        <v>439</v>
      </c>
      <c r="BC65" s="1">
        <v>45326</v>
      </c>
      <c r="BD65">
        <v>-500</v>
      </c>
      <c r="BE65">
        <f>250+AX4</f>
        <v>293.56810646578168</v>
      </c>
    </row>
    <row r="66" spans="1:57" x14ac:dyDescent="0.3">
      <c r="A66" t="s">
        <v>76</v>
      </c>
      <c r="B66" s="1">
        <v>45586</v>
      </c>
      <c r="C66" s="1">
        <v>45587</v>
      </c>
      <c r="D66" s="1">
        <v>45593</v>
      </c>
      <c r="E66" s="1">
        <v>45600</v>
      </c>
      <c r="F66" s="1">
        <v>45607</v>
      </c>
      <c r="G66" s="1">
        <v>45616</v>
      </c>
      <c r="H66" s="1">
        <v>45586</v>
      </c>
      <c r="I66" s="1">
        <v>45579</v>
      </c>
      <c r="J66" s="1">
        <v>45572</v>
      </c>
      <c r="K66" s="1">
        <v>45587</v>
      </c>
      <c r="L66" s="1">
        <v>45558</v>
      </c>
      <c r="M66">
        <v>29.443374616723201</v>
      </c>
      <c r="N66">
        <v>29.41080284118652</v>
      </c>
      <c r="O66">
        <v>29.546026229858398</v>
      </c>
      <c r="P66">
        <v>29.28544807434082</v>
      </c>
      <c r="Q66">
        <v>30.16391226636965</v>
      </c>
      <c r="R66">
        <v>29.643743515014648</v>
      </c>
      <c r="S66">
        <v>29.443374616723201</v>
      </c>
      <c r="T66">
        <v>29.78883830187581</v>
      </c>
      <c r="U66">
        <v>29.285447738506811</v>
      </c>
      <c r="V66">
        <v>29.41080284118652</v>
      </c>
      <c r="W66">
        <v>29.164043426513668</v>
      </c>
      <c r="X66">
        <v>100</v>
      </c>
      <c r="Y66">
        <v>-100</v>
      </c>
      <c r="Z66">
        <f t="shared" si="1"/>
        <v>-1.1062514389291822E-3</v>
      </c>
      <c r="AA66">
        <f t="shared" si="2"/>
        <v>6.8052287110337666E-3</v>
      </c>
      <c r="AB66">
        <f t="shared" si="3"/>
        <v>9.5779308144763788E-3</v>
      </c>
      <c r="AC66">
        <f t="shared" si="4"/>
        <v>9.5779308144763788E-3</v>
      </c>
      <c r="AD66" t="str">
        <f>IF(Z66&gt;0,AB66,"")</f>
        <v/>
      </c>
      <c r="AE66">
        <f t="shared" si="6"/>
        <v>0.95779308144763786</v>
      </c>
      <c r="AF66">
        <v>100</v>
      </c>
      <c r="AG66">
        <f t="shared" si="7"/>
        <v>7.9202419289935658E-3</v>
      </c>
      <c r="AH66">
        <f t="shared" si="8"/>
        <v>6.8052287110337666E-3</v>
      </c>
      <c r="AI66">
        <v>-29.777775870429156</v>
      </c>
      <c r="AJ66">
        <f t="shared" si="0"/>
        <v>-10</v>
      </c>
      <c r="AK66">
        <f t="shared" si="9"/>
        <v>-5</v>
      </c>
      <c r="AL66" s="1">
        <v>45614</v>
      </c>
      <c r="AM66">
        <v>-7.9202419289935658E-3</v>
      </c>
      <c r="AO66">
        <f t="shared" si="10"/>
        <v>7.9202419289935658E-3</v>
      </c>
      <c r="AP66">
        <f t="shared" si="11"/>
        <v>7.9202419289935658E-3</v>
      </c>
      <c r="AQ66">
        <f t="shared" si="12"/>
        <v>-29.777775870429156</v>
      </c>
      <c r="AR66">
        <f t="shared" si="13"/>
        <v>-0.29777775870429157</v>
      </c>
      <c r="AW66">
        <f t="shared" si="14"/>
        <v>3.5007469326151561</v>
      </c>
      <c r="AX66">
        <f t="shared" si="15"/>
        <v>-131.61776934729687</v>
      </c>
      <c r="AY66">
        <f t="shared" si="16"/>
        <v>-128.11702241468171</v>
      </c>
      <c r="AZ66" s="1">
        <v>45586</v>
      </c>
      <c r="BA66">
        <v>442</v>
      </c>
      <c r="BC66" s="1">
        <v>45327</v>
      </c>
    </row>
    <row r="67" spans="1:57" x14ac:dyDescent="0.3">
      <c r="A67" t="s">
        <v>77</v>
      </c>
      <c r="B67" s="1">
        <v>45600</v>
      </c>
      <c r="C67" s="1">
        <v>45601</v>
      </c>
      <c r="D67" s="1">
        <v>45607</v>
      </c>
      <c r="E67" s="1">
        <v>45614</v>
      </c>
      <c r="F67" s="1">
        <v>45621</v>
      </c>
      <c r="G67" s="1">
        <v>45630</v>
      </c>
      <c r="H67" s="1">
        <v>45600</v>
      </c>
      <c r="I67" s="1">
        <v>45593</v>
      </c>
      <c r="J67" s="1">
        <v>45586</v>
      </c>
      <c r="K67" s="1">
        <v>45601</v>
      </c>
      <c r="L67" s="1">
        <v>45572</v>
      </c>
      <c r="M67">
        <v>6</v>
      </c>
      <c r="N67">
        <v>5.380000114440918</v>
      </c>
      <c r="O67">
        <v>5.5</v>
      </c>
      <c r="P67">
        <v>5.190000057220459</v>
      </c>
      <c r="Q67">
        <v>5.369999885559082</v>
      </c>
      <c r="R67">
        <v>5.5399999618530273</v>
      </c>
      <c r="S67">
        <v>6</v>
      </c>
      <c r="T67">
        <v>5.8400001525878906</v>
      </c>
      <c r="U67">
        <v>6.179999828338623</v>
      </c>
      <c r="V67">
        <v>5.380000114440918</v>
      </c>
      <c r="W67">
        <v>6.570000171661377</v>
      </c>
      <c r="X67">
        <v>100</v>
      </c>
      <c r="Y67">
        <v>-100</v>
      </c>
      <c r="Z67">
        <f t="shared" ref="Z67:Z81" si="17">(N67-S67)/S67</f>
        <v>-0.103333314259847</v>
      </c>
      <c r="AA67">
        <f t="shared" ref="AA67:AA80" si="18">(R67-M67)/M67</f>
        <v>-7.6666673024495438E-2</v>
      </c>
      <c r="AB67">
        <f t="shared" ref="AB67:AB80" si="19">(S67-W67)/W67</f>
        <v>-8.6758014728824454E-2</v>
      </c>
      <c r="AC67">
        <f t="shared" ref="AC67:AC71" si="20">IF(Z67&lt;0,AB67,"")</f>
        <v>-8.6758014728824454E-2</v>
      </c>
      <c r="AD67" t="str">
        <f t="shared" si="5"/>
        <v/>
      </c>
      <c r="AE67">
        <f t="shared" ref="AE67:AE80" si="21">100*AB67</f>
        <v>-8.675801472882446</v>
      </c>
      <c r="AF67">
        <v>100</v>
      </c>
      <c r="AG67">
        <f t="shared" ref="AG67:AG78" si="22">(R67-N67)/N67</f>
        <v>2.9739747957000989E-2</v>
      </c>
      <c r="AH67">
        <f t="shared" ref="AH67:AH78" si="23">(R67-S67)/S67</f>
        <v>-7.6666673024495438E-2</v>
      </c>
      <c r="AI67">
        <v>-11.907114005263491</v>
      </c>
      <c r="AJ67">
        <f t="shared" ref="AJ67:AJ76" si="24">IF(AI67&lt;-10,-10,AI67)</f>
        <v>-10</v>
      </c>
      <c r="AK67">
        <f t="shared" ref="AK67:AK68" si="25">IF(AJ67&lt;-5,-5,AJ67)</f>
        <v>-5</v>
      </c>
      <c r="AL67" s="1">
        <v>45623</v>
      </c>
      <c r="AM67">
        <v>-2.9739747957000989E-2</v>
      </c>
      <c r="AO67">
        <f t="shared" ref="AO67:AO77" si="26">AG67</f>
        <v>2.9739747957000989E-2</v>
      </c>
      <c r="AP67">
        <f t="shared" ref="AP67:AP77" si="27">IF(AO67&gt;0.05,-0.05,AO67)</f>
        <v>2.9739747957000989E-2</v>
      </c>
      <c r="AQ67">
        <f t="shared" ref="AQ67:AQ77" si="28">AI67</f>
        <v>-11.907114005263491</v>
      </c>
      <c r="AR67">
        <f t="shared" ref="AR67:AR78" si="29">AQ67/100</f>
        <v>-0.11907114005263492</v>
      </c>
      <c r="AW67">
        <f t="shared" ref="AW67:AW77" si="30">BA67*AP67</f>
        <v>13.23418784086544</v>
      </c>
      <c r="AX67">
        <f t="shared" ref="AX67:AX77" si="31">BA67*AR67</f>
        <v>-52.986657323422534</v>
      </c>
      <c r="AY67">
        <f t="shared" ref="AY67:AY70" si="32">AW67+AX67</f>
        <v>-39.752469482557096</v>
      </c>
      <c r="AZ67" s="1">
        <v>45600</v>
      </c>
      <c r="BA67">
        <v>445</v>
      </c>
      <c r="BC67" s="1">
        <v>45328</v>
      </c>
    </row>
    <row r="68" spans="1:57" x14ac:dyDescent="0.3">
      <c r="A68" t="s">
        <v>78</v>
      </c>
      <c r="B68" s="1">
        <v>45609</v>
      </c>
      <c r="C68" s="1">
        <v>45610</v>
      </c>
      <c r="D68" s="1">
        <v>45616</v>
      </c>
      <c r="E68" s="1">
        <v>45623</v>
      </c>
      <c r="F68" s="1">
        <v>45630</v>
      </c>
      <c r="G68" s="1">
        <v>45639</v>
      </c>
      <c r="H68" s="1">
        <v>45608</v>
      </c>
      <c r="I68" s="1">
        <v>45602</v>
      </c>
      <c r="J68" s="1">
        <v>45595</v>
      </c>
      <c r="K68" s="1">
        <v>45610</v>
      </c>
      <c r="L68" s="1">
        <v>45579</v>
      </c>
      <c r="M68">
        <v>44.680000305175781</v>
      </c>
      <c r="N68">
        <v>44.279998779296882</v>
      </c>
      <c r="O68">
        <v>39.380001068115227</v>
      </c>
      <c r="P68">
        <v>47</v>
      </c>
      <c r="Q68">
        <v>49.889999389648438</v>
      </c>
      <c r="R68">
        <v>49.340000152587891</v>
      </c>
      <c r="S68">
        <v>44.279998779296882</v>
      </c>
      <c r="T68">
        <v>42.490001678466797</v>
      </c>
      <c r="U68">
        <v>42.930000305175781</v>
      </c>
      <c r="V68">
        <v>44.279998779296882</v>
      </c>
      <c r="W68">
        <v>38.509998321533203</v>
      </c>
      <c r="X68">
        <v>100</v>
      </c>
      <c r="Y68">
        <v>-100</v>
      </c>
      <c r="Z68">
        <f t="shared" si="17"/>
        <v>0</v>
      </c>
      <c r="AA68">
        <f t="shared" si="18"/>
        <v>0.10429722058153813</v>
      </c>
      <c r="AB68">
        <f t="shared" si="19"/>
        <v>0.14983123108933849</v>
      </c>
      <c r="AC68" t="str">
        <f t="shared" si="20"/>
        <v/>
      </c>
      <c r="AD68" t="str">
        <f t="shared" ref="AD68:AD80" si="33">IF(Z68&gt;0,AB68,"")</f>
        <v/>
      </c>
      <c r="AE68">
        <f t="shared" si="21"/>
        <v>14.983123108933849</v>
      </c>
      <c r="AF68">
        <v>100</v>
      </c>
      <c r="AG68">
        <f t="shared" si="22"/>
        <v>0.11427284355881266</v>
      </c>
      <c r="AH68">
        <f t="shared" si="23"/>
        <v>0.11427284355881266</v>
      </c>
      <c r="AI68">
        <v>18.909514339688396</v>
      </c>
      <c r="AJ68">
        <f t="shared" si="24"/>
        <v>18.909514339688396</v>
      </c>
      <c r="AK68">
        <f t="shared" si="25"/>
        <v>18.909514339688396</v>
      </c>
      <c r="AL68" s="1">
        <v>45625</v>
      </c>
      <c r="AM68">
        <v>-0.11427284355881266</v>
      </c>
      <c r="AO68">
        <f t="shared" si="26"/>
        <v>0.11427284355881266</v>
      </c>
      <c r="AP68">
        <f t="shared" si="27"/>
        <v>-0.05</v>
      </c>
      <c r="AQ68">
        <f t="shared" si="28"/>
        <v>18.909514339688396</v>
      </c>
      <c r="AR68">
        <f t="shared" si="29"/>
        <v>0.18909514339688396</v>
      </c>
      <c r="AW68">
        <f t="shared" si="30"/>
        <v>-22.400000000000002</v>
      </c>
      <c r="AX68">
        <f t="shared" si="31"/>
        <v>84.714624241804017</v>
      </c>
      <c r="AY68">
        <f t="shared" si="32"/>
        <v>62.314624241804012</v>
      </c>
      <c r="AZ68" s="1">
        <v>45609</v>
      </c>
      <c r="BA68">
        <v>448</v>
      </c>
      <c r="BC68" s="1">
        <v>45329</v>
      </c>
    </row>
    <row r="69" spans="1:57" x14ac:dyDescent="0.3">
      <c r="A69" t="s">
        <v>79</v>
      </c>
      <c r="B69" s="1">
        <v>45614</v>
      </c>
      <c r="C69" s="1">
        <v>45614</v>
      </c>
      <c r="D69" s="1">
        <v>45621</v>
      </c>
      <c r="E69" s="1">
        <v>45628</v>
      </c>
      <c r="F69" s="1">
        <v>45635</v>
      </c>
      <c r="G69" s="1">
        <v>45642</v>
      </c>
      <c r="H69" s="1">
        <v>45611</v>
      </c>
      <c r="I69" s="1">
        <v>45607</v>
      </c>
      <c r="J69" s="1">
        <v>45600</v>
      </c>
      <c r="K69" s="1">
        <v>45593</v>
      </c>
      <c r="L69" s="1">
        <v>45582</v>
      </c>
      <c r="M69">
        <v>3.2400000095367432</v>
      </c>
      <c r="N69">
        <v>3.2400000095367432</v>
      </c>
      <c r="O69">
        <v>2.970000028610229</v>
      </c>
      <c r="P69">
        <v>3.3900001049041748</v>
      </c>
      <c r="Q69">
        <v>2.9300000667572021</v>
      </c>
      <c r="R69">
        <v>2.5</v>
      </c>
      <c r="S69">
        <v>3.160000085830688</v>
      </c>
      <c r="T69">
        <v>3.9500000476837158</v>
      </c>
      <c r="U69">
        <v>3.5199999809265141</v>
      </c>
      <c r="V69">
        <v>4.5399999618530273</v>
      </c>
      <c r="W69">
        <v>4.5</v>
      </c>
      <c r="X69">
        <v>100</v>
      </c>
      <c r="Y69">
        <v>-100</v>
      </c>
      <c r="Z69">
        <f t="shared" si="17"/>
        <v>2.5316430864914068E-2</v>
      </c>
      <c r="AA69">
        <f t="shared" si="18"/>
        <v>-0.22839506399956733</v>
      </c>
      <c r="AB69">
        <f t="shared" si="19"/>
        <v>-0.29777775870429157</v>
      </c>
      <c r="AC69" t="str">
        <f t="shared" si="20"/>
        <v/>
      </c>
      <c r="AD69">
        <f t="shared" si="33"/>
        <v>-0.29777775870429157</v>
      </c>
      <c r="AE69">
        <f t="shared" si="21"/>
        <v>-29.777775870429156</v>
      </c>
      <c r="AF69">
        <v>100</v>
      </c>
      <c r="AG69">
        <f t="shared" si="22"/>
        <v>-0.22839506399956733</v>
      </c>
      <c r="AH69">
        <f t="shared" si="23"/>
        <v>-0.20886078098228592</v>
      </c>
      <c r="AI69">
        <v>6.0895078263915066</v>
      </c>
      <c r="AJ69">
        <f t="shared" si="24"/>
        <v>6.0895078263915066</v>
      </c>
      <c r="AK69">
        <f>IF(AJ69&lt;-5,-5,AJ69)</f>
        <v>6.0895078263915066</v>
      </c>
      <c r="AL69" s="1">
        <v>45625</v>
      </c>
      <c r="AM69">
        <v>0.22839506399956733</v>
      </c>
      <c r="AO69">
        <f t="shared" si="26"/>
        <v>-0.22839506399956733</v>
      </c>
      <c r="AP69">
        <f t="shared" si="27"/>
        <v>-0.22839506399956733</v>
      </c>
      <c r="AQ69">
        <f t="shared" si="28"/>
        <v>6.0895078263915066</v>
      </c>
      <c r="AR69">
        <f t="shared" si="29"/>
        <v>6.0895078263915069E-2</v>
      </c>
      <c r="AW69">
        <f t="shared" si="30"/>
        <v>-103.00617386380486</v>
      </c>
      <c r="AX69">
        <f t="shared" si="31"/>
        <v>27.463680297025697</v>
      </c>
      <c r="AY69">
        <f t="shared" si="32"/>
        <v>-75.542493566779171</v>
      </c>
      <c r="AZ69" s="1">
        <v>45614</v>
      </c>
      <c r="BA69">
        <v>451</v>
      </c>
      <c r="BC69" s="1">
        <v>45330</v>
      </c>
      <c r="BD69">
        <v>-250</v>
      </c>
    </row>
    <row r="70" spans="1:57" x14ac:dyDescent="0.3">
      <c r="A70" t="s">
        <v>80</v>
      </c>
      <c r="B70" s="1">
        <v>45623</v>
      </c>
      <c r="C70" s="1">
        <v>45625</v>
      </c>
      <c r="D70" s="1">
        <v>45630</v>
      </c>
      <c r="E70" s="1">
        <v>45637</v>
      </c>
      <c r="F70" s="1">
        <v>45644</v>
      </c>
      <c r="G70" s="1">
        <v>45653</v>
      </c>
      <c r="H70" s="1">
        <v>45622</v>
      </c>
      <c r="I70" s="1">
        <v>45616</v>
      </c>
      <c r="J70" s="1">
        <v>45609</v>
      </c>
      <c r="K70" s="1">
        <v>45624</v>
      </c>
      <c r="L70" s="1">
        <v>45593</v>
      </c>
      <c r="M70">
        <v>35.619998931884773</v>
      </c>
      <c r="N70">
        <v>35.880001068115227</v>
      </c>
      <c r="O70">
        <v>35.819999694824219</v>
      </c>
      <c r="P70">
        <v>36.169998168945313</v>
      </c>
      <c r="Q70">
        <v>35.669998168945313</v>
      </c>
      <c r="R70">
        <v>34.860000610351563</v>
      </c>
      <c r="S70">
        <v>35.659999847412109</v>
      </c>
      <c r="T70">
        <v>35.340000152587891</v>
      </c>
      <c r="U70">
        <v>37.209999084472663</v>
      </c>
      <c r="V70" t="s">
        <v>108</v>
      </c>
      <c r="W70">
        <v>40.479999542236328</v>
      </c>
      <c r="X70">
        <v>100</v>
      </c>
      <c r="Y70">
        <v>-100</v>
      </c>
      <c r="Z70">
        <f t="shared" si="17"/>
        <v>6.1694117118478806E-3</v>
      </c>
      <c r="AA70">
        <f t="shared" si="18"/>
        <v>-2.1336281423998241E-2</v>
      </c>
      <c r="AB70">
        <f t="shared" si="19"/>
        <v>-0.1190711400526349</v>
      </c>
      <c r="AC70" t="str">
        <f t="shared" si="20"/>
        <v/>
      </c>
      <c r="AD70">
        <f t="shared" si="33"/>
        <v>-0.1190711400526349</v>
      </c>
      <c r="AE70">
        <f t="shared" si="21"/>
        <v>-11.907114005263491</v>
      </c>
      <c r="AF70">
        <v>100</v>
      </c>
      <c r="AG70">
        <f t="shared" si="22"/>
        <v>-2.8428105557390535E-2</v>
      </c>
      <c r="AH70">
        <f t="shared" si="23"/>
        <v>-2.2434078532914067E-2</v>
      </c>
      <c r="AI70">
        <v>14.898888479377867</v>
      </c>
      <c r="AJ70">
        <f t="shared" si="24"/>
        <v>14.898888479377867</v>
      </c>
      <c r="AK70">
        <f t="shared" ref="AK70:AK77" si="34">IF(AJ70&lt;-5,-5,AJ70)</f>
        <v>14.898888479377867</v>
      </c>
      <c r="AL70" s="1">
        <v>45625</v>
      </c>
      <c r="AM70">
        <v>2.8428105557390535E-2</v>
      </c>
      <c r="AO70">
        <f t="shared" si="26"/>
        <v>-2.8428105557390535E-2</v>
      </c>
      <c r="AP70">
        <f t="shared" si="27"/>
        <v>-2.8428105557390535E-2</v>
      </c>
      <c r="AQ70">
        <f t="shared" si="28"/>
        <v>14.898888479377867</v>
      </c>
      <c r="AR70">
        <f t="shared" si="29"/>
        <v>0.14898888479377867</v>
      </c>
      <c r="AW70">
        <f t="shared" si="30"/>
        <v>-12.906359923055303</v>
      </c>
      <c r="AX70">
        <f t="shared" si="31"/>
        <v>67.640953696375519</v>
      </c>
      <c r="AY70">
        <f t="shared" si="32"/>
        <v>54.734593773320213</v>
      </c>
      <c r="AZ70" s="1">
        <v>45623</v>
      </c>
      <c r="BA70">
        <v>454</v>
      </c>
      <c r="BC70" s="1">
        <v>45331</v>
      </c>
    </row>
    <row r="71" spans="1:57" x14ac:dyDescent="0.3">
      <c r="A71" t="s">
        <v>81</v>
      </c>
      <c r="B71" s="1">
        <v>45625</v>
      </c>
      <c r="C71" s="1">
        <v>45625</v>
      </c>
      <c r="D71" s="1">
        <v>45631</v>
      </c>
      <c r="E71" s="1">
        <v>45638</v>
      </c>
      <c r="F71" s="1">
        <v>45645</v>
      </c>
      <c r="G71" s="1">
        <v>45656</v>
      </c>
      <c r="H71" s="1">
        <v>45623</v>
      </c>
      <c r="I71" s="1">
        <v>45617</v>
      </c>
      <c r="J71" s="1">
        <v>45610</v>
      </c>
      <c r="K71" s="1">
        <v>45625</v>
      </c>
      <c r="L71" s="1">
        <v>45594</v>
      </c>
      <c r="M71">
        <v>2.1800000667572021</v>
      </c>
      <c r="N71">
        <v>2.1800000667572021</v>
      </c>
      <c r="O71">
        <v>1.370000004768372</v>
      </c>
      <c r="P71">
        <v>1.2400000095367429</v>
      </c>
      <c r="Q71">
        <v>1.049999952316284</v>
      </c>
      <c r="R71">
        <v>0.82499998807907104</v>
      </c>
      <c r="S71">
        <v>10.25</v>
      </c>
      <c r="T71">
        <v>9.5500001907348633</v>
      </c>
      <c r="U71">
        <v>8.9399995803833008</v>
      </c>
      <c r="V71">
        <v>2.1800000667572021</v>
      </c>
      <c r="W71">
        <v>8.619999885559082</v>
      </c>
      <c r="X71">
        <v>100</v>
      </c>
      <c r="Y71">
        <v>-100</v>
      </c>
      <c r="Z71">
        <f t="shared" si="17"/>
        <v>-0.78731706665783396</v>
      </c>
      <c r="AA71">
        <f t="shared" si="18"/>
        <v>-0.62155965008465497</v>
      </c>
      <c r="AB71">
        <f t="shared" si="19"/>
        <v>0.18909514339688396</v>
      </c>
      <c r="AC71">
        <f t="shared" si="20"/>
        <v>0.18909514339688396</v>
      </c>
      <c r="AD71" t="str">
        <f t="shared" si="33"/>
        <v/>
      </c>
      <c r="AE71">
        <f t="shared" si="21"/>
        <v>18.909514339688396</v>
      </c>
      <c r="AF71">
        <v>100</v>
      </c>
      <c r="AG71">
        <f t="shared" si="22"/>
        <v>-0.62155965008465497</v>
      </c>
      <c r="AH71">
        <f t="shared" si="23"/>
        <v>-0.91951219628496872</v>
      </c>
      <c r="AI71">
        <v>10.871529637211392</v>
      </c>
      <c r="AJ71">
        <f t="shared" si="24"/>
        <v>10.871529637211392</v>
      </c>
      <c r="AK71">
        <f t="shared" si="34"/>
        <v>10.871529637211392</v>
      </c>
      <c r="AL71" s="1">
        <v>45625</v>
      </c>
      <c r="AM71">
        <v>0.62155965008465497</v>
      </c>
      <c r="AO71">
        <f t="shared" si="26"/>
        <v>-0.62155965008465497</v>
      </c>
      <c r="AP71">
        <f t="shared" si="27"/>
        <v>-0.62155965008465497</v>
      </c>
      <c r="AQ71">
        <f t="shared" si="28"/>
        <v>10.871529637211392</v>
      </c>
      <c r="AR71">
        <f t="shared" si="29"/>
        <v>0.10871529637211391</v>
      </c>
      <c r="AW71">
        <f t="shared" si="30"/>
        <v>-284.05276008868731</v>
      </c>
      <c r="AX71">
        <f t="shared" si="31"/>
        <v>49.682890442056056</v>
      </c>
      <c r="AY71">
        <f>AW71+AX71</f>
        <v>-234.36986964663126</v>
      </c>
      <c r="AZ71" s="1">
        <v>45625</v>
      </c>
      <c r="BA71">
        <v>457</v>
      </c>
      <c r="BC71" s="1">
        <v>45332</v>
      </c>
    </row>
    <row r="72" spans="1:57" x14ac:dyDescent="0.3">
      <c r="A72" t="s">
        <v>84</v>
      </c>
      <c r="B72" s="1">
        <v>45625</v>
      </c>
      <c r="C72" s="1">
        <v>45628</v>
      </c>
      <c r="D72" s="1">
        <v>45632</v>
      </c>
      <c r="E72" s="1">
        <v>45639</v>
      </c>
      <c r="F72" s="1">
        <v>45646</v>
      </c>
      <c r="G72" s="1">
        <v>45656</v>
      </c>
      <c r="H72" s="1">
        <v>45625</v>
      </c>
      <c r="I72" s="1">
        <v>45618</v>
      </c>
      <c r="J72" s="1">
        <v>45611</v>
      </c>
      <c r="K72" s="1">
        <v>45626</v>
      </c>
      <c r="L72" s="1">
        <v>45595</v>
      </c>
      <c r="M72">
        <v>14.460000038146971</v>
      </c>
      <c r="N72">
        <v>14.22999954223633</v>
      </c>
      <c r="O72">
        <v>14.180000305175779</v>
      </c>
      <c r="P72">
        <v>12.63000011444092</v>
      </c>
      <c r="Q72">
        <v>13.239999771118161</v>
      </c>
      <c r="R72">
        <v>14.60999965667725</v>
      </c>
      <c r="S72">
        <v>14.460000038146971</v>
      </c>
      <c r="T72">
        <v>13.739999771118161</v>
      </c>
      <c r="U72">
        <v>16.239999771118161</v>
      </c>
      <c r="V72" t="s">
        <v>108</v>
      </c>
      <c r="W72">
        <v>13.63000011444092</v>
      </c>
      <c r="X72">
        <v>100</v>
      </c>
      <c r="Y72">
        <v>-100</v>
      </c>
      <c r="Z72">
        <f t="shared" si="17"/>
        <v>-1.590598169459723E-2</v>
      </c>
      <c r="AA72">
        <f t="shared" si="18"/>
        <v>1.0373417575004448E-2</v>
      </c>
      <c r="AB72">
        <f t="shared" si="19"/>
        <v>6.0895078263915069E-2</v>
      </c>
      <c r="AC72">
        <f>IF(Z72&lt;0,AB72,"")</f>
        <v>6.0895078263915069E-2</v>
      </c>
      <c r="AD72" t="str">
        <f t="shared" si="33"/>
        <v/>
      </c>
      <c r="AE72">
        <f t="shared" si="21"/>
        <v>6.0895078263915066</v>
      </c>
      <c r="AF72">
        <v>100</v>
      </c>
      <c r="AG72">
        <f t="shared" si="22"/>
        <v>2.6704155071336035E-2</v>
      </c>
      <c r="AH72">
        <f t="shared" si="23"/>
        <v>1.0373417575004448E-2</v>
      </c>
      <c r="AI72">
        <v>11.334708234936619</v>
      </c>
      <c r="AJ72">
        <f t="shared" si="24"/>
        <v>11.334708234936619</v>
      </c>
      <c r="AK72">
        <f t="shared" si="34"/>
        <v>11.334708234936619</v>
      </c>
      <c r="AL72" s="1">
        <v>45645</v>
      </c>
      <c r="AM72">
        <v>-2.6704155071336035E-2</v>
      </c>
      <c r="AO72">
        <f t="shared" si="26"/>
        <v>2.6704155071336035E-2</v>
      </c>
      <c r="AP72">
        <f t="shared" si="27"/>
        <v>2.6704155071336035E-2</v>
      </c>
      <c r="AQ72">
        <f t="shared" si="28"/>
        <v>11.334708234936619</v>
      </c>
      <c r="AR72">
        <f t="shared" si="29"/>
        <v>0.11334708234936619</v>
      </c>
      <c r="AW72">
        <f t="shared" si="30"/>
        <v>12.283911332814576</v>
      </c>
      <c r="AX72">
        <f t="shared" si="31"/>
        <v>52.139657880708448</v>
      </c>
      <c r="AY72">
        <f t="shared" ref="AY72:AY77" si="35">AW72+AX72</f>
        <v>64.423569213523024</v>
      </c>
      <c r="AZ72" s="1">
        <v>45625</v>
      </c>
      <c r="BA72">
        <v>460</v>
      </c>
      <c r="BC72" s="1">
        <v>45333</v>
      </c>
    </row>
    <row r="73" spans="1:57" x14ac:dyDescent="0.3">
      <c r="A73" t="s">
        <v>82</v>
      </c>
      <c r="B73" s="1">
        <v>45625</v>
      </c>
      <c r="C73" s="1">
        <v>45628</v>
      </c>
      <c r="D73" s="1">
        <v>45632</v>
      </c>
      <c r="E73" s="1">
        <v>45639</v>
      </c>
      <c r="F73" s="1">
        <v>45646</v>
      </c>
      <c r="G73" s="1">
        <v>45656</v>
      </c>
      <c r="H73" s="1">
        <v>45625</v>
      </c>
      <c r="I73" s="1">
        <v>45618</v>
      </c>
      <c r="J73" s="1">
        <v>45611</v>
      </c>
      <c r="K73" s="1">
        <v>45626</v>
      </c>
      <c r="L73" s="1">
        <v>45595</v>
      </c>
      <c r="M73">
        <v>27.840000152587891</v>
      </c>
      <c r="N73">
        <v>26.860000610351559</v>
      </c>
      <c r="O73">
        <v>26.95999908447266</v>
      </c>
      <c r="P73">
        <v>27.680000305175781</v>
      </c>
      <c r="Q73">
        <v>26.04000091552734</v>
      </c>
      <c r="R73">
        <v>27.89999961853027</v>
      </c>
      <c r="S73">
        <v>27.840000152587891</v>
      </c>
      <c r="T73">
        <v>23.129999160766602</v>
      </c>
      <c r="U73">
        <v>24.29999923706055</v>
      </c>
      <c r="V73" t="s">
        <v>108</v>
      </c>
      <c r="W73">
        <v>24.229999542236332</v>
      </c>
      <c r="X73">
        <v>100</v>
      </c>
      <c r="Y73">
        <v>-100</v>
      </c>
      <c r="Z73">
        <f t="shared" si="17"/>
        <v>-3.5201132789693432E-2</v>
      </c>
      <c r="AA73">
        <f t="shared" si="18"/>
        <v>2.1551532188767591E-3</v>
      </c>
      <c r="AB73">
        <f t="shared" si="19"/>
        <v>0.14898888479377867</v>
      </c>
      <c r="AC73">
        <f t="shared" ref="AC73:AC80" si="36">IF(Z73&lt;0,AB73,"")</f>
        <v>0.14898888479377867</v>
      </c>
      <c r="AD73" t="str">
        <f t="shared" si="33"/>
        <v/>
      </c>
      <c r="AE73">
        <f t="shared" si="21"/>
        <v>14.898888479377867</v>
      </c>
      <c r="AF73">
        <v>100</v>
      </c>
      <c r="AG73">
        <f t="shared" si="22"/>
        <v>3.8719247377005134E-2</v>
      </c>
      <c r="AH73">
        <f t="shared" si="23"/>
        <v>2.1551532188767591E-3</v>
      </c>
      <c r="AI73">
        <v>-22.727271495771795</v>
      </c>
      <c r="AJ73">
        <f t="shared" si="24"/>
        <v>-10</v>
      </c>
      <c r="AK73">
        <f t="shared" si="34"/>
        <v>-5</v>
      </c>
      <c r="AL73" s="1">
        <v>45646</v>
      </c>
      <c r="AM73">
        <v>-3.8719247377005134E-2</v>
      </c>
      <c r="AO73">
        <f t="shared" si="26"/>
        <v>3.8719247377005134E-2</v>
      </c>
      <c r="AP73">
        <f t="shared" si="27"/>
        <v>3.8719247377005134E-2</v>
      </c>
      <c r="AQ73">
        <f t="shared" si="28"/>
        <v>-22.727271495771795</v>
      </c>
      <c r="AR73">
        <f t="shared" si="29"/>
        <v>-0.22727271495771795</v>
      </c>
      <c r="AW73">
        <f t="shared" si="30"/>
        <v>17.927011535553376</v>
      </c>
      <c r="AX73">
        <f t="shared" si="31"/>
        <v>-105.22726702542342</v>
      </c>
      <c r="AY73">
        <f t="shared" si="35"/>
        <v>-87.30025548987004</v>
      </c>
      <c r="AZ73" s="1">
        <v>45625</v>
      </c>
      <c r="BA73">
        <v>463</v>
      </c>
      <c r="BC73" s="1">
        <v>45334</v>
      </c>
    </row>
    <row r="74" spans="1:57" x14ac:dyDescent="0.3">
      <c r="A74" t="s">
        <v>83</v>
      </c>
      <c r="B74" s="1">
        <v>45625</v>
      </c>
      <c r="C74" s="1">
        <v>45628</v>
      </c>
      <c r="D74" s="1">
        <v>45632</v>
      </c>
      <c r="E74" s="1">
        <v>45639</v>
      </c>
      <c r="F74" s="1">
        <v>45646</v>
      </c>
      <c r="G74" s="1">
        <v>45656</v>
      </c>
      <c r="H74" s="1">
        <v>45625</v>
      </c>
      <c r="I74" s="1">
        <v>45618</v>
      </c>
      <c r="J74" s="1">
        <v>45611</v>
      </c>
      <c r="K74" s="1">
        <v>45626</v>
      </c>
      <c r="L74" s="1">
        <v>45595</v>
      </c>
      <c r="M74">
        <v>122.88999938964839</v>
      </c>
      <c r="N74">
        <v>121.1699981689453</v>
      </c>
      <c r="O74">
        <v>123.4499969482422</v>
      </c>
      <c r="P74">
        <v>122.69000244140619</v>
      </c>
      <c r="Q74">
        <v>122.84999847412109</v>
      </c>
      <c r="R74">
        <v>124</v>
      </c>
      <c r="S74">
        <v>122.88999938964839</v>
      </c>
      <c r="T74">
        <v>125.7600021362305</v>
      </c>
      <c r="U74">
        <v>122.30999755859381</v>
      </c>
      <c r="V74" t="s">
        <v>108</v>
      </c>
      <c r="W74">
        <v>110.8399963378906</v>
      </c>
      <c r="X74">
        <v>100</v>
      </c>
      <c r="Y74">
        <v>-100</v>
      </c>
      <c r="Z74">
        <f t="shared" si="17"/>
        <v>-1.3996266817851252E-2</v>
      </c>
      <c r="AA74">
        <f t="shared" si="18"/>
        <v>9.0324730723784653E-3</v>
      </c>
      <c r="AB74">
        <f t="shared" si="19"/>
        <v>0.10871529637211393</v>
      </c>
      <c r="AC74">
        <f t="shared" si="36"/>
        <v>0.10871529637211393</v>
      </c>
      <c r="AD74" t="str">
        <f t="shared" si="33"/>
        <v/>
      </c>
      <c r="AE74">
        <f t="shared" si="21"/>
        <v>10.871529637211392</v>
      </c>
      <c r="AF74">
        <v>100</v>
      </c>
      <c r="AG74">
        <f t="shared" si="22"/>
        <v>2.3355631540976651E-2</v>
      </c>
      <c r="AH74">
        <f t="shared" si="23"/>
        <v>9.0324730723784653E-3</v>
      </c>
      <c r="AI74">
        <v>-7.4482345016937002</v>
      </c>
      <c r="AJ74">
        <f t="shared" si="24"/>
        <v>-7.4482345016937002</v>
      </c>
      <c r="AK74">
        <f t="shared" si="34"/>
        <v>-5</v>
      </c>
      <c r="AL74" s="1">
        <v>45652</v>
      </c>
      <c r="AM74">
        <v>-2.3355631540976651E-2</v>
      </c>
      <c r="AO74">
        <f t="shared" si="26"/>
        <v>2.3355631540976651E-2</v>
      </c>
      <c r="AP74">
        <f t="shared" si="27"/>
        <v>2.3355631540976651E-2</v>
      </c>
      <c r="AQ74">
        <f t="shared" si="28"/>
        <v>-7.4482345016937002</v>
      </c>
      <c r="AR74">
        <f t="shared" si="29"/>
        <v>-7.4482345016936999E-2</v>
      </c>
      <c r="AW74">
        <f t="shared" si="30"/>
        <v>10.883724298095119</v>
      </c>
      <c r="AX74">
        <f t="shared" si="31"/>
        <v>-34.708772777892641</v>
      </c>
      <c r="AY74">
        <f t="shared" si="35"/>
        <v>-23.825048479797523</v>
      </c>
      <c r="AZ74" s="1">
        <v>45625</v>
      </c>
      <c r="BA74">
        <v>466</v>
      </c>
      <c r="BC74" s="1">
        <v>45335</v>
      </c>
      <c r="BD74">
        <v>-250</v>
      </c>
    </row>
    <row r="75" spans="1:57" x14ac:dyDescent="0.3">
      <c r="A75" t="s">
        <v>85</v>
      </c>
      <c r="B75" s="1">
        <v>45645</v>
      </c>
      <c r="C75" s="1">
        <v>45646</v>
      </c>
      <c r="D75" s="1">
        <v>45652</v>
      </c>
      <c r="E75" s="1">
        <v>45659</v>
      </c>
      <c r="F75" s="1">
        <v>45666</v>
      </c>
      <c r="G75" s="1">
        <v>45677</v>
      </c>
      <c r="H75" s="1">
        <v>45644</v>
      </c>
      <c r="I75" s="1">
        <v>45638</v>
      </c>
      <c r="J75" s="1">
        <v>45631</v>
      </c>
      <c r="K75" s="1">
        <v>45625</v>
      </c>
      <c r="L75" s="1">
        <v>45615</v>
      </c>
      <c r="M75">
        <v>36.709999084472663</v>
      </c>
      <c r="N75">
        <v>35.860000610351563</v>
      </c>
      <c r="O75">
        <v>36.200000762939453</v>
      </c>
      <c r="P75">
        <v>35.330001831054688</v>
      </c>
      <c r="Q75" t="s">
        <v>108</v>
      </c>
      <c r="R75" t="s">
        <v>108</v>
      </c>
      <c r="S75">
        <v>37.619998931884773</v>
      </c>
      <c r="T75">
        <v>38</v>
      </c>
      <c r="U75">
        <v>37.099998474121087</v>
      </c>
      <c r="V75">
        <v>35.759998321533203</v>
      </c>
      <c r="W75">
        <v>33.790000915527337</v>
      </c>
      <c r="X75">
        <v>100</v>
      </c>
      <c r="Y75">
        <v>-100</v>
      </c>
      <c r="Z75">
        <f t="shared" si="17"/>
        <v>-4.6783582442941708E-2</v>
      </c>
      <c r="AB75">
        <f t="shared" si="19"/>
        <v>0.11334708234936619</v>
      </c>
      <c r="AC75">
        <f t="shared" si="36"/>
        <v>0.11334708234936619</v>
      </c>
      <c r="AD75" t="str">
        <f t="shared" si="33"/>
        <v/>
      </c>
      <c r="AE75">
        <f t="shared" si="21"/>
        <v>11.334708234936619</v>
      </c>
      <c r="AF75">
        <v>100</v>
      </c>
      <c r="AI75">
        <v>80.275232167208372</v>
      </c>
      <c r="AJ75">
        <f t="shared" si="24"/>
        <v>80.275232167208372</v>
      </c>
      <c r="AK75">
        <f t="shared" si="34"/>
        <v>80.275232167208372</v>
      </c>
      <c r="AL75" s="1">
        <v>45664</v>
      </c>
      <c r="AM75">
        <v>-2.95169528826894E-2</v>
      </c>
      <c r="AO75">
        <f t="shared" si="26"/>
        <v>0</v>
      </c>
      <c r="AP75">
        <f t="shared" si="27"/>
        <v>0</v>
      </c>
      <c r="AQ75">
        <f t="shared" si="28"/>
        <v>80.275232167208372</v>
      </c>
      <c r="AR75">
        <f t="shared" si="29"/>
        <v>0.80275232167208377</v>
      </c>
      <c r="AW75">
        <f t="shared" si="30"/>
        <v>0</v>
      </c>
      <c r="AX75">
        <f t="shared" si="31"/>
        <v>376.49083886420726</v>
      </c>
      <c r="AY75">
        <f t="shared" si="35"/>
        <v>376.49083886420726</v>
      </c>
      <c r="AZ75" s="1">
        <v>45645</v>
      </c>
      <c r="BA75">
        <v>469</v>
      </c>
      <c r="BC75" s="1">
        <v>45336</v>
      </c>
      <c r="BD75">
        <v>-500</v>
      </c>
    </row>
    <row r="76" spans="1:57" x14ac:dyDescent="0.3">
      <c r="A76" t="s">
        <v>86</v>
      </c>
      <c r="B76" s="1">
        <v>45646</v>
      </c>
      <c r="C76" s="1">
        <v>45649</v>
      </c>
      <c r="D76" s="1">
        <v>45653</v>
      </c>
      <c r="E76" s="1">
        <v>45660</v>
      </c>
      <c r="F76" s="1">
        <v>45667</v>
      </c>
      <c r="G76" s="1">
        <v>45677</v>
      </c>
      <c r="H76" s="1">
        <v>45645</v>
      </c>
      <c r="I76" s="1">
        <v>45639</v>
      </c>
      <c r="J76" s="1">
        <v>45632</v>
      </c>
      <c r="K76" s="1">
        <v>45647</v>
      </c>
      <c r="L76" s="1">
        <v>45616</v>
      </c>
      <c r="M76">
        <v>0.73000001907348633</v>
      </c>
      <c r="N76">
        <v>0.67000001668930054</v>
      </c>
      <c r="O76">
        <v>0.77999997138977051</v>
      </c>
      <c r="P76">
        <v>0.77999997138977051</v>
      </c>
      <c r="Q76">
        <v>0.8399999737739563</v>
      </c>
      <c r="R76" t="s">
        <v>108</v>
      </c>
      <c r="S76">
        <v>0.68000000715255737</v>
      </c>
      <c r="T76">
        <v>0.82999998331069946</v>
      </c>
      <c r="U76">
        <v>0.6600000262260437</v>
      </c>
      <c r="V76" t="s">
        <v>108</v>
      </c>
      <c r="W76">
        <v>0.87999999523162842</v>
      </c>
      <c r="X76">
        <v>100</v>
      </c>
      <c r="Y76">
        <v>-100</v>
      </c>
      <c r="Z76">
        <f t="shared" si="17"/>
        <v>-1.4705868173635691E-2</v>
      </c>
      <c r="AB76">
        <f t="shared" si="19"/>
        <v>-0.22727271495771795</v>
      </c>
      <c r="AC76">
        <f t="shared" si="36"/>
        <v>-0.22727271495771795</v>
      </c>
      <c r="AD76" t="str">
        <f t="shared" si="33"/>
        <v/>
      </c>
      <c r="AE76">
        <f t="shared" si="21"/>
        <v>-22.727271495771795</v>
      </c>
      <c r="AF76">
        <v>100</v>
      </c>
      <c r="AI76">
        <v>66.473419393146159</v>
      </c>
      <c r="AJ76">
        <f t="shared" si="24"/>
        <v>66.473419393146159</v>
      </c>
      <c r="AK76">
        <f t="shared" si="34"/>
        <v>66.473419393146159</v>
      </c>
      <c r="AL76" s="1">
        <v>45672</v>
      </c>
      <c r="AM76">
        <v>-5.1152321561594181E-2</v>
      </c>
      <c r="AO76">
        <f t="shared" si="26"/>
        <v>0</v>
      </c>
      <c r="AP76">
        <f t="shared" si="27"/>
        <v>0</v>
      </c>
      <c r="AQ76">
        <f t="shared" si="28"/>
        <v>66.473419393146159</v>
      </c>
      <c r="AR76">
        <f t="shared" si="29"/>
        <v>0.6647341939314616</v>
      </c>
      <c r="AW76">
        <f t="shared" si="30"/>
        <v>0</v>
      </c>
      <c r="AX76">
        <f t="shared" si="31"/>
        <v>313.75453953564988</v>
      </c>
      <c r="AY76">
        <f t="shared" si="35"/>
        <v>313.75453953564988</v>
      </c>
      <c r="AZ76" s="1">
        <v>45646</v>
      </c>
      <c r="BA76">
        <v>472</v>
      </c>
      <c r="BC76" s="1">
        <v>45337</v>
      </c>
    </row>
    <row r="77" spans="1:57" x14ac:dyDescent="0.3">
      <c r="A77" t="s">
        <v>87</v>
      </c>
      <c r="B77" s="1">
        <v>45652</v>
      </c>
      <c r="C77" s="1">
        <v>45653</v>
      </c>
      <c r="D77" s="1">
        <v>45659</v>
      </c>
      <c r="E77" s="1">
        <v>45666</v>
      </c>
      <c r="F77" s="1">
        <v>45673</v>
      </c>
      <c r="G77" s="1">
        <v>45684</v>
      </c>
      <c r="H77" s="1">
        <v>45652</v>
      </c>
      <c r="I77" s="1">
        <v>45645</v>
      </c>
      <c r="J77" s="1">
        <v>45638</v>
      </c>
      <c r="K77" s="1">
        <v>45653</v>
      </c>
      <c r="L77" s="1">
        <v>45622</v>
      </c>
      <c r="M77">
        <v>55.419998168945313</v>
      </c>
      <c r="N77">
        <v>55.900001525878913</v>
      </c>
      <c r="O77">
        <v>57.340000152587891</v>
      </c>
      <c r="P77" t="s">
        <v>108</v>
      </c>
      <c r="Q77">
        <v>54.020000457763672</v>
      </c>
      <c r="R77">
        <v>57.549999237060547</v>
      </c>
      <c r="S77">
        <v>55.419998168945313</v>
      </c>
      <c r="T77">
        <v>54.150001525878913</v>
      </c>
      <c r="U77">
        <v>56.970001220703118</v>
      </c>
      <c r="V77">
        <v>55.900001525878913</v>
      </c>
      <c r="W77">
        <v>59.880001068115227</v>
      </c>
      <c r="X77">
        <v>100</v>
      </c>
      <c r="Y77">
        <v>-100</v>
      </c>
      <c r="Z77">
        <f t="shared" si="17"/>
        <v>8.6611940236867701E-3</v>
      </c>
      <c r="AA77">
        <f t="shared" si="18"/>
        <v>3.8433798962281163E-2</v>
      </c>
      <c r="AB77">
        <f t="shared" si="19"/>
        <v>-7.4482345016936999E-2</v>
      </c>
      <c r="AC77" t="str">
        <f t="shared" si="36"/>
        <v/>
      </c>
      <c r="AD77">
        <f t="shared" si="33"/>
        <v>-7.4482345016936999E-2</v>
      </c>
      <c r="AE77">
        <f t="shared" si="21"/>
        <v>-7.4482345016937002</v>
      </c>
      <c r="AF77">
        <v>100</v>
      </c>
      <c r="AG77">
        <f t="shared" si="22"/>
        <v>2.95169528826894E-2</v>
      </c>
      <c r="AH77">
        <f t="shared" si="23"/>
        <v>3.8433798962281163E-2</v>
      </c>
      <c r="AI77">
        <v>-3.0743263863228463</v>
      </c>
      <c r="AJ77">
        <f>IF(AI77&lt;-10,-10,AI77)</f>
        <v>-3.0743263863228463</v>
      </c>
      <c r="AK77">
        <f t="shared" si="34"/>
        <v>-3.0743263863228463</v>
      </c>
      <c r="AL77" s="1">
        <v>45684</v>
      </c>
      <c r="AM77">
        <v>-0.29850747118444504</v>
      </c>
      <c r="AO77">
        <f t="shared" si="26"/>
        <v>2.95169528826894E-2</v>
      </c>
      <c r="AP77">
        <f t="shared" si="27"/>
        <v>2.95169528826894E-2</v>
      </c>
      <c r="AQ77">
        <f t="shared" si="28"/>
        <v>-3.0743263863228463</v>
      </c>
      <c r="AR77">
        <f t="shared" si="29"/>
        <v>-3.0743263863228464E-2</v>
      </c>
      <c r="AW77">
        <f t="shared" si="30"/>
        <v>14.020552619277465</v>
      </c>
      <c r="AX77">
        <f t="shared" si="31"/>
        <v>-14.603050335033521</v>
      </c>
      <c r="AY77">
        <f t="shared" si="35"/>
        <v>-0.58249771575605536</v>
      </c>
      <c r="AZ77" s="1">
        <v>45652</v>
      </c>
      <c r="BA77">
        <v>475</v>
      </c>
      <c r="BC77" s="1">
        <v>45338</v>
      </c>
    </row>
    <row r="78" spans="1:57" x14ac:dyDescent="0.3">
      <c r="A78" t="s">
        <v>88</v>
      </c>
      <c r="B78" s="1">
        <v>45664</v>
      </c>
      <c r="C78" s="1">
        <v>45665</v>
      </c>
      <c r="D78" s="1">
        <v>45671</v>
      </c>
      <c r="E78" s="1">
        <v>45678</v>
      </c>
      <c r="F78" s="1">
        <v>45685</v>
      </c>
      <c r="G78" s="1">
        <v>45694</v>
      </c>
      <c r="H78" s="1">
        <v>45663</v>
      </c>
      <c r="I78" s="1">
        <v>45657</v>
      </c>
      <c r="J78" s="1">
        <v>45650</v>
      </c>
      <c r="K78" s="1">
        <v>45665</v>
      </c>
      <c r="L78" s="1">
        <v>45635</v>
      </c>
      <c r="M78">
        <v>18.909999847412109</v>
      </c>
      <c r="N78">
        <v>17.79000091552734</v>
      </c>
      <c r="O78">
        <v>16.190000534057621</v>
      </c>
      <c r="P78">
        <v>18.54000091552734</v>
      </c>
      <c r="Q78">
        <v>17.879999160766602</v>
      </c>
      <c r="R78">
        <v>18.70000076293945</v>
      </c>
      <c r="S78">
        <v>19.64999961853027</v>
      </c>
      <c r="T78">
        <v>21.389999389648441</v>
      </c>
      <c r="U78">
        <v>16.280000686645511</v>
      </c>
      <c r="V78">
        <v>17.79000091552734</v>
      </c>
      <c r="W78">
        <v>10.89999961853027</v>
      </c>
      <c r="X78">
        <v>100</v>
      </c>
      <c r="Y78">
        <v>-100</v>
      </c>
      <c r="Z78">
        <f t="shared" si="17"/>
        <v>-9.465642438226414E-2</v>
      </c>
      <c r="AA78">
        <f t="shared" si="18"/>
        <v>-1.1105186999850707E-2</v>
      </c>
      <c r="AB78">
        <f t="shared" si="19"/>
        <v>0.80275232167208366</v>
      </c>
      <c r="AC78">
        <f t="shared" si="36"/>
        <v>0.80275232167208366</v>
      </c>
      <c r="AD78" t="str">
        <f t="shared" si="33"/>
        <v/>
      </c>
      <c r="AE78">
        <f t="shared" si="21"/>
        <v>80.275232167208372</v>
      </c>
      <c r="AF78">
        <v>100</v>
      </c>
      <c r="AG78">
        <f t="shared" si="22"/>
        <v>5.1152321561594181E-2</v>
      </c>
      <c r="AH78">
        <f t="shared" si="23"/>
        <v>-4.8345998678542258E-2</v>
      </c>
      <c r="AJ78">
        <f>SUM(AJ2:AJ77)</f>
        <v>701.46339236911069</v>
      </c>
      <c r="AK78">
        <f>SUM(AK2:AK77)</f>
        <v>781.09368567223089</v>
      </c>
      <c r="AL78" s="1">
        <v>45688</v>
      </c>
      <c r="AM78">
        <v>3.5960451468565816E-2</v>
      </c>
      <c r="AO78">
        <v>1.5127209585987202E-2</v>
      </c>
      <c r="AP78">
        <f t="shared" ref="AP78" si="37">IF(AO78&lt;-0.05,-0.05,AO78)</f>
        <v>1.5127209585987202E-2</v>
      </c>
      <c r="AQ78">
        <v>781.09368567223089</v>
      </c>
      <c r="AR78">
        <f t="shared" si="29"/>
        <v>7.810936856722309</v>
      </c>
      <c r="AW78">
        <f>SUM(AW2:AW77)</f>
        <v>-2408.2759954282847</v>
      </c>
      <c r="AX78">
        <f>SUM(AX2:AX77)</f>
        <v>2084.8121830551295</v>
      </c>
      <c r="AZ78" s="1">
        <v>45664</v>
      </c>
      <c r="BA78">
        <v>478</v>
      </c>
      <c r="BC78" s="1">
        <v>45339</v>
      </c>
      <c r="BE78">
        <f>250+AX5</f>
        <v>280.08168135761952</v>
      </c>
    </row>
    <row r="79" spans="1:57" x14ac:dyDescent="0.3">
      <c r="A79" t="s">
        <v>89</v>
      </c>
      <c r="B79" s="1">
        <v>45672</v>
      </c>
      <c r="C79" s="1">
        <v>45673</v>
      </c>
      <c r="D79" s="1">
        <v>45679</v>
      </c>
      <c r="E79" s="1">
        <v>45686</v>
      </c>
      <c r="F79" s="1">
        <v>45693</v>
      </c>
      <c r="G79" s="1">
        <v>45702</v>
      </c>
      <c r="H79" s="1">
        <v>45671</v>
      </c>
      <c r="I79" s="1">
        <v>45665</v>
      </c>
      <c r="J79" s="1">
        <v>45658</v>
      </c>
      <c r="K79" s="1">
        <v>45652</v>
      </c>
      <c r="L79" s="1">
        <v>45642</v>
      </c>
      <c r="M79">
        <v>13.19999980926514</v>
      </c>
      <c r="N79">
        <v>6.6999998092651367</v>
      </c>
      <c r="O79">
        <v>5.9899997711181641</v>
      </c>
      <c r="P79">
        <v>8.380000114440918</v>
      </c>
      <c r="Q79">
        <v>9.5</v>
      </c>
      <c r="R79">
        <v>8.6999998092651367</v>
      </c>
      <c r="S79">
        <v>17.229999542236332</v>
      </c>
      <c r="T79">
        <v>16.89999961853027</v>
      </c>
      <c r="U79" t="s">
        <v>108</v>
      </c>
      <c r="V79">
        <v>13.590000152587891</v>
      </c>
      <c r="W79">
        <v>10.35000038146973</v>
      </c>
      <c r="X79">
        <v>100</v>
      </c>
      <c r="Y79">
        <v>-100</v>
      </c>
      <c r="Z79">
        <f t="shared" si="17"/>
        <v>-0.61114335535289721</v>
      </c>
      <c r="AA79">
        <f t="shared" si="18"/>
        <v>-0.34090909583509488</v>
      </c>
      <c r="AB79">
        <f t="shared" si="19"/>
        <v>0.6647341939314616</v>
      </c>
      <c r="AC79">
        <f t="shared" si="36"/>
        <v>0.6647341939314616</v>
      </c>
      <c r="AD79" t="str">
        <f t="shared" si="33"/>
        <v/>
      </c>
      <c r="AE79">
        <f t="shared" si="21"/>
        <v>66.473419393146159</v>
      </c>
      <c r="AF79">
        <v>100</v>
      </c>
      <c r="BC79" s="1">
        <v>45340</v>
      </c>
      <c r="BD79">
        <v>-250</v>
      </c>
    </row>
    <row r="80" spans="1:57" x14ac:dyDescent="0.3">
      <c r="A80" t="s">
        <v>90</v>
      </c>
      <c r="B80" s="1">
        <v>45684</v>
      </c>
      <c r="C80" s="1">
        <v>45684</v>
      </c>
      <c r="D80" s="1">
        <v>45691</v>
      </c>
      <c r="E80" s="1">
        <v>45698</v>
      </c>
      <c r="F80" s="1">
        <v>45705</v>
      </c>
      <c r="G80" s="1">
        <v>45712</v>
      </c>
      <c r="H80" s="1">
        <v>45681</v>
      </c>
      <c r="I80" s="1">
        <v>45677</v>
      </c>
      <c r="J80" s="1">
        <v>45670</v>
      </c>
      <c r="K80" s="1">
        <v>45663</v>
      </c>
      <c r="L80" s="1">
        <v>45652</v>
      </c>
      <c r="M80">
        <v>146.55000305175781</v>
      </c>
      <c r="N80">
        <v>146.55000305175781</v>
      </c>
      <c r="O80">
        <v>142.80999755859381</v>
      </c>
      <c r="P80">
        <v>141.6300048828125</v>
      </c>
      <c r="Q80" t="s">
        <v>108</v>
      </c>
      <c r="R80">
        <v>141.2799987792969</v>
      </c>
      <c r="S80">
        <v>143.44999694824219</v>
      </c>
      <c r="T80" t="s">
        <v>108</v>
      </c>
      <c r="U80">
        <v>148.91999816894531</v>
      </c>
      <c r="V80">
        <v>151.92999267578119</v>
      </c>
      <c r="W80">
        <v>148</v>
      </c>
      <c r="X80">
        <v>100</v>
      </c>
      <c r="Y80">
        <v>-100</v>
      </c>
      <c r="Z80">
        <f t="shared" si="17"/>
        <v>2.1610360191461907E-2</v>
      </c>
      <c r="AA80">
        <f t="shared" si="18"/>
        <v>-3.5960451468565816E-2</v>
      </c>
      <c r="AB80">
        <f t="shared" si="19"/>
        <v>-3.0743263863228464E-2</v>
      </c>
      <c r="AC80" t="str">
        <f t="shared" si="36"/>
        <v/>
      </c>
      <c r="AD80">
        <f t="shared" si="33"/>
        <v>-3.0743263863228464E-2</v>
      </c>
      <c r="AE80">
        <f t="shared" si="21"/>
        <v>-3.0743263863228463</v>
      </c>
      <c r="AF80">
        <v>100</v>
      </c>
      <c r="AI80">
        <f>SUM(AI2:AI77)</f>
        <v>603.72514004645666</v>
      </c>
      <c r="AJ80">
        <f>75*100</f>
        <v>7500</v>
      </c>
      <c r="AK80">
        <f>75*100</f>
        <v>7500</v>
      </c>
      <c r="AQ80">
        <v>7500</v>
      </c>
      <c r="AW80">
        <f>AW78+AX78</f>
        <v>-323.46381237315518</v>
      </c>
      <c r="AX80">
        <f>AW80/5000</f>
        <v>-6.469276247463103E-2</v>
      </c>
      <c r="BC80" s="1">
        <v>45341</v>
      </c>
    </row>
    <row r="81" spans="1:61" x14ac:dyDescent="0.3">
      <c r="A81" t="s">
        <v>91</v>
      </c>
      <c r="B81" s="1">
        <v>45688</v>
      </c>
      <c r="C81" s="1">
        <v>45691</v>
      </c>
      <c r="D81" s="1">
        <v>45695</v>
      </c>
      <c r="E81" s="1">
        <v>45702</v>
      </c>
      <c r="F81" s="1">
        <v>45709</v>
      </c>
      <c r="G81" s="1">
        <v>45719</v>
      </c>
      <c r="H81" s="1">
        <v>45687</v>
      </c>
      <c r="I81" s="1">
        <v>45681</v>
      </c>
      <c r="J81" s="1">
        <v>45674</v>
      </c>
      <c r="K81" s="1">
        <v>45689</v>
      </c>
      <c r="L81" s="1">
        <v>45658</v>
      </c>
      <c r="M81">
        <v>109.76999664306641</v>
      </c>
      <c r="N81">
        <v>106</v>
      </c>
      <c r="O81">
        <v>109</v>
      </c>
      <c r="P81">
        <v>131.61000061035159</v>
      </c>
      <c r="Q81">
        <v>130.03999328613281</v>
      </c>
      <c r="R81" t="s">
        <v>108</v>
      </c>
      <c r="S81">
        <v>105.26999664306641</v>
      </c>
      <c r="T81">
        <v>103.90000152587891</v>
      </c>
      <c r="U81">
        <v>94.019996643066406</v>
      </c>
      <c r="V81" t="s">
        <v>108</v>
      </c>
      <c r="W81" t="s">
        <v>108</v>
      </c>
      <c r="X81">
        <v>100</v>
      </c>
      <c r="Y81">
        <v>-100</v>
      </c>
      <c r="Z81">
        <f t="shared" si="17"/>
        <v>6.9345813642302922E-3</v>
      </c>
      <c r="AG81">
        <f>SUM(AG2:AG78)</f>
        <v>-2.5672426265249486</v>
      </c>
      <c r="AH81">
        <f>SUM(AH2:AH78)</f>
        <v>-4.0357361756423691</v>
      </c>
      <c r="AM81">
        <v>2.3046956068090694</v>
      </c>
      <c r="AO81">
        <v>4.5459301269343788</v>
      </c>
      <c r="AP81">
        <f>SUM(AP2:AP78)</f>
        <v>-6.9714024880831609</v>
      </c>
      <c r="BC81" s="1">
        <v>45342</v>
      </c>
    </row>
    <row r="82" spans="1:61" x14ac:dyDescent="0.3">
      <c r="AE82">
        <f ca="1">SUM(AE2:AE80)</f>
        <v>0</v>
      </c>
      <c r="AK82" t="s">
        <v>117</v>
      </c>
      <c r="AQ82" t="s">
        <v>117</v>
      </c>
      <c r="AZ82" s="1" t="s">
        <v>127</v>
      </c>
      <c r="BC82" s="1">
        <v>45343</v>
      </c>
      <c r="BD82">
        <v>-250</v>
      </c>
    </row>
    <row r="83" spans="1:61" x14ac:dyDescent="0.3">
      <c r="AF83" t="e" vm="1">
        <f>_xleta.SUM</f>
        <v>#VALUE!</v>
      </c>
      <c r="AI83">
        <f>AI80/AJ80</f>
        <v>8.0496685339527557E-2</v>
      </c>
      <c r="AK83">
        <f>AK78/AK80</f>
        <v>0.10414582475629745</v>
      </c>
      <c r="AQ83">
        <v>0.10414582475629745</v>
      </c>
      <c r="AZ83" s="1" t="s">
        <v>128</v>
      </c>
      <c r="BC83" s="1">
        <v>45344</v>
      </c>
    </row>
    <row r="84" spans="1:61" x14ac:dyDescent="0.3">
      <c r="Z84">
        <f>AVERAGE(Z2:Z81)</f>
        <v>-3.3214874452846599E-2</v>
      </c>
      <c r="AA84">
        <f>SUM(AA2:AA74)+SUM(AA77:AA80)</f>
        <v>-4.1832714121988319</v>
      </c>
      <c r="AB84">
        <f>SUM(AB2:AB5)+SUM(AB9:AB80)</f>
        <v>6.0372514004645685</v>
      </c>
      <c r="AC84">
        <f>SUM(AC2:AC79)</f>
        <v>5.1430281192188252</v>
      </c>
      <c r="AD84">
        <f>SUM(AD4:AD80)</f>
        <v>0.46604632794664863</v>
      </c>
      <c r="BC84" s="1">
        <v>45345</v>
      </c>
      <c r="BE84">
        <f>AX6+250</f>
        <v>274.6107553049527</v>
      </c>
    </row>
    <row r="85" spans="1:61" x14ac:dyDescent="0.3">
      <c r="AA85">
        <f>AA84/78</f>
        <v>-5.3631684771779896E-2</v>
      </c>
      <c r="AB85">
        <f>AB84/77</f>
        <v>7.840586234369569E-2</v>
      </c>
      <c r="AC85">
        <f>AC84/40</f>
        <v>0.12857570298047064</v>
      </c>
      <c r="BC85" s="1">
        <v>45346</v>
      </c>
      <c r="BE85">
        <f>250+AX7</f>
        <v>255.42682910707649</v>
      </c>
    </row>
    <row r="86" spans="1:61" x14ac:dyDescent="0.3">
      <c r="BC86" s="1">
        <v>45347</v>
      </c>
      <c r="BE86">
        <f>AX8+250</f>
        <v>535.29032258064512</v>
      </c>
      <c r="BH86">
        <f>SUM(BD2:BD86)</f>
        <v>-6500</v>
      </c>
      <c r="BI86">
        <f>SUM(BF2:BF83)</f>
        <v>793.1535613854453</v>
      </c>
    </row>
    <row r="87" spans="1:61" x14ac:dyDescent="0.3">
      <c r="BC87" s="1">
        <v>45348</v>
      </c>
      <c r="BD87">
        <v>-500</v>
      </c>
    </row>
    <row r="88" spans="1:61" x14ac:dyDescent="0.3">
      <c r="AO88" t="s">
        <v>121</v>
      </c>
      <c r="AP88" t="s">
        <v>122</v>
      </c>
      <c r="BC88" s="5">
        <v>45349</v>
      </c>
      <c r="BD88">
        <v>-250</v>
      </c>
    </row>
    <row r="89" spans="1:61" x14ac:dyDescent="0.3">
      <c r="AO89" t="s">
        <v>123</v>
      </c>
      <c r="AP89" t="s">
        <v>124</v>
      </c>
      <c r="BC89" s="1">
        <v>45350</v>
      </c>
    </row>
    <row r="90" spans="1:61" x14ac:dyDescent="0.3">
      <c r="BC90" s="1">
        <v>45351</v>
      </c>
      <c r="BE90">
        <f>AX9+250</f>
        <v>213.91040010677457</v>
      </c>
      <c r="BF90">
        <f>AX10+250</f>
        <v>345.89998838636615</v>
      </c>
    </row>
    <row r="91" spans="1:61" x14ac:dyDescent="0.3">
      <c r="BC91" s="1">
        <v>45352</v>
      </c>
    </row>
    <row r="92" spans="1:61" x14ac:dyDescent="0.3">
      <c r="BC92" s="1">
        <v>45353</v>
      </c>
    </row>
    <row r="93" spans="1:61" x14ac:dyDescent="0.3">
      <c r="BC93" s="1">
        <v>45354</v>
      </c>
    </row>
    <row r="94" spans="1:61" x14ac:dyDescent="0.3">
      <c r="BC94" s="1">
        <v>45355</v>
      </c>
    </row>
    <row r="95" spans="1:61" x14ac:dyDescent="0.3">
      <c r="BC95" s="1">
        <v>45356</v>
      </c>
      <c r="BD95">
        <v>-400</v>
      </c>
    </row>
    <row r="96" spans="1:61" x14ac:dyDescent="0.3">
      <c r="BC96" s="1">
        <v>45357</v>
      </c>
    </row>
    <row r="97" spans="55:56" x14ac:dyDescent="0.3">
      <c r="BC97" s="1">
        <v>45358</v>
      </c>
    </row>
    <row r="98" spans="55:56" x14ac:dyDescent="0.3">
      <c r="BC98" s="1">
        <v>45359</v>
      </c>
    </row>
    <row r="99" spans="55:56" x14ac:dyDescent="0.3">
      <c r="BC99" s="1">
        <v>45360</v>
      </c>
      <c r="BD99">
        <v>-250</v>
      </c>
    </row>
    <row r="100" spans="55:56" x14ac:dyDescent="0.3">
      <c r="BC100" s="1">
        <v>45361</v>
      </c>
    </row>
    <row r="101" spans="55:56" x14ac:dyDescent="0.3">
      <c r="BC101" s="1">
        <v>45362</v>
      </c>
    </row>
    <row r="102" spans="55:56" x14ac:dyDescent="0.3">
      <c r="BC102" s="1">
        <v>45363</v>
      </c>
    </row>
    <row r="103" spans="55:56" x14ac:dyDescent="0.3">
      <c r="BC103" s="1">
        <v>45364</v>
      </c>
    </row>
    <row r="104" spans="55:56" x14ac:dyDescent="0.3">
      <c r="BC104" s="1">
        <v>45365</v>
      </c>
      <c r="BD104">
        <v>-250</v>
      </c>
    </row>
    <row r="105" spans="55:56" x14ac:dyDescent="0.3">
      <c r="BC105" s="1">
        <v>45366</v>
      </c>
      <c r="BD105">
        <v>-500</v>
      </c>
    </row>
    <row r="106" spans="55:56" x14ac:dyDescent="0.3">
      <c r="BC106" s="1">
        <v>45367</v>
      </c>
    </row>
    <row r="107" spans="55:56" x14ac:dyDescent="0.3">
      <c r="BC107" s="1">
        <v>45368</v>
      </c>
    </row>
    <row r="108" spans="55:56" x14ac:dyDescent="0.3">
      <c r="BC108" s="1">
        <v>45369</v>
      </c>
      <c r="BD108">
        <v>-250</v>
      </c>
    </row>
    <row r="109" spans="55:56" x14ac:dyDescent="0.3">
      <c r="BC109" s="1">
        <v>45370</v>
      </c>
    </row>
    <row r="110" spans="55:56" x14ac:dyDescent="0.3">
      <c r="BC110" s="1">
        <v>45371</v>
      </c>
    </row>
    <row r="111" spans="55:56" x14ac:dyDescent="0.3">
      <c r="BC111" s="1">
        <v>45372</v>
      </c>
    </row>
    <row r="112" spans="55:56" x14ac:dyDescent="0.3">
      <c r="BC112" s="1">
        <v>45373</v>
      </c>
      <c r="BD112">
        <v>-250</v>
      </c>
    </row>
    <row r="113" spans="55:56" x14ac:dyDescent="0.3">
      <c r="BC113" s="1">
        <v>45374</v>
      </c>
    </row>
    <row r="114" spans="55:56" x14ac:dyDescent="0.3">
      <c r="BC114" s="1">
        <v>45375</v>
      </c>
    </row>
    <row r="115" spans="55:56" x14ac:dyDescent="0.3">
      <c r="BC115" s="1">
        <v>45376</v>
      </c>
    </row>
    <row r="116" spans="55:56" x14ac:dyDescent="0.3">
      <c r="BC116" s="1">
        <v>45377</v>
      </c>
    </row>
    <row r="117" spans="55:56" x14ac:dyDescent="0.3">
      <c r="BC117" s="1">
        <v>45378</v>
      </c>
      <c r="BD117">
        <v>-250</v>
      </c>
    </row>
    <row r="118" spans="55:56" x14ac:dyDescent="0.3">
      <c r="BC118" s="1">
        <v>45379</v>
      </c>
    </row>
    <row r="119" spans="55:56" x14ac:dyDescent="0.3">
      <c r="BC119" s="1">
        <v>45380</v>
      </c>
    </row>
    <row r="120" spans="55:56" x14ac:dyDescent="0.3">
      <c r="BC120" s="1">
        <v>45381</v>
      </c>
    </row>
    <row r="121" spans="55:56" x14ac:dyDescent="0.3">
      <c r="BC121" s="1">
        <v>45382</v>
      </c>
    </row>
    <row r="122" spans="55:56" x14ac:dyDescent="0.3">
      <c r="BC122" s="1">
        <v>45383</v>
      </c>
    </row>
    <row r="123" spans="55:56" x14ac:dyDescent="0.3">
      <c r="BC123" s="1">
        <v>45384</v>
      </c>
    </row>
    <row r="124" spans="55:56" x14ac:dyDescent="0.3">
      <c r="BC124" s="1">
        <v>45385</v>
      </c>
    </row>
    <row r="125" spans="55:56" x14ac:dyDescent="0.3">
      <c r="BC125" s="1">
        <v>45386</v>
      </c>
    </row>
    <row r="126" spans="55:56" x14ac:dyDescent="0.3">
      <c r="BC126" s="1">
        <v>45387</v>
      </c>
    </row>
    <row r="127" spans="55:56" x14ac:dyDescent="0.3">
      <c r="BC127" s="1">
        <v>45388</v>
      </c>
    </row>
    <row r="128" spans="55:56" x14ac:dyDescent="0.3">
      <c r="BC128" s="1">
        <v>45389</v>
      </c>
    </row>
    <row r="129" spans="55:55" x14ac:dyDescent="0.3">
      <c r="BC129" s="1">
        <v>45390</v>
      </c>
    </row>
    <row r="130" spans="55:55" x14ac:dyDescent="0.3">
      <c r="BC130" s="1">
        <v>45391</v>
      </c>
    </row>
    <row r="131" spans="55:55" x14ac:dyDescent="0.3">
      <c r="BC131" s="1">
        <v>45392</v>
      </c>
    </row>
    <row r="132" spans="55:55" x14ac:dyDescent="0.3">
      <c r="BC132" s="1">
        <v>45393</v>
      </c>
    </row>
    <row r="133" spans="55:55" x14ac:dyDescent="0.3">
      <c r="BC133" s="1">
        <v>45394</v>
      </c>
    </row>
    <row r="134" spans="55:55" x14ac:dyDescent="0.3">
      <c r="BC134" s="1">
        <v>45395</v>
      </c>
    </row>
    <row r="135" spans="55:55" x14ac:dyDescent="0.3">
      <c r="BC135" s="1">
        <v>45396</v>
      </c>
    </row>
    <row r="136" spans="55:55" x14ac:dyDescent="0.3">
      <c r="BC136" s="1">
        <v>45397</v>
      </c>
    </row>
    <row r="137" spans="55:55" x14ac:dyDescent="0.3">
      <c r="BC137" s="1">
        <v>45398</v>
      </c>
    </row>
    <row r="138" spans="55:55" x14ac:dyDescent="0.3">
      <c r="BC138" s="1">
        <v>45399</v>
      </c>
    </row>
    <row r="139" spans="55:55" x14ac:dyDescent="0.3">
      <c r="BC139" s="1">
        <v>45400</v>
      </c>
    </row>
    <row r="140" spans="55:55" x14ac:dyDescent="0.3">
      <c r="BC140" s="1">
        <v>45401</v>
      </c>
    </row>
    <row r="141" spans="55:55" x14ac:dyDescent="0.3">
      <c r="BC141" s="1">
        <v>45402</v>
      </c>
    </row>
    <row r="142" spans="55:55" x14ac:dyDescent="0.3">
      <c r="BC142" s="1">
        <v>45403</v>
      </c>
    </row>
    <row r="143" spans="55:55" x14ac:dyDescent="0.3">
      <c r="BC143" s="1">
        <v>45404</v>
      </c>
    </row>
    <row r="144" spans="55:55" x14ac:dyDescent="0.3">
      <c r="BC144" s="1">
        <v>45405</v>
      </c>
    </row>
    <row r="145" spans="55:55" x14ac:dyDescent="0.3">
      <c r="BC145" s="1">
        <v>45406</v>
      </c>
    </row>
    <row r="146" spans="55:55" x14ac:dyDescent="0.3">
      <c r="BC146" s="1">
        <v>45407</v>
      </c>
    </row>
    <row r="147" spans="55:55" x14ac:dyDescent="0.3">
      <c r="BC147" s="1">
        <v>45408</v>
      </c>
    </row>
    <row r="148" spans="55:55" x14ac:dyDescent="0.3">
      <c r="BC148" s="1">
        <v>45409</v>
      </c>
    </row>
    <row r="149" spans="55:55" x14ac:dyDescent="0.3">
      <c r="BC149" s="1">
        <v>45410</v>
      </c>
    </row>
    <row r="150" spans="55:55" x14ac:dyDescent="0.3">
      <c r="BC150" s="1">
        <v>45411</v>
      </c>
    </row>
    <row r="151" spans="55:55" x14ac:dyDescent="0.3">
      <c r="BC151" s="1">
        <v>45412</v>
      </c>
    </row>
    <row r="152" spans="55:55" x14ac:dyDescent="0.3">
      <c r="BC152" s="1">
        <v>45413</v>
      </c>
    </row>
    <row r="153" spans="55:55" x14ac:dyDescent="0.3">
      <c r="BC153" s="1">
        <v>45414</v>
      </c>
    </row>
    <row r="154" spans="55:55" x14ac:dyDescent="0.3">
      <c r="BC154" s="1">
        <v>45415</v>
      </c>
    </row>
    <row r="155" spans="55:55" x14ac:dyDescent="0.3">
      <c r="BC155" s="1">
        <v>45416</v>
      </c>
    </row>
    <row r="156" spans="55:55" x14ac:dyDescent="0.3">
      <c r="BC156" s="1">
        <v>45417</v>
      </c>
    </row>
    <row r="157" spans="55:55" x14ac:dyDescent="0.3">
      <c r="BC157" s="1">
        <v>45418</v>
      </c>
    </row>
    <row r="158" spans="55:55" x14ac:dyDescent="0.3">
      <c r="BC158" s="1">
        <v>45419</v>
      </c>
    </row>
    <row r="159" spans="55:55" x14ac:dyDescent="0.3">
      <c r="BC159" s="1">
        <v>45420</v>
      </c>
    </row>
    <row r="160" spans="55:55" x14ac:dyDescent="0.3">
      <c r="BC160" s="1">
        <v>45421</v>
      </c>
    </row>
    <row r="161" spans="55:55" x14ac:dyDescent="0.3">
      <c r="BC161" s="1">
        <v>45422</v>
      </c>
    </row>
    <row r="162" spans="55:55" x14ac:dyDescent="0.3">
      <c r="BC162" s="1">
        <v>45423</v>
      </c>
    </row>
    <row r="163" spans="55:55" x14ac:dyDescent="0.3">
      <c r="BC163" s="1">
        <v>45424</v>
      </c>
    </row>
    <row r="164" spans="55:55" x14ac:dyDescent="0.3">
      <c r="BC164" s="1">
        <v>45425</v>
      </c>
    </row>
    <row r="165" spans="55:55" x14ac:dyDescent="0.3">
      <c r="BC165" s="1">
        <v>45426</v>
      </c>
    </row>
    <row r="166" spans="55:55" x14ac:dyDescent="0.3">
      <c r="BC166" s="1">
        <v>45427</v>
      </c>
    </row>
    <row r="167" spans="55:55" x14ac:dyDescent="0.3">
      <c r="BC167" s="1">
        <v>45428</v>
      </c>
    </row>
    <row r="168" spans="55:55" x14ac:dyDescent="0.3">
      <c r="BC168" s="1">
        <v>45429</v>
      </c>
    </row>
    <row r="169" spans="55:55" x14ac:dyDescent="0.3">
      <c r="BC169" s="1">
        <v>45430</v>
      </c>
    </row>
    <row r="170" spans="55:55" x14ac:dyDescent="0.3">
      <c r="BC170" s="1">
        <v>45431</v>
      </c>
    </row>
    <row r="171" spans="55:55" x14ac:dyDescent="0.3">
      <c r="BC171" s="1">
        <v>45432</v>
      </c>
    </row>
    <row r="172" spans="55:55" x14ac:dyDescent="0.3">
      <c r="BC172" s="1">
        <v>45433</v>
      </c>
    </row>
    <row r="173" spans="55:55" x14ac:dyDescent="0.3">
      <c r="BC173" s="1">
        <v>45434</v>
      </c>
    </row>
    <row r="174" spans="55:55" x14ac:dyDescent="0.3">
      <c r="BC174" s="1">
        <v>45435</v>
      </c>
    </row>
    <row r="175" spans="55:55" x14ac:dyDescent="0.3">
      <c r="BC175" s="1">
        <v>45436</v>
      </c>
    </row>
    <row r="176" spans="55:55" x14ac:dyDescent="0.3">
      <c r="BC176" s="1">
        <v>45437</v>
      </c>
    </row>
    <row r="177" spans="55:55" x14ac:dyDescent="0.3">
      <c r="BC177" s="1">
        <v>45438</v>
      </c>
    </row>
    <row r="178" spans="55:55" x14ac:dyDescent="0.3">
      <c r="BC178" s="1">
        <v>45439</v>
      </c>
    </row>
    <row r="179" spans="55:55" x14ac:dyDescent="0.3">
      <c r="BC179" s="1">
        <v>45440</v>
      </c>
    </row>
    <row r="180" spans="55:55" x14ac:dyDescent="0.3">
      <c r="BC180" s="1">
        <v>45441</v>
      </c>
    </row>
    <row r="181" spans="55:55" x14ac:dyDescent="0.3">
      <c r="BC181" s="1">
        <v>45442</v>
      </c>
    </row>
    <row r="182" spans="55:55" x14ac:dyDescent="0.3">
      <c r="BC182" s="1">
        <v>45443</v>
      </c>
    </row>
    <row r="183" spans="55:55" x14ac:dyDescent="0.3">
      <c r="BC183" s="1">
        <v>45444</v>
      </c>
    </row>
    <row r="184" spans="55:55" x14ac:dyDescent="0.3">
      <c r="BC184" s="1">
        <v>45445</v>
      </c>
    </row>
    <row r="185" spans="55:55" x14ac:dyDescent="0.3">
      <c r="BC185" s="1">
        <v>45446</v>
      </c>
    </row>
    <row r="186" spans="55:55" x14ac:dyDescent="0.3">
      <c r="BC186" s="1">
        <v>45447</v>
      </c>
    </row>
    <row r="187" spans="55:55" x14ac:dyDescent="0.3">
      <c r="BC187" s="1">
        <v>45448</v>
      </c>
    </row>
    <row r="188" spans="55:55" x14ac:dyDescent="0.3">
      <c r="BC188" s="1">
        <v>45449</v>
      </c>
    </row>
    <row r="189" spans="55:55" x14ac:dyDescent="0.3">
      <c r="BC189" s="1">
        <v>45450</v>
      </c>
    </row>
    <row r="190" spans="55:55" x14ac:dyDescent="0.3">
      <c r="BC190" s="1">
        <v>45451</v>
      </c>
    </row>
    <row r="191" spans="55:55" x14ac:dyDescent="0.3">
      <c r="BC191" s="1">
        <v>45452</v>
      </c>
    </row>
    <row r="192" spans="55:55" x14ac:dyDescent="0.3">
      <c r="BC192" s="1">
        <v>45453</v>
      </c>
    </row>
    <row r="193" spans="55:55" x14ac:dyDescent="0.3">
      <c r="BC193" s="1">
        <v>45454</v>
      </c>
    </row>
    <row r="194" spans="55:55" x14ac:dyDescent="0.3">
      <c r="BC194" s="1">
        <v>45455</v>
      </c>
    </row>
    <row r="195" spans="55:55" x14ac:dyDescent="0.3">
      <c r="BC195" s="1">
        <v>45456</v>
      </c>
    </row>
    <row r="196" spans="55:55" x14ac:dyDescent="0.3">
      <c r="BC196" s="1">
        <v>45457</v>
      </c>
    </row>
    <row r="197" spans="55:55" x14ac:dyDescent="0.3">
      <c r="BC197" s="1">
        <v>45458</v>
      </c>
    </row>
    <row r="198" spans="55:55" x14ac:dyDescent="0.3">
      <c r="BC198" s="1">
        <v>45459</v>
      </c>
    </row>
    <row r="199" spans="55:55" x14ac:dyDescent="0.3">
      <c r="BC199" s="1">
        <v>45460</v>
      </c>
    </row>
    <row r="200" spans="55:55" x14ac:dyDescent="0.3">
      <c r="BC200" s="1">
        <v>45461</v>
      </c>
    </row>
    <row r="201" spans="55:55" x14ac:dyDescent="0.3">
      <c r="BC201" s="1">
        <v>45462</v>
      </c>
    </row>
    <row r="202" spans="55:55" x14ac:dyDescent="0.3">
      <c r="BC202" s="1">
        <v>45463</v>
      </c>
    </row>
    <row r="203" spans="55:55" x14ac:dyDescent="0.3">
      <c r="BC203" s="1">
        <v>45464</v>
      </c>
    </row>
    <row r="204" spans="55:55" x14ac:dyDescent="0.3">
      <c r="BC204" s="1">
        <v>45465</v>
      </c>
    </row>
    <row r="205" spans="55:55" x14ac:dyDescent="0.3">
      <c r="BC205" s="1">
        <v>45466</v>
      </c>
    </row>
    <row r="206" spans="55:55" x14ac:dyDescent="0.3">
      <c r="BC206" s="1">
        <v>45467</v>
      </c>
    </row>
    <row r="207" spans="55:55" x14ac:dyDescent="0.3">
      <c r="BC207" s="1">
        <v>45468</v>
      </c>
    </row>
    <row r="208" spans="55:55" x14ac:dyDescent="0.3">
      <c r="BC208" s="1">
        <v>45469</v>
      </c>
    </row>
    <row r="209" spans="55:55" x14ac:dyDescent="0.3">
      <c r="BC209" s="1">
        <v>45470</v>
      </c>
    </row>
    <row r="210" spans="55:55" x14ac:dyDescent="0.3">
      <c r="BC210" s="1">
        <v>45471</v>
      </c>
    </row>
    <row r="211" spans="55:55" x14ac:dyDescent="0.3">
      <c r="BC211" s="1">
        <v>45472</v>
      </c>
    </row>
    <row r="212" spans="55:55" x14ac:dyDescent="0.3">
      <c r="BC212" s="1">
        <v>45473</v>
      </c>
    </row>
    <row r="213" spans="55:55" x14ac:dyDescent="0.3">
      <c r="BC213" s="1">
        <v>45474</v>
      </c>
    </row>
    <row r="214" spans="55:55" x14ac:dyDescent="0.3">
      <c r="BC214" s="1">
        <v>45475</v>
      </c>
    </row>
    <row r="215" spans="55:55" x14ac:dyDescent="0.3">
      <c r="BC215" s="1">
        <v>45476</v>
      </c>
    </row>
    <row r="216" spans="55:55" x14ac:dyDescent="0.3">
      <c r="BC216" s="1">
        <v>45477</v>
      </c>
    </row>
    <row r="217" spans="55:55" x14ac:dyDescent="0.3">
      <c r="BC217" s="1">
        <v>45478</v>
      </c>
    </row>
    <row r="218" spans="55:55" x14ac:dyDescent="0.3">
      <c r="BC218" s="1">
        <v>45479</v>
      </c>
    </row>
    <row r="219" spans="55:55" x14ac:dyDescent="0.3">
      <c r="BC219" s="1">
        <v>45480</v>
      </c>
    </row>
    <row r="220" spans="55:55" x14ac:dyDescent="0.3">
      <c r="BC220" s="1">
        <v>45481</v>
      </c>
    </row>
    <row r="221" spans="55:55" x14ac:dyDescent="0.3">
      <c r="BC221" s="1">
        <v>45482</v>
      </c>
    </row>
    <row r="222" spans="55:55" x14ac:dyDescent="0.3">
      <c r="BC222" s="1">
        <v>45483</v>
      </c>
    </row>
    <row r="223" spans="55:55" x14ac:dyDescent="0.3">
      <c r="BC223" s="1">
        <v>45484</v>
      </c>
    </row>
    <row r="224" spans="55:55" x14ac:dyDescent="0.3">
      <c r="BC224" s="1">
        <v>45485</v>
      </c>
    </row>
    <row r="225" spans="55:55" x14ac:dyDescent="0.3">
      <c r="BC225" s="1">
        <v>45486</v>
      </c>
    </row>
    <row r="226" spans="55:55" x14ac:dyDescent="0.3">
      <c r="BC226" s="1">
        <v>45487</v>
      </c>
    </row>
    <row r="227" spans="55:55" x14ac:dyDescent="0.3">
      <c r="BC227" s="1">
        <v>45488</v>
      </c>
    </row>
    <row r="228" spans="55:55" x14ac:dyDescent="0.3">
      <c r="BC228" s="1">
        <v>45489</v>
      </c>
    </row>
    <row r="229" spans="55:55" x14ac:dyDescent="0.3">
      <c r="BC229" s="1">
        <v>45490</v>
      </c>
    </row>
    <row r="230" spans="55:55" x14ac:dyDescent="0.3">
      <c r="BC230" s="1">
        <v>45491</v>
      </c>
    </row>
    <row r="231" spans="55:55" x14ac:dyDescent="0.3">
      <c r="BC231" s="1">
        <v>45492</v>
      </c>
    </row>
    <row r="232" spans="55:55" x14ac:dyDescent="0.3">
      <c r="BC232" s="1">
        <v>45493</v>
      </c>
    </row>
    <row r="233" spans="55:55" x14ac:dyDescent="0.3">
      <c r="BC233" s="1">
        <v>45494</v>
      </c>
    </row>
    <row r="234" spans="55:55" x14ac:dyDescent="0.3">
      <c r="BC234" s="1">
        <v>45495</v>
      </c>
    </row>
    <row r="235" spans="55:55" x14ac:dyDescent="0.3">
      <c r="BC235" s="1">
        <v>45496</v>
      </c>
    </row>
    <row r="236" spans="55:55" x14ac:dyDescent="0.3">
      <c r="BC236" s="1">
        <v>45497</v>
      </c>
    </row>
    <row r="237" spans="55:55" x14ac:dyDescent="0.3">
      <c r="BC237" s="1">
        <v>45498</v>
      </c>
    </row>
    <row r="238" spans="55:55" x14ac:dyDescent="0.3">
      <c r="BC238" s="1">
        <v>45499</v>
      </c>
    </row>
    <row r="239" spans="55:55" x14ac:dyDescent="0.3">
      <c r="BC239" s="1">
        <v>45500</v>
      </c>
    </row>
    <row r="240" spans="55:55" x14ac:dyDescent="0.3">
      <c r="BC240" s="1">
        <v>45501</v>
      </c>
    </row>
    <row r="241" spans="55:55" x14ac:dyDescent="0.3">
      <c r="BC241" s="1">
        <v>45502</v>
      </c>
    </row>
    <row r="242" spans="55:55" x14ac:dyDescent="0.3">
      <c r="BC242" s="1">
        <v>45503</v>
      </c>
    </row>
    <row r="243" spans="55:55" x14ac:dyDescent="0.3">
      <c r="BC243" s="1">
        <v>45504</v>
      </c>
    </row>
    <row r="244" spans="55:55" x14ac:dyDescent="0.3">
      <c r="BC244" s="1">
        <v>45505</v>
      </c>
    </row>
    <row r="245" spans="55:55" x14ac:dyDescent="0.3">
      <c r="BC245" s="1">
        <v>45506</v>
      </c>
    </row>
    <row r="246" spans="55:55" x14ac:dyDescent="0.3">
      <c r="BC246" s="1">
        <v>45507</v>
      </c>
    </row>
    <row r="247" spans="55:55" x14ac:dyDescent="0.3">
      <c r="BC247" s="1">
        <v>45508</v>
      </c>
    </row>
    <row r="248" spans="55:55" x14ac:dyDescent="0.3">
      <c r="BC248" s="1">
        <v>45509</v>
      </c>
    </row>
    <row r="249" spans="55:55" x14ac:dyDescent="0.3">
      <c r="BC249" s="1">
        <v>45510</v>
      </c>
    </row>
    <row r="250" spans="55:55" x14ac:dyDescent="0.3">
      <c r="BC250" s="1">
        <v>45511</v>
      </c>
    </row>
    <row r="251" spans="55:55" x14ac:dyDescent="0.3">
      <c r="BC251" s="1">
        <v>45512</v>
      </c>
    </row>
    <row r="252" spans="55:55" x14ac:dyDescent="0.3">
      <c r="BC252" s="1">
        <v>45513</v>
      </c>
    </row>
    <row r="253" spans="55:55" x14ac:dyDescent="0.3">
      <c r="BC253" s="1">
        <v>45514</v>
      </c>
    </row>
    <row r="254" spans="55:55" x14ac:dyDescent="0.3">
      <c r="BC254" s="1">
        <v>45515</v>
      </c>
    </row>
  </sheetData>
  <phoneticPr fontId="2" type="noConversion"/>
  <conditionalFormatting sqref="AY1:AY1048576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E60D-5E65-476E-8362-7F2489C74FDB}">
  <dimension ref="A1:R87"/>
  <sheetViews>
    <sheetView tabSelected="1" topLeftCell="B1" zoomScale="76" workbookViewId="0">
      <selection activeCell="M87" sqref="M87"/>
    </sheetView>
  </sheetViews>
  <sheetFormatPr defaultRowHeight="14.4" x14ac:dyDescent="0.3"/>
  <cols>
    <col min="1" max="1" width="24.5546875" bestFit="1" customWidth="1"/>
    <col min="7" max="7" width="13.88671875" bestFit="1" customWidth="1"/>
    <col min="9" max="9" width="24.5546875" bestFit="1" customWidth="1"/>
    <col min="10" max="10" width="12.6640625" bestFit="1" customWidth="1"/>
    <col min="13" max="13" width="29.5546875" bestFit="1" customWidth="1"/>
    <col min="18" max="18" width="15.6640625" bestFit="1" customWidth="1"/>
  </cols>
  <sheetData>
    <row r="1" spans="1:18" x14ac:dyDescent="0.3">
      <c r="A1" t="s">
        <v>130</v>
      </c>
      <c r="D1" t="s">
        <v>131</v>
      </c>
      <c r="E1" t="s">
        <v>132</v>
      </c>
      <c r="G1" t="s">
        <v>135</v>
      </c>
      <c r="I1" t="s">
        <v>140</v>
      </c>
      <c r="M1" t="s">
        <v>139</v>
      </c>
      <c r="R1" t="s">
        <v>126</v>
      </c>
    </row>
    <row r="2" spans="1:18" x14ac:dyDescent="0.3">
      <c r="A2">
        <v>-0.11160714238197839</v>
      </c>
      <c r="B2">
        <f>R2/100</f>
        <v>-0.17857143161248193</v>
      </c>
      <c r="D2">
        <f>-250*A2</f>
        <v>27.901785595494598</v>
      </c>
      <c r="E2">
        <f>250*B2</f>
        <v>-44.642857903120479</v>
      </c>
      <c r="G2">
        <f>IF(A2&gt;0.15,0.15,A2)</f>
        <v>-0.11160714238197839</v>
      </c>
      <c r="H2">
        <f>IF(B2&lt;-0.15,-0.15,B2)</f>
        <v>-0.15</v>
      </c>
      <c r="I2">
        <f>-250*G2</f>
        <v>27.901785595494598</v>
      </c>
      <c r="J2">
        <f>250*H2</f>
        <v>-37.5</v>
      </c>
      <c r="M2">
        <v>27.901785595494598</v>
      </c>
      <c r="N2">
        <v>-37.5</v>
      </c>
      <c r="R2">
        <v>-17.857143161248192</v>
      </c>
    </row>
    <row r="3" spans="1:18" x14ac:dyDescent="0.3">
      <c r="A3">
        <v>-0.19421488173256585</v>
      </c>
      <c r="B3">
        <f t="shared" ref="B3:B66" si="0">R3/100</f>
        <v>0.38888883369940541</v>
      </c>
      <c r="D3">
        <f t="shared" ref="D3:D66" si="1">-250*A3</f>
        <v>48.553720433141464</v>
      </c>
      <c r="E3">
        <f t="shared" ref="E3:E66" si="2">250*B3</f>
        <v>97.22220842485136</v>
      </c>
      <c r="G3">
        <f t="shared" ref="G3:G67" si="3">IF(A3&gt;0.15,0.15,A3)</f>
        <v>-0.19421488173256585</v>
      </c>
      <c r="H3">
        <f t="shared" ref="H3:H66" si="4">IF(B3&lt;-0.15,-0.15,B3)</f>
        <v>0.38888883369940541</v>
      </c>
      <c r="I3">
        <f t="shared" ref="I3:I20" si="5">-250*G3</f>
        <v>48.553720433141464</v>
      </c>
      <c r="J3">
        <f t="shared" ref="J3:J54" si="6">250*H3</f>
        <v>97.22220842485136</v>
      </c>
      <c r="M3">
        <v>48.553720433141464</v>
      </c>
      <c r="N3">
        <v>97.22220842485136</v>
      </c>
      <c r="R3">
        <v>38.888883369940544</v>
      </c>
    </row>
    <row r="4" spans="1:18" x14ac:dyDescent="0.3">
      <c r="A4">
        <v>5.8281419394173532E-3</v>
      </c>
      <c r="B4">
        <f t="shared" si="0"/>
        <v>0.17018791588195978</v>
      </c>
      <c r="D4">
        <f t="shared" si="1"/>
        <v>-1.4570354848543383</v>
      </c>
      <c r="E4">
        <f t="shared" si="2"/>
        <v>42.546978970489945</v>
      </c>
      <c r="G4">
        <f t="shared" si="3"/>
        <v>5.8281419394173532E-3</v>
      </c>
      <c r="H4">
        <f t="shared" si="4"/>
        <v>0.17018791588195978</v>
      </c>
      <c r="I4">
        <f t="shared" si="5"/>
        <v>-1.4570354848543383</v>
      </c>
      <c r="J4">
        <f t="shared" si="6"/>
        <v>42.546978970489945</v>
      </c>
      <c r="M4">
        <v>-1.4570354848543383</v>
      </c>
      <c r="N4">
        <v>42.546978970489945</v>
      </c>
      <c r="R4">
        <v>17.018791588195977</v>
      </c>
    </row>
    <row r="5" spans="1:18" x14ac:dyDescent="0.3">
      <c r="A5">
        <v>7.5223187110907933E-2</v>
      </c>
      <c r="B5">
        <f t="shared" si="0"/>
        <v>0.11614548786725672</v>
      </c>
      <c r="D5">
        <f t="shared" si="1"/>
        <v>-18.805796777726982</v>
      </c>
      <c r="E5">
        <f t="shared" si="2"/>
        <v>29.03637196681418</v>
      </c>
      <c r="G5">
        <f t="shared" si="3"/>
        <v>7.5223187110907933E-2</v>
      </c>
      <c r="H5">
        <f t="shared" si="4"/>
        <v>0.11614548786725672</v>
      </c>
      <c r="I5">
        <f t="shared" si="5"/>
        <v>-18.805796777726982</v>
      </c>
      <c r="J5">
        <f t="shared" si="6"/>
        <v>29.03637196681418</v>
      </c>
      <c r="M5">
        <v>-18.805796777726982</v>
      </c>
      <c r="N5">
        <v>29.03637196681418</v>
      </c>
      <c r="R5">
        <v>11.614548786725672</v>
      </c>
    </row>
    <row r="6" spans="1:18" x14ac:dyDescent="0.3">
      <c r="A6">
        <v>0.18243241719384576</v>
      </c>
      <c r="B6">
        <f t="shared" si="0"/>
        <v>9.3934180553254601E-2</v>
      </c>
      <c r="D6">
        <f t="shared" si="1"/>
        <v>-45.608104298461441</v>
      </c>
      <c r="E6">
        <f t="shared" si="2"/>
        <v>23.483545138313652</v>
      </c>
      <c r="G6">
        <f t="shared" si="3"/>
        <v>0.15</v>
      </c>
      <c r="H6">
        <f t="shared" si="4"/>
        <v>9.3934180553254601E-2</v>
      </c>
      <c r="I6">
        <f t="shared" si="5"/>
        <v>-37.5</v>
      </c>
      <c r="J6">
        <f t="shared" si="6"/>
        <v>23.483545138313652</v>
      </c>
      <c r="M6">
        <v>-37.5</v>
      </c>
      <c r="N6">
        <v>23.483545138313652</v>
      </c>
      <c r="R6">
        <v>9.3934180553254603</v>
      </c>
    </row>
    <row r="7" spans="1:18" x14ac:dyDescent="0.3">
      <c r="A7">
        <v>0.18025754937618216</v>
      </c>
      <c r="B7">
        <f t="shared" si="0"/>
        <v>2.0478600404062183E-2</v>
      </c>
      <c r="D7">
        <f t="shared" si="1"/>
        <v>-45.064387344045542</v>
      </c>
      <c r="E7">
        <f t="shared" si="2"/>
        <v>5.1196501010155453</v>
      </c>
      <c r="G7">
        <f t="shared" si="3"/>
        <v>0.15</v>
      </c>
      <c r="H7">
        <f t="shared" si="4"/>
        <v>2.0478600404062183E-2</v>
      </c>
      <c r="I7">
        <f t="shared" si="5"/>
        <v>-37.5</v>
      </c>
      <c r="J7">
        <f t="shared" si="6"/>
        <v>5.1196501010155453</v>
      </c>
      <c r="M7">
        <v>-37.5</v>
      </c>
      <c r="N7">
        <v>5.1196501010155453</v>
      </c>
      <c r="R7">
        <v>2.0478600404062184</v>
      </c>
    </row>
    <row r="8" spans="1:18" x14ac:dyDescent="0.3">
      <c r="A8">
        <v>0.26211849069144594</v>
      </c>
      <c r="B8">
        <f t="shared" si="0"/>
        <v>1.064516129032258</v>
      </c>
      <c r="D8">
        <f t="shared" si="1"/>
        <v>-65.529622672861478</v>
      </c>
      <c r="E8">
        <f t="shared" si="2"/>
        <v>266.12903225806451</v>
      </c>
      <c r="G8">
        <f t="shared" si="3"/>
        <v>0.15</v>
      </c>
      <c r="H8">
        <f t="shared" si="4"/>
        <v>1.064516129032258</v>
      </c>
      <c r="I8">
        <f t="shared" si="5"/>
        <v>-37.5</v>
      </c>
      <c r="J8">
        <f t="shared" si="6"/>
        <v>266.12903225806451</v>
      </c>
      <c r="M8">
        <v>-37.5</v>
      </c>
      <c r="N8">
        <v>266.12903225806451</v>
      </c>
      <c r="R8">
        <v>106.45161290322579</v>
      </c>
    </row>
    <row r="9" spans="1:18" x14ac:dyDescent="0.3">
      <c r="A9">
        <v>2.3149128289571903E-2</v>
      </c>
      <c r="B9">
        <f t="shared" si="0"/>
        <v>-0.13317195532555506</v>
      </c>
      <c r="D9">
        <f t="shared" si="1"/>
        <v>-5.7872820723929754</v>
      </c>
      <c r="E9">
        <f t="shared" si="2"/>
        <v>-33.292988831388769</v>
      </c>
      <c r="G9">
        <f t="shared" si="3"/>
        <v>2.3149128289571903E-2</v>
      </c>
      <c r="H9">
        <f t="shared" si="4"/>
        <v>-0.13317195532555506</v>
      </c>
      <c r="I9">
        <f t="shared" si="5"/>
        <v>-5.7872820723929754</v>
      </c>
      <c r="J9">
        <f t="shared" si="6"/>
        <v>-33.292988831388769</v>
      </c>
      <c r="M9">
        <v>-5.7872820723929754</v>
      </c>
      <c r="N9">
        <v>-33.292988831388769</v>
      </c>
      <c r="R9">
        <v>-13.317195532555507</v>
      </c>
    </row>
    <row r="10" spans="1:18" x14ac:dyDescent="0.3">
      <c r="A10">
        <v>-2.2258935993303343E-2</v>
      </c>
      <c r="B10">
        <f t="shared" si="0"/>
        <v>0.349999957614475</v>
      </c>
      <c r="D10">
        <f t="shared" si="1"/>
        <v>5.5647339983258357</v>
      </c>
      <c r="E10">
        <f t="shared" si="2"/>
        <v>87.499989403618756</v>
      </c>
      <c r="G10">
        <f t="shared" si="3"/>
        <v>-2.2258935993303343E-2</v>
      </c>
      <c r="H10">
        <f t="shared" si="4"/>
        <v>0.349999957614475</v>
      </c>
      <c r="I10">
        <f t="shared" si="5"/>
        <v>5.5647339983258357</v>
      </c>
      <c r="J10">
        <f t="shared" si="6"/>
        <v>87.499989403618756</v>
      </c>
      <c r="M10">
        <v>5.5647339983258357</v>
      </c>
      <c r="N10">
        <v>87.499989403618756</v>
      </c>
      <c r="R10">
        <v>34.999995761447501</v>
      </c>
    </row>
    <row r="11" spans="1:18" x14ac:dyDescent="0.3">
      <c r="A11">
        <v>-5.0632922852999765E-2</v>
      </c>
      <c r="B11">
        <f t="shared" si="0"/>
        <v>0.29362886759030865</v>
      </c>
      <c r="D11">
        <f t="shared" si="1"/>
        <v>12.658230713249941</v>
      </c>
      <c r="E11">
        <f t="shared" si="2"/>
        <v>73.407216897577158</v>
      </c>
      <c r="G11">
        <f t="shared" si="3"/>
        <v>-5.0632922852999765E-2</v>
      </c>
      <c r="H11">
        <f t="shared" si="4"/>
        <v>0.29362886759030865</v>
      </c>
      <c r="I11">
        <f t="shared" si="5"/>
        <v>12.658230713249941</v>
      </c>
      <c r="J11">
        <f t="shared" si="6"/>
        <v>73.407216897577158</v>
      </c>
      <c r="M11">
        <v>12.658230713249941</v>
      </c>
      <c r="N11">
        <v>73.407216897577158</v>
      </c>
      <c r="R11">
        <v>29.362886759030864</v>
      </c>
    </row>
    <row r="12" spans="1:18" x14ac:dyDescent="0.3">
      <c r="A12">
        <v>-0.21818183000422711</v>
      </c>
      <c r="B12">
        <f t="shared" si="0"/>
        <v>2.2689052463221882E-2</v>
      </c>
      <c r="D12">
        <f t="shared" si="1"/>
        <v>54.545457501056781</v>
      </c>
      <c r="E12">
        <f t="shared" si="2"/>
        <v>5.6722631158054702</v>
      </c>
      <c r="G12">
        <f t="shared" si="3"/>
        <v>-0.21818183000422711</v>
      </c>
      <c r="H12">
        <f t="shared" si="4"/>
        <v>2.2689052463221882E-2</v>
      </c>
      <c r="I12">
        <f t="shared" si="5"/>
        <v>54.545457501056781</v>
      </c>
      <c r="J12">
        <f t="shared" si="6"/>
        <v>5.6722631158054702</v>
      </c>
      <c r="M12">
        <v>54.545457501056781</v>
      </c>
      <c r="N12">
        <v>5.6722631158054702</v>
      </c>
      <c r="R12">
        <v>2.2689052463221882</v>
      </c>
    </row>
    <row r="13" spans="1:18" x14ac:dyDescent="0.3">
      <c r="A13">
        <v>-0.57623317791149942</v>
      </c>
      <c r="B13">
        <f t="shared" si="0"/>
        <v>-4.7568340396120741E-2</v>
      </c>
      <c r="D13">
        <f t="shared" si="1"/>
        <v>144.05829447787485</v>
      </c>
      <c r="E13">
        <f t="shared" si="2"/>
        <v>-11.892085099030185</v>
      </c>
      <c r="G13">
        <f t="shared" si="3"/>
        <v>-0.57623317791149942</v>
      </c>
      <c r="H13">
        <f t="shared" si="4"/>
        <v>-4.7568340396120741E-2</v>
      </c>
      <c r="I13">
        <f t="shared" si="5"/>
        <v>144.05829447787485</v>
      </c>
      <c r="J13">
        <f t="shared" si="6"/>
        <v>-11.892085099030185</v>
      </c>
      <c r="M13">
        <v>144.05829447787485</v>
      </c>
      <c r="N13">
        <v>-11.892085099030185</v>
      </c>
      <c r="R13">
        <v>-4.7568340396120741</v>
      </c>
    </row>
    <row r="14" spans="1:18" x14ac:dyDescent="0.3">
      <c r="A14">
        <v>0.10451307677757755</v>
      </c>
      <c r="B14">
        <f t="shared" si="0"/>
        <v>9.4039497954309284E-2</v>
      </c>
      <c r="D14">
        <f t="shared" si="1"/>
        <v>-26.128269194394388</v>
      </c>
      <c r="E14">
        <f t="shared" si="2"/>
        <v>23.509874488577321</v>
      </c>
      <c r="G14">
        <f>IF(A14&gt;0.15,0.15,A14)</f>
        <v>0.10451307677757755</v>
      </c>
      <c r="H14">
        <f t="shared" si="4"/>
        <v>9.4039497954309284E-2</v>
      </c>
      <c r="I14">
        <f t="shared" si="5"/>
        <v>-26.128269194394388</v>
      </c>
      <c r="J14">
        <f t="shared" si="6"/>
        <v>23.509874488577321</v>
      </c>
      <c r="M14">
        <v>-26.128269194394388</v>
      </c>
      <c r="N14">
        <v>23.509874488577321</v>
      </c>
      <c r="R14">
        <v>9.403949795430929</v>
      </c>
    </row>
    <row r="15" spans="1:18" x14ac:dyDescent="0.3">
      <c r="A15">
        <v>-3.2072261243299476E-2</v>
      </c>
      <c r="B15">
        <f t="shared" si="0"/>
        <v>0.27947100522870233</v>
      </c>
      <c r="D15">
        <f t="shared" si="1"/>
        <v>8.0180653108248681</v>
      </c>
      <c r="E15">
        <f t="shared" si="2"/>
        <v>69.867751307175581</v>
      </c>
      <c r="G15">
        <f t="shared" si="3"/>
        <v>-3.2072261243299476E-2</v>
      </c>
      <c r="H15">
        <f t="shared" si="4"/>
        <v>0.27947100522870233</v>
      </c>
      <c r="I15">
        <f t="shared" si="5"/>
        <v>8.0180653108248681</v>
      </c>
      <c r="J15">
        <f t="shared" si="6"/>
        <v>69.867751307175581</v>
      </c>
      <c r="M15">
        <v>8.0180653108248681</v>
      </c>
      <c r="N15">
        <v>69.867751307175581</v>
      </c>
      <c r="R15">
        <v>27.947100522870233</v>
      </c>
    </row>
    <row r="16" spans="1:18" x14ac:dyDescent="0.3">
      <c r="A16">
        <v>-0.13729439499466661</v>
      </c>
      <c r="B16">
        <f t="shared" si="0"/>
        <v>0.38405790157381142</v>
      </c>
      <c r="D16">
        <f t="shared" si="1"/>
        <v>34.323598748666655</v>
      </c>
      <c r="E16">
        <f t="shared" si="2"/>
        <v>96.014475393452855</v>
      </c>
      <c r="G16">
        <f t="shared" si="3"/>
        <v>-0.13729439499466661</v>
      </c>
      <c r="H16">
        <f t="shared" si="4"/>
        <v>0.38405790157381142</v>
      </c>
      <c r="I16">
        <f t="shared" si="5"/>
        <v>34.323598748666655</v>
      </c>
      <c r="J16">
        <f t="shared" si="6"/>
        <v>96.014475393452855</v>
      </c>
      <c r="M16">
        <v>34.323598748666655</v>
      </c>
      <c r="N16">
        <v>96.014475393452855</v>
      </c>
      <c r="R16">
        <v>38.405790157381141</v>
      </c>
    </row>
    <row r="17" spans="1:18" x14ac:dyDescent="0.3">
      <c r="A17">
        <v>-6.4936052157760049E-2</v>
      </c>
      <c r="B17">
        <f t="shared" si="0"/>
        <v>-7.0052476029258584E-2</v>
      </c>
      <c r="D17">
        <f t="shared" si="1"/>
        <v>16.234013039440011</v>
      </c>
      <c r="E17">
        <f t="shared" si="2"/>
        <v>-17.513119007314646</v>
      </c>
      <c r="G17">
        <f t="shared" si="3"/>
        <v>-6.4936052157760049E-2</v>
      </c>
      <c r="H17">
        <f t="shared" si="4"/>
        <v>-7.0052476029258584E-2</v>
      </c>
      <c r="I17">
        <f t="shared" si="5"/>
        <v>16.234013039440011</v>
      </c>
      <c r="J17">
        <f t="shared" si="6"/>
        <v>-17.513119007314646</v>
      </c>
      <c r="M17">
        <v>16.234013039440011</v>
      </c>
      <c r="N17">
        <v>-17.513119007314646</v>
      </c>
      <c r="R17">
        <v>-7.0052476029258584</v>
      </c>
    </row>
    <row r="18" spans="1:18" x14ac:dyDescent="0.3">
      <c r="A18">
        <v>-0.19360324967044856</v>
      </c>
      <c r="B18">
        <f t="shared" si="0"/>
        <v>0.59420293861265838</v>
      </c>
      <c r="D18">
        <f t="shared" si="1"/>
        <v>48.400812417612144</v>
      </c>
      <c r="E18">
        <f t="shared" si="2"/>
        <v>148.5507346531646</v>
      </c>
      <c r="G18">
        <f t="shared" si="3"/>
        <v>-0.19360324967044856</v>
      </c>
      <c r="H18">
        <f t="shared" si="4"/>
        <v>0.59420293861265838</v>
      </c>
      <c r="I18">
        <f t="shared" si="5"/>
        <v>48.400812417612144</v>
      </c>
      <c r="J18">
        <f>250*H19</f>
        <v>-5.0969291144298987</v>
      </c>
      <c r="M18">
        <v>48.400812417612144</v>
      </c>
      <c r="N18">
        <v>148.5507346531646</v>
      </c>
      <c r="R18">
        <v>59.42029386126584</v>
      </c>
    </row>
    <row r="19" spans="1:18" x14ac:dyDescent="0.3">
      <c r="A19">
        <v>-0.3575129571229354</v>
      </c>
      <c r="B19">
        <f t="shared" si="0"/>
        <v>-2.0387716457719595E-2</v>
      </c>
      <c r="D19">
        <f t="shared" si="1"/>
        <v>89.378239280733851</v>
      </c>
      <c r="E19">
        <f t="shared" si="2"/>
        <v>-5.0969291144298987</v>
      </c>
      <c r="G19">
        <f t="shared" si="3"/>
        <v>-0.3575129571229354</v>
      </c>
      <c r="H19">
        <f t="shared" si="4"/>
        <v>-2.0387716457719595E-2</v>
      </c>
      <c r="I19">
        <f t="shared" si="5"/>
        <v>89.378239280733851</v>
      </c>
      <c r="J19">
        <f>250*H20</f>
        <v>-37.5</v>
      </c>
      <c r="M19">
        <v>89.378239280733851</v>
      </c>
      <c r="N19">
        <v>-5.0969291144298987</v>
      </c>
      <c r="R19">
        <v>-2.0387716457719596</v>
      </c>
    </row>
    <row r="20" spans="1:18" x14ac:dyDescent="0.3">
      <c r="A20">
        <v>-5.2913163245912914E-2</v>
      </c>
      <c r="B20">
        <f t="shared" si="0"/>
        <v>-0.23766643798682308</v>
      </c>
      <c r="D20">
        <f t="shared" si="1"/>
        <v>13.228290811478228</v>
      </c>
      <c r="E20">
        <f t="shared" si="2"/>
        <v>-59.416609496705767</v>
      </c>
      <c r="G20">
        <f t="shared" si="3"/>
        <v>-5.2913163245912914E-2</v>
      </c>
      <c r="H20">
        <f t="shared" si="4"/>
        <v>-0.15</v>
      </c>
      <c r="I20">
        <f t="shared" si="5"/>
        <v>13.228290811478228</v>
      </c>
      <c r="J20">
        <f t="shared" si="6"/>
        <v>-37.5</v>
      </c>
      <c r="M20">
        <v>13.228290811478228</v>
      </c>
      <c r="N20">
        <v>-37.5</v>
      </c>
      <c r="R20">
        <v>-23.766643798682306</v>
      </c>
    </row>
    <row r="21" spans="1:18" x14ac:dyDescent="0.3">
      <c r="A21">
        <v>-0.46558702948890307</v>
      </c>
      <c r="B21">
        <f t="shared" si="0"/>
        <v>7.1428598460156381E-2</v>
      </c>
      <c r="D21">
        <f t="shared" si="1"/>
        <v>116.39675737222576</v>
      </c>
      <c r="E21">
        <f t="shared" si="2"/>
        <v>17.857149615039095</v>
      </c>
      <c r="G21">
        <f t="shared" si="3"/>
        <v>-0.46558702948890307</v>
      </c>
      <c r="H21">
        <f t="shared" si="4"/>
        <v>7.1428598460156381E-2</v>
      </c>
      <c r="I21">
        <f>-310*G21</f>
        <v>144.33197914155994</v>
      </c>
      <c r="J21">
        <f>310*H21</f>
        <v>22.142865522648478</v>
      </c>
      <c r="M21">
        <v>116.39675737222576</v>
      </c>
      <c r="N21">
        <v>17.857149615039095</v>
      </c>
      <c r="R21">
        <v>7.1428598460156385</v>
      </c>
    </row>
    <row r="22" spans="1:18" x14ac:dyDescent="0.3">
      <c r="A22">
        <v>-5.4586927881596629E-2</v>
      </c>
      <c r="B22">
        <f t="shared" si="0"/>
        <v>-0.1086990700107666</v>
      </c>
      <c r="D22">
        <f t="shared" si="1"/>
        <v>13.646731970399157</v>
      </c>
      <c r="E22">
        <f t="shared" si="2"/>
        <v>-27.174767502691651</v>
      </c>
      <c r="G22">
        <f t="shared" si="3"/>
        <v>-5.4586927881596629E-2</v>
      </c>
      <c r="H22">
        <f t="shared" si="4"/>
        <v>-0.1086990700107666</v>
      </c>
      <c r="I22">
        <f t="shared" ref="I22:I36" si="7">-310*G22</f>
        <v>16.921947643294956</v>
      </c>
      <c r="J22">
        <f t="shared" ref="J22:J36" si="8">310*H22</f>
        <v>-33.696711703337648</v>
      </c>
      <c r="M22">
        <v>13.646731970399157</v>
      </c>
      <c r="N22">
        <v>-27.174767502691651</v>
      </c>
      <c r="R22">
        <v>-10.86990700107666</v>
      </c>
    </row>
    <row r="23" spans="1:18" x14ac:dyDescent="0.3">
      <c r="A23">
        <v>-0.20625133440238533</v>
      </c>
      <c r="B23">
        <f t="shared" si="0"/>
        <v>0.12036430979635723</v>
      </c>
      <c r="D23">
        <f t="shared" si="1"/>
        <v>51.562833600596335</v>
      </c>
      <c r="E23">
        <f t="shared" si="2"/>
        <v>30.091077449089308</v>
      </c>
      <c r="G23">
        <f t="shared" si="3"/>
        <v>-0.20625133440238533</v>
      </c>
      <c r="H23">
        <f t="shared" si="4"/>
        <v>0.12036430979635723</v>
      </c>
      <c r="I23">
        <f t="shared" si="7"/>
        <v>63.937913664739455</v>
      </c>
      <c r="J23">
        <f t="shared" si="8"/>
        <v>37.312936036870745</v>
      </c>
      <c r="M23">
        <v>51.562833600596335</v>
      </c>
      <c r="N23">
        <v>30.091077449089308</v>
      </c>
      <c r="R23">
        <v>12.036430979635723</v>
      </c>
    </row>
    <row r="24" spans="1:18" x14ac:dyDescent="0.3">
      <c r="A24">
        <v>-0.2740740727658787</v>
      </c>
      <c r="B24">
        <f t="shared" si="0"/>
        <v>-0.14169379551746658</v>
      </c>
      <c r="D24">
        <f t="shared" si="1"/>
        <v>68.518518191469667</v>
      </c>
      <c r="E24">
        <f t="shared" si="2"/>
        <v>-35.423448879366646</v>
      </c>
      <c r="G24">
        <f t="shared" si="3"/>
        <v>-0.2740740727658787</v>
      </c>
      <c r="H24">
        <f t="shared" si="4"/>
        <v>-0.14169379551746658</v>
      </c>
      <c r="I24">
        <f t="shared" si="7"/>
        <v>84.962962557422401</v>
      </c>
      <c r="J24">
        <f t="shared" si="8"/>
        <v>-43.925076610414642</v>
      </c>
      <c r="M24">
        <v>68.518518191469667</v>
      </c>
      <c r="N24">
        <v>-35.423448879366646</v>
      </c>
      <c r="R24">
        <v>-14.169379551746658</v>
      </c>
    </row>
    <row r="25" spans="1:18" x14ac:dyDescent="0.3">
      <c r="A25">
        <v>-0.17654543789950297</v>
      </c>
      <c r="B25">
        <f t="shared" si="0"/>
        <v>-8.8578060466509123E-2</v>
      </c>
      <c r="D25">
        <f t="shared" si="1"/>
        <v>44.136359474875746</v>
      </c>
      <c r="E25">
        <f t="shared" si="2"/>
        <v>-22.144515116627282</v>
      </c>
      <c r="G25">
        <f t="shared" si="3"/>
        <v>-0.17654543789950297</v>
      </c>
      <c r="H25">
        <f t="shared" si="4"/>
        <v>-8.8578060466509123E-2</v>
      </c>
      <c r="I25">
        <f t="shared" si="7"/>
        <v>54.729085748845918</v>
      </c>
      <c r="J25">
        <f t="shared" si="8"/>
        <v>-27.459198744617829</v>
      </c>
      <c r="M25">
        <v>44.136359474875746</v>
      </c>
      <c r="N25">
        <v>-22.144515116627282</v>
      </c>
      <c r="R25">
        <v>-8.8578060466509125</v>
      </c>
    </row>
    <row r="26" spans="1:18" x14ac:dyDescent="0.3">
      <c r="A26">
        <v>1.5042543916577637E-2</v>
      </c>
      <c r="B26">
        <f t="shared" si="0"/>
        <v>6.3201684240446004E-2</v>
      </c>
      <c r="D26">
        <f t="shared" si="1"/>
        <v>-3.7606359791444093</v>
      </c>
      <c r="E26">
        <f t="shared" si="2"/>
        <v>15.800421060111502</v>
      </c>
      <c r="G26">
        <f t="shared" si="3"/>
        <v>1.5042543916577637E-2</v>
      </c>
      <c r="H26">
        <f t="shared" si="4"/>
        <v>6.3201684240446004E-2</v>
      </c>
      <c r="I26">
        <f t="shared" si="7"/>
        <v>-4.6631886141390675</v>
      </c>
      <c r="J26">
        <f t="shared" si="8"/>
        <v>19.592522114538262</v>
      </c>
      <c r="M26">
        <v>-3.7606359791444093</v>
      </c>
      <c r="N26">
        <v>15.800421060111502</v>
      </c>
      <c r="R26">
        <v>6.3201684240446001</v>
      </c>
    </row>
    <row r="27" spans="1:18" x14ac:dyDescent="0.3">
      <c r="A27">
        <v>0.26887662694340786</v>
      </c>
      <c r="B27">
        <f t="shared" si="0"/>
        <v>-0.16197176536286689</v>
      </c>
      <c r="D27">
        <f t="shared" si="1"/>
        <v>-67.219156735851968</v>
      </c>
      <c r="E27">
        <f t="shared" si="2"/>
        <v>-40.492941340716726</v>
      </c>
      <c r="G27">
        <f t="shared" si="3"/>
        <v>0.15</v>
      </c>
      <c r="H27">
        <f t="shared" si="4"/>
        <v>-0.15</v>
      </c>
      <c r="I27">
        <f t="shared" si="7"/>
        <v>-46.5</v>
      </c>
      <c r="J27">
        <f t="shared" si="8"/>
        <v>-46.5</v>
      </c>
      <c r="M27">
        <v>-37.5</v>
      </c>
      <c r="N27">
        <v>-37.5</v>
      </c>
      <c r="R27">
        <v>-16.19717653628669</v>
      </c>
    </row>
    <row r="28" spans="1:18" x14ac:dyDescent="0.3">
      <c r="A28">
        <v>-0.20204608259075491</v>
      </c>
      <c r="B28">
        <f t="shared" si="0"/>
        <v>-9.10415129072349E-3</v>
      </c>
      <c r="D28">
        <f t="shared" si="1"/>
        <v>50.511520647688727</v>
      </c>
      <c r="E28">
        <f t="shared" si="2"/>
        <v>-2.2760378226808724</v>
      </c>
      <c r="G28">
        <f t="shared" si="3"/>
        <v>-0.20204608259075491</v>
      </c>
      <c r="H28">
        <f t="shared" si="4"/>
        <v>-9.10415129072349E-3</v>
      </c>
      <c r="I28">
        <f t="shared" si="7"/>
        <v>62.634285603134018</v>
      </c>
      <c r="J28">
        <f t="shared" si="8"/>
        <v>-2.8222869001242818</v>
      </c>
      <c r="M28">
        <v>50.511520647688727</v>
      </c>
      <c r="N28">
        <v>-2.2760378226808724</v>
      </c>
      <c r="R28">
        <v>-0.91041512907234901</v>
      </c>
    </row>
    <row r="29" spans="1:18" x14ac:dyDescent="0.3">
      <c r="A29">
        <v>-1.1075976227857675E-2</v>
      </c>
      <c r="B29">
        <f t="shared" si="0"/>
        <v>-8.5870879467763755E-2</v>
      </c>
      <c r="D29">
        <f t="shared" si="1"/>
        <v>2.7689940569644187</v>
      </c>
      <c r="E29">
        <f t="shared" si="2"/>
        <v>-21.467719866940939</v>
      </c>
      <c r="G29">
        <f t="shared" si="3"/>
        <v>-1.1075976227857675E-2</v>
      </c>
      <c r="H29">
        <f t="shared" si="4"/>
        <v>-8.5870879467763755E-2</v>
      </c>
      <c r="I29">
        <f t="shared" si="7"/>
        <v>3.4335526306358792</v>
      </c>
      <c r="J29">
        <f t="shared" si="8"/>
        <v>-26.619972635006764</v>
      </c>
      <c r="M29">
        <v>2.7689940569644187</v>
      </c>
      <c r="N29">
        <v>-21.467719866940939</v>
      </c>
      <c r="R29">
        <v>-8.587087946776375</v>
      </c>
    </row>
    <row r="30" spans="1:18" x14ac:dyDescent="0.3">
      <c r="A30">
        <v>-0.17256636607991399</v>
      </c>
      <c r="B30">
        <f t="shared" si="0"/>
        <v>3.4740448644998444E-2</v>
      </c>
      <c r="D30">
        <f t="shared" si="1"/>
        <v>43.141591519978498</v>
      </c>
      <c r="E30">
        <f t="shared" si="2"/>
        <v>8.6851121612496112</v>
      </c>
      <c r="G30">
        <f t="shared" si="3"/>
        <v>-0.17256636607991399</v>
      </c>
      <c r="H30">
        <f t="shared" si="4"/>
        <v>3.4740448644998444E-2</v>
      </c>
      <c r="I30">
        <f t="shared" si="7"/>
        <v>53.495573484773338</v>
      </c>
      <c r="J30">
        <f t="shared" si="8"/>
        <v>10.769539079949517</v>
      </c>
      <c r="M30">
        <v>43.141591519978498</v>
      </c>
      <c r="N30">
        <v>8.6851121612496112</v>
      </c>
      <c r="R30">
        <v>3.4740448644998443</v>
      </c>
    </row>
    <row r="31" spans="1:18" x14ac:dyDescent="0.3">
      <c r="A31">
        <v>-4.0519282155466414E-2</v>
      </c>
      <c r="B31">
        <f t="shared" si="0"/>
        <v>-1.6823688141046768E-2</v>
      </c>
      <c r="D31">
        <f t="shared" si="1"/>
        <v>10.129820538866603</v>
      </c>
      <c r="E31">
        <f t="shared" si="2"/>
        <v>-4.2059220352616924</v>
      </c>
      <c r="G31">
        <f t="shared" si="3"/>
        <v>-4.0519282155466414E-2</v>
      </c>
      <c r="H31">
        <f t="shared" si="4"/>
        <v>-1.6823688141046768E-2</v>
      </c>
      <c r="I31">
        <f t="shared" si="7"/>
        <v>12.560977468194588</v>
      </c>
      <c r="J31">
        <f t="shared" si="8"/>
        <v>-5.2153433237244977</v>
      </c>
      <c r="M31">
        <v>10.129820538866603</v>
      </c>
      <c r="N31">
        <v>-4.2059220352616924</v>
      </c>
      <c r="R31">
        <v>-1.6823688141046769</v>
      </c>
    </row>
    <row r="32" spans="1:18" x14ac:dyDescent="0.3">
      <c r="A32">
        <v>-0.18585623563636097</v>
      </c>
      <c r="B32">
        <f t="shared" si="0"/>
        <v>-8.3617787848318373E-2</v>
      </c>
      <c r="D32">
        <f t="shared" si="1"/>
        <v>46.464058909090241</v>
      </c>
      <c r="E32">
        <f t="shared" si="2"/>
        <v>-20.904446962079593</v>
      </c>
      <c r="G32">
        <f t="shared" si="3"/>
        <v>-0.18585623563636097</v>
      </c>
      <c r="H32">
        <f t="shared" si="4"/>
        <v>-8.3617787848318373E-2</v>
      </c>
      <c r="I32">
        <f t="shared" si="7"/>
        <v>57.6154330472719</v>
      </c>
      <c r="J32">
        <f t="shared" si="8"/>
        <v>-25.921514232978694</v>
      </c>
      <c r="M32">
        <v>46.464058909090241</v>
      </c>
      <c r="N32">
        <v>-20.904446962079593</v>
      </c>
      <c r="R32">
        <v>-8.3617787848318379</v>
      </c>
    </row>
    <row r="33" spans="1:18" x14ac:dyDescent="0.3">
      <c r="A33">
        <v>3.8952034818756347E-3</v>
      </c>
      <c r="B33">
        <f t="shared" si="0"/>
        <v>0.31545740565694336</v>
      </c>
      <c r="D33">
        <f t="shared" si="1"/>
        <v>-0.97380087046890873</v>
      </c>
      <c r="E33">
        <f t="shared" si="2"/>
        <v>78.864351414235841</v>
      </c>
      <c r="G33">
        <f t="shared" si="3"/>
        <v>3.8952034818756347E-3</v>
      </c>
      <c r="H33">
        <f t="shared" si="4"/>
        <v>0.31545740565694336</v>
      </c>
      <c r="I33">
        <f t="shared" si="7"/>
        <v>-1.2075130793814468</v>
      </c>
      <c r="J33">
        <f t="shared" si="8"/>
        <v>97.791795753652437</v>
      </c>
      <c r="M33">
        <v>-0.97380087046890873</v>
      </c>
      <c r="N33">
        <v>78.864351414235841</v>
      </c>
      <c r="R33">
        <v>31.545740565694334</v>
      </c>
    </row>
    <row r="34" spans="1:18" x14ac:dyDescent="0.3">
      <c r="A34">
        <v>-4.0484432240052722E-2</v>
      </c>
      <c r="B34">
        <f t="shared" si="0"/>
        <v>9.8582038945327438E-2</v>
      </c>
      <c r="D34">
        <f t="shared" si="1"/>
        <v>10.12110806001318</v>
      </c>
      <c r="E34">
        <f t="shared" si="2"/>
        <v>24.64550973633186</v>
      </c>
      <c r="G34">
        <f t="shared" si="3"/>
        <v>-4.0484432240052722E-2</v>
      </c>
      <c r="H34">
        <f t="shared" si="4"/>
        <v>9.8582038945327438E-2</v>
      </c>
      <c r="I34">
        <f t="shared" si="7"/>
        <v>12.550173994416344</v>
      </c>
      <c r="J34">
        <f t="shared" si="8"/>
        <v>30.560432073051505</v>
      </c>
      <c r="M34">
        <v>10.12110806001318</v>
      </c>
      <c r="N34">
        <v>24.64550973633186</v>
      </c>
      <c r="R34">
        <v>9.8582038945327444</v>
      </c>
    </row>
    <row r="35" spans="1:18" x14ac:dyDescent="0.3">
      <c r="A35">
        <v>0.15849049915491809</v>
      </c>
      <c r="B35">
        <f t="shared" si="0"/>
        <v>-4.9607674787827322E-2</v>
      </c>
      <c r="D35">
        <f t="shared" si="1"/>
        <v>-39.622624788729524</v>
      </c>
      <c r="E35">
        <f t="shared" si="2"/>
        <v>-12.40191869695683</v>
      </c>
      <c r="G35">
        <f t="shared" si="3"/>
        <v>0.15</v>
      </c>
      <c r="H35">
        <f t="shared" si="4"/>
        <v>-4.9607674787827322E-2</v>
      </c>
      <c r="I35">
        <f t="shared" si="7"/>
        <v>-46.5</v>
      </c>
      <c r="J35">
        <f t="shared" si="8"/>
        <v>-15.378379184226469</v>
      </c>
      <c r="M35">
        <v>-37.5</v>
      </c>
      <c r="N35">
        <v>-12.40191869695683</v>
      </c>
      <c r="R35">
        <v>-4.9607674787827323</v>
      </c>
    </row>
    <row r="36" spans="1:18" x14ac:dyDescent="0.3">
      <c r="A36">
        <v>0.11138015142869877</v>
      </c>
      <c r="B36">
        <f t="shared" si="0"/>
        <v>0.46949601853619072</v>
      </c>
      <c r="D36">
        <f t="shared" si="1"/>
        <v>-27.845037857174692</v>
      </c>
      <c r="E36">
        <f t="shared" si="2"/>
        <v>117.37400463404768</v>
      </c>
      <c r="G36">
        <f t="shared" si="3"/>
        <v>0.11138015142869877</v>
      </c>
      <c r="H36">
        <f t="shared" si="4"/>
        <v>0.46949601853619072</v>
      </c>
      <c r="I36">
        <f t="shared" si="7"/>
        <v>-34.527846942896616</v>
      </c>
      <c r="J36">
        <f t="shared" si="8"/>
        <v>145.54376574621912</v>
      </c>
      <c r="K36">
        <f>SUM(I2:J36)</f>
        <v>1547.3518035524939</v>
      </c>
      <c r="M36">
        <v>-27.845037857174692</v>
      </c>
      <c r="N36">
        <v>117.37400463404768</v>
      </c>
      <c r="R36">
        <v>46.949601853619072</v>
      </c>
    </row>
    <row r="37" spans="1:18" x14ac:dyDescent="0.3">
      <c r="A37">
        <v>-4.4181708253276691E-2</v>
      </c>
      <c r="B37">
        <f t="shared" si="0"/>
        <v>-2.4709120407962519E-2</v>
      </c>
      <c r="D37">
        <f t="shared" si="1"/>
        <v>11.045427063319172</v>
      </c>
      <c r="E37">
        <f t="shared" si="2"/>
        <v>-6.1772801019906298</v>
      </c>
      <c r="G37">
        <f t="shared" si="3"/>
        <v>-4.4181708253276691E-2</v>
      </c>
      <c r="H37">
        <f t="shared" si="4"/>
        <v>-2.4709120407962519E-2</v>
      </c>
      <c r="I37">
        <f>-320*G37</f>
        <v>14.138146641048541</v>
      </c>
      <c r="J37">
        <f>320*H37</f>
        <v>-7.9069185305480065</v>
      </c>
      <c r="M37">
        <v>11.045427063319172</v>
      </c>
      <c r="N37">
        <v>-6.1772801019906298</v>
      </c>
      <c r="R37">
        <v>-2.4709120407962519</v>
      </c>
    </row>
    <row r="38" spans="1:18" x14ac:dyDescent="0.3">
      <c r="A38">
        <v>-5.474453693652219E-2</v>
      </c>
      <c r="B38">
        <f t="shared" si="0"/>
        <v>-4.953409804389669E-2</v>
      </c>
      <c r="D38">
        <f t="shared" si="1"/>
        <v>13.686134234130547</v>
      </c>
      <c r="E38">
        <f t="shared" si="2"/>
        <v>-12.383524510974173</v>
      </c>
      <c r="G38">
        <f t="shared" si="3"/>
        <v>-5.474453693652219E-2</v>
      </c>
      <c r="H38">
        <f t="shared" si="4"/>
        <v>-4.953409804389669E-2</v>
      </c>
      <c r="I38">
        <f t="shared" ref="I38:I53" si="9">-320*G38</f>
        <v>17.518251819687102</v>
      </c>
      <c r="J38">
        <f t="shared" ref="J38:J53" si="10">320*H38</f>
        <v>-15.850911374046941</v>
      </c>
      <c r="M38">
        <v>13.686134234130547</v>
      </c>
      <c r="N38">
        <v>-12.383524510974173</v>
      </c>
      <c r="R38">
        <v>-4.9534098043896693</v>
      </c>
    </row>
    <row r="39" spans="1:18" x14ac:dyDescent="0.3">
      <c r="A39">
        <v>-0.21572209755007685</v>
      </c>
      <c r="B39">
        <f t="shared" si="0"/>
        <v>0.235294071017881</v>
      </c>
      <c r="D39">
        <f t="shared" si="1"/>
        <v>53.930524387519213</v>
      </c>
      <c r="E39">
        <f t="shared" si="2"/>
        <v>58.823517754470252</v>
      </c>
      <c r="G39">
        <f t="shared" si="3"/>
        <v>-0.21572209755007685</v>
      </c>
      <c r="H39">
        <f t="shared" si="4"/>
        <v>0.235294071017881</v>
      </c>
      <c r="I39">
        <f t="shared" si="9"/>
        <v>69.031071216024586</v>
      </c>
      <c r="J39">
        <f t="shared" si="10"/>
        <v>75.294102725721913</v>
      </c>
      <c r="M39">
        <v>53.930524387519213</v>
      </c>
      <c r="N39">
        <v>58.823517754470252</v>
      </c>
      <c r="R39">
        <v>23.529407101788099</v>
      </c>
    </row>
    <row r="40" spans="1:18" x14ac:dyDescent="0.3">
      <c r="A40">
        <v>0.10391984022604736</v>
      </c>
      <c r="B40">
        <f t="shared" si="0"/>
        <v>-0.27551017925670818</v>
      </c>
      <c r="D40">
        <f t="shared" si="1"/>
        <v>-25.979960056511839</v>
      </c>
      <c r="E40">
        <f t="shared" si="2"/>
        <v>-68.877544814177043</v>
      </c>
      <c r="G40">
        <f t="shared" si="3"/>
        <v>0.10391984022604736</v>
      </c>
      <c r="H40">
        <f t="shared" si="4"/>
        <v>-0.15</v>
      </c>
      <c r="I40">
        <f t="shared" si="9"/>
        <v>-33.254348872335157</v>
      </c>
      <c r="J40">
        <f t="shared" si="10"/>
        <v>-48</v>
      </c>
      <c r="M40">
        <v>-25.979960056511839</v>
      </c>
      <c r="N40">
        <v>-37.5</v>
      </c>
      <c r="R40">
        <v>-27.551017925670816</v>
      </c>
    </row>
    <row r="41" spans="1:18" x14ac:dyDescent="0.3">
      <c r="A41">
        <v>-4.5140753314587667E-2</v>
      </c>
      <c r="B41">
        <f t="shared" si="0"/>
        <v>5.8144059571772225E-2</v>
      </c>
      <c r="D41">
        <f t="shared" si="1"/>
        <v>11.285188328646917</v>
      </c>
      <c r="E41">
        <f t="shared" si="2"/>
        <v>14.536014892943056</v>
      </c>
      <c r="G41">
        <f t="shared" si="3"/>
        <v>-4.5140753314587667E-2</v>
      </c>
      <c r="H41">
        <f t="shared" si="4"/>
        <v>5.8144059571772225E-2</v>
      </c>
      <c r="I41">
        <f t="shared" si="9"/>
        <v>14.445041060668053</v>
      </c>
      <c r="J41">
        <f t="shared" si="10"/>
        <v>18.606099062967111</v>
      </c>
      <c r="M41">
        <v>11.285188328646917</v>
      </c>
      <c r="N41">
        <v>14.536014892943056</v>
      </c>
      <c r="R41">
        <v>5.8144059571772226</v>
      </c>
    </row>
    <row r="42" spans="1:18" x14ac:dyDescent="0.3">
      <c r="A42">
        <v>1.6563131463710423E-2</v>
      </c>
      <c r="B42">
        <f t="shared" si="0"/>
        <v>0.10862831337467441</v>
      </c>
      <c r="D42">
        <f t="shared" si="1"/>
        <v>-4.1407828659276058</v>
      </c>
      <c r="E42">
        <f t="shared" si="2"/>
        <v>27.157078343668601</v>
      </c>
      <c r="G42">
        <f t="shared" si="3"/>
        <v>1.6563131463710423E-2</v>
      </c>
      <c r="H42">
        <f t="shared" si="4"/>
        <v>0.10862831337467441</v>
      </c>
      <c r="I42">
        <f t="shared" si="9"/>
        <v>-5.3002020683873354</v>
      </c>
      <c r="J42">
        <f t="shared" si="10"/>
        <v>34.761060279895808</v>
      </c>
      <c r="M42">
        <v>-4.1407828659276058</v>
      </c>
      <c r="N42">
        <v>27.157078343668601</v>
      </c>
      <c r="R42">
        <v>10.862831337467441</v>
      </c>
    </row>
    <row r="43" spans="1:18" x14ac:dyDescent="0.3">
      <c r="A43">
        <v>0.10267857950636904</v>
      </c>
      <c r="B43">
        <f t="shared" si="0"/>
        <v>-2.7429778342583425E-2</v>
      </c>
      <c r="D43">
        <f t="shared" si="1"/>
        <v>-25.669644876592258</v>
      </c>
      <c r="E43">
        <f t="shared" si="2"/>
        <v>-6.8574445856458563</v>
      </c>
      <c r="G43">
        <f t="shared" si="3"/>
        <v>0.10267857950636904</v>
      </c>
      <c r="H43">
        <f t="shared" si="4"/>
        <v>-2.7429778342583425E-2</v>
      </c>
      <c r="I43">
        <f t="shared" si="9"/>
        <v>-32.857145442038089</v>
      </c>
      <c r="J43">
        <f t="shared" si="10"/>
        <v>-8.7775290696266968</v>
      </c>
      <c r="M43">
        <v>-25.669644876592258</v>
      </c>
      <c r="N43">
        <v>-6.8574445856458563</v>
      </c>
      <c r="R43">
        <v>-2.7429778342583426</v>
      </c>
    </row>
    <row r="44" spans="1:18" x14ac:dyDescent="0.3">
      <c r="A44">
        <v>7.9342722418556444E-2</v>
      </c>
      <c r="B44">
        <f t="shared" si="0"/>
        <v>0.27611333943993749</v>
      </c>
      <c r="D44">
        <f t="shared" si="1"/>
        <v>-19.835680604639112</v>
      </c>
      <c r="E44">
        <f t="shared" si="2"/>
        <v>69.028334859984369</v>
      </c>
      <c r="G44">
        <f t="shared" si="3"/>
        <v>7.9342722418556444E-2</v>
      </c>
      <c r="H44">
        <f t="shared" si="4"/>
        <v>0.27611333943993749</v>
      </c>
      <c r="I44">
        <f t="shared" si="9"/>
        <v>-25.389671173938062</v>
      </c>
      <c r="J44">
        <f t="shared" si="10"/>
        <v>88.35626862078</v>
      </c>
      <c r="M44">
        <v>-19.835680604639112</v>
      </c>
      <c r="N44">
        <v>69.028334859984369</v>
      </c>
      <c r="R44">
        <v>27.611333943993749</v>
      </c>
    </row>
    <row r="45" spans="1:18" x14ac:dyDescent="0.3">
      <c r="A45">
        <v>3.5687001477685408E-2</v>
      </c>
      <c r="B45">
        <f t="shared" si="0"/>
        <v>-9.7447374434944042E-3</v>
      </c>
      <c r="D45">
        <f t="shared" si="1"/>
        <v>-8.9217503694213516</v>
      </c>
      <c r="E45">
        <f t="shared" si="2"/>
        <v>-2.4361843608736011</v>
      </c>
      <c r="G45">
        <f t="shared" si="3"/>
        <v>3.5687001477685408E-2</v>
      </c>
      <c r="H45">
        <f t="shared" si="4"/>
        <v>-9.7447374434944042E-3</v>
      </c>
      <c r="I45">
        <f t="shared" si="9"/>
        <v>-11.419840472859331</v>
      </c>
      <c r="J45">
        <f t="shared" si="10"/>
        <v>-3.1183159819182094</v>
      </c>
      <c r="M45">
        <v>-8.9217503694213516</v>
      </c>
      <c r="N45">
        <v>-2.4361843608736011</v>
      </c>
      <c r="R45">
        <v>-0.97447374434944045</v>
      </c>
    </row>
    <row r="46" spans="1:18" x14ac:dyDescent="0.3">
      <c r="A46">
        <v>6.4068708390525614E-2</v>
      </c>
      <c r="B46">
        <f t="shared" si="0"/>
        <v>0.32800000508626304</v>
      </c>
      <c r="D46">
        <f t="shared" si="1"/>
        <v>-16.017177097631404</v>
      </c>
      <c r="E46">
        <f t="shared" si="2"/>
        <v>82.000001271565765</v>
      </c>
      <c r="G46">
        <f t="shared" si="3"/>
        <v>6.4068708390525614E-2</v>
      </c>
      <c r="H46">
        <f t="shared" si="4"/>
        <v>0.32800000508626304</v>
      </c>
      <c r="I46">
        <f t="shared" si="9"/>
        <v>-20.501986684968195</v>
      </c>
      <c r="J46">
        <f t="shared" si="10"/>
        <v>104.96000162760417</v>
      </c>
      <c r="M46">
        <v>-16.017177097631404</v>
      </c>
      <c r="N46">
        <v>82.000001271565765</v>
      </c>
      <c r="R46">
        <v>32.800000508626304</v>
      </c>
    </row>
    <row r="47" spans="1:18" x14ac:dyDescent="0.3">
      <c r="A47">
        <v>0.5121620859692283</v>
      </c>
      <c r="B47">
        <f t="shared" si="0"/>
        <v>-2.2624412422277022E-2</v>
      </c>
      <c r="D47">
        <f t="shared" si="1"/>
        <v>-128.04052149230708</v>
      </c>
      <c r="E47">
        <f t="shared" si="2"/>
        <v>-5.6561031055692554</v>
      </c>
      <c r="G47">
        <f t="shared" si="3"/>
        <v>0.15</v>
      </c>
      <c r="H47">
        <f t="shared" si="4"/>
        <v>-2.2624412422277022E-2</v>
      </c>
      <c r="I47">
        <f t="shared" si="9"/>
        <v>-48</v>
      </c>
      <c r="J47">
        <f>320*H47</f>
        <v>-7.2398119751286476</v>
      </c>
      <c r="M47">
        <v>-37.5</v>
      </c>
      <c r="N47">
        <v>-5.6561031055692554</v>
      </c>
      <c r="R47">
        <v>-2.2624412422277023</v>
      </c>
    </row>
    <row r="48" spans="1:18" x14ac:dyDescent="0.3">
      <c r="A48">
        <v>0.1588565775730483</v>
      </c>
      <c r="B48">
        <f t="shared" si="0"/>
        <v>1.3628607370651627E-2</v>
      </c>
      <c r="D48">
        <f t="shared" si="1"/>
        <v>-39.714144393262075</v>
      </c>
      <c r="E48">
        <f t="shared" si="2"/>
        <v>3.4071518426629068</v>
      </c>
      <c r="G48">
        <f t="shared" si="3"/>
        <v>0.15</v>
      </c>
      <c r="H48">
        <f t="shared" si="4"/>
        <v>1.3628607370651627E-2</v>
      </c>
      <c r="I48">
        <f t="shared" si="9"/>
        <v>-48</v>
      </c>
      <c r="J48">
        <f t="shared" si="10"/>
        <v>4.3611543586085206</v>
      </c>
      <c r="M48">
        <v>-37.5</v>
      </c>
      <c r="N48">
        <v>3.4071518426629068</v>
      </c>
      <c r="R48">
        <v>1.3628607370651626</v>
      </c>
    </row>
    <row r="49" spans="1:18" x14ac:dyDescent="0.3">
      <c r="A49">
        <v>-8.6345346725244229E-2</v>
      </c>
      <c r="B49">
        <f t="shared" si="0"/>
        <v>9.4786757169309177E-2</v>
      </c>
      <c r="D49">
        <f t="shared" si="1"/>
        <v>21.586336681311057</v>
      </c>
      <c r="E49">
        <f t="shared" si="2"/>
        <v>23.696689292327296</v>
      </c>
      <c r="G49">
        <f t="shared" si="3"/>
        <v>-8.6345346725244229E-2</v>
      </c>
      <c r="H49">
        <f t="shared" si="4"/>
        <v>9.4786757169309177E-2</v>
      </c>
      <c r="I49">
        <f t="shared" si="9"/>
        <v>27.630510952078154</v>
      </c>
      <c r="J49">
        <f t="shared" si="10"/>
        <v>30.331762294178937</v>
      </c>
      <c r="M49">
        <v>21.586336681311057</v>
      </c>
      <c r="N49">
        <v>23.696689292327296</v>
      </c>
      <c r="R49">
        <v>9.4786757169309173</v>
      </c>
    </row>
    <row r="50" spans="1:18" x14ac:dyDescent="0.3">
      <c r="A50">
        <v>-0.41474657314505936</v>
      </c>
      <c r="B50">
        <f t="shared" si="0"/>
        <v>0.36895669566327322</v>
      </c>
      <c r="D50">
        <f t="shared" si="1"/>
        <v>103.68664328626484</v>
      </c>
      <c r="E50">
        <f t="shared" si="2"/>
        <v>92.239173915818299</v>
      </c>
      <c r="G50">
        <f t="shared" si="3"/>
        <v>-0.41474657314505936</v>
      </c>
      <c r="H50">
        <f t="shared" si="4"/>
        <v>0.36895669566327322</v>
      </c>
      <c r="I50">
        <f t="shared" si="9"/>
        <v>132.718903406419</v>
      </c>
      <c r="J50">
        <f t="shared" si="10"/>
        <v>118.06614261224743</v>
      </c>
      <c r="M50">
        <v>103.68664328626484</v>
      </c>
      <c r="N50">
        <v>92.239173915818299</v>
      </c>
      <c r="R50">
        <v>36.895669566327321</v>
      </c>
    </row>
    <row r="51" spans="1:18" x14ac:dyDescent="0.3">
      <c r="A51">
        <v>0.18744317220373405</v>
      </c>
      <c r="B51">
        <f t="shared" si="0"/>
        <v>7.9235017671637722E-2</v>
      </c>
      <c r="D51">
        <f t="shared" si="1"/>
        <v>-46.860793050933509</v>
      </c>
      <c r="E51">
        <f t="shared" si="2"/>
        <v>19.80875441790943</v>
      </c>
      <c r="G51">
        <f t="shared" si="3"/>
        <v>0.15</v>
      </c>
      <c r="H51">
        <f t="shared" si="4"/>
        <v>7.9235017671637722E-2</v>
      </c>
      <c r="I51">
        <f t="shared" si="9"/>
        <v>-48</v>
      </c>
      <c r="J51">
        <f t="shared" si="10"/>
        <v>25.35520565492407</v>
      </c>
      <c r="M51">
        <v>-37.5</v>
      </c>
      <c r="N51">
        <v>19.80875441790943</v>
      </c>
      <c r="R51">
        <v>7.9235017671637724</v>
      </c>
    </row>
    <row r="52" spans="1:18" x14ac:dyDescent="0.3">
      <c r="A52">
        <v>0.22891561142988984</v>
      </c>
      <c r="B52">
        <f t="shared" si="0"/>
        <v>-5.6943369473591209E-2</v>
      </c>
      <c r="D52">
        <f t="shared" si="1"/>
        <v>-57.228902857472463</v>
      </c>
      <c r="E52">
        <f t="shared" si="2"/>
        <v>-14.235842368397803</v>
      </c>
      <c r="G52">
        <f t="shared" si="3"/>
        <v>0.15</v>
      </c>
      <c r="H52">
        <f t="shared" si="4"/>
        <v>-5.6943369473591209E-2</v>
      </c>
      <c r="I52">
        <f t="shared" si="9"/>
        <v>-48</v>
      </c>
      <c r="J52">
        <f t="shared" si="10"/>
        <v>-18.221878231549187</v>
      </c>
      <c r="M52">
        <v>-37.5</v>
      </c>
      <c r="N52">
        <v>-14.235842368397803</v>
      </c>
      <c r="R52">
        <v>-5.6943369473591208</v>
      </c>
    </row>
    <row r="53" spans="1:18" x14ac:dyDescent="0.3">
      <c r="A53">
        <v>-0.23032899991350078</v>
      </c>
      <c r="B53">
        <f t="shared" si="0"/>
        <v>3.6221567419995736E-2</v>
      </c>
      <c r="D53">
        <f t="shared" si="1"/>
        <v>57.582249978375195</v>
      </c>
      <c r="E53">
        <f t="shared" si="2"/>
        <v>9.0553918549989341</v>
      </c>
      <c r="G53">
        <f t="shared" si="3"/>
        <v>-0.23032899991350078</v>
      </c>
      <c r="H53">
        <f t="shared" si="4"/>
        <v>3.6221567419995736E-2</v>
      </c>
      <c r="I53">
        <f t="shared" si="9"/>
        <v>73.705279972320255</v>
      </c>
      <c r="J53">
        <f t="shared" si="10"/>
        <v>11.590901574398636</v>
      </c>
      <c r="K53">
        <f>SUM(I2:J53)</f>
        <v>1978.3831475547224</v>
      </c>
      <c r="M53">
        <v>57.582249978375195</v>
      </c>
      <c r="N53">
        <v>9.0553918549989341</v>
      </c>
      <c r="R53">
        <v>3.6221567419995737</v>
      </c>
    </row>
    <row r="54" spans="1:18" x14ac:dyDescent="0.3">
      <c r="A54">
        <v>-0.13114754098360656</v>
      </c>
      <c r="B54">
        <f t="shared" si="0"/>
        <v>-4.3320502621769924E-2</v>
      </c>
      <c r="D54">
        <f t="shared" si="1"/>
        <v>32.786885245901644</v>
      </c>
      <c r="E54">
        <f t="shared" si="2"/>
        <v>-10.830125655442481</v>
      </c>
      <c r="G54">
        <f t="shared" si="3"/>
        <v>-0.13114754098360656</v>
      </c>
      <c r="H54">
        <f t="shared" si="4"/>
        <v>-4.3320502621769924E-2</v>
      </c>
      <c r="I54">
        <f>-345*G54</f>
        <v>45.245901639344268</v>
      </c>
      <c r="J54">
        <f t="shared" si="6"/>
        <v>-10.830125655442481</v>
      </c>
      <c r="M54">
        <v>32.786885245901644</v>
      </c>
      <c r="N54">
        <v>-10.830125655442481</v>
      </c>
      <c r="R54">
        <v>-4.3320502621769927</v>
      </c>
    </row>
    <row r="55" spans="1:18" x14ac:dyDescent="0.3">
      <c r="A55">
        <v>-0.18157503052509621</v>
      </c>
      <c r="B55">
        <f t="shared" si="0"/>
        <v>-2.7212722283065281E-2</v>
      </c>
      <c r="D55">
        <f t="shared" si="1"/>
        <v>45.393757631274056</v>
      </c>
      <c r="E55">
        <f t="shared" si="2"/>
        <v>-6.8031805707663207</v>
      </c>
      <c r="G55">
        <f t="shared" si="3"/>
        <v>-0.18157503052509621</v>
      </c>
      <c r="H55">
        <f t="shared" si="4"/>
        <v>-2.7212722283065281E-2</v>
      </c>
      <c r="I55">
        <f t="shared" ref="I55:I64" si="11">-345*G55</f>
        <v>62.643385531158195</v>
      </c>
      <c r="J55">
        <f t="shared" ref="J55:J65" si="12">250*H55</f>
        <v>-6.8031805707663207</v>
      </c>
      <c r="M55">
        <v>45.393757631274056</v>
      </c>
      <c r="N55">
        <v>-6.8031805707663207</v>
      </c>
      <c r="R55">
        <v>-2.7212722283065283</v>
      </c>
    </row>
    <row r="56" spans="1:18" x14ac:dyDescent="0.3">
      <c r="A56">
        <v>0.11207154463218387</v>
      </c>
      <c r="B56">
        <f t="shared" si="0"/>
        <v>-4.656257979766236E-2</v>
      </c>
      <c r="D56">
        <f t="shared" si="1"/>
        <v>-28.017886158045968</v>
      </c>
      <c r="E56">
        <f t="shared" si="2"/>
        <v>-11.64064494941559</v>
      </c>
      <c r="G56">
        <f t="shared" si="3"/>
        <v>0.11207154463218387</v>
      </c>
      <c r="H56">
        <f t="shared" si="4"/>
        <v>-4.656257979766236E-2</v>
      </c>
      <c r="I56">
        <f t="shared" si="11"/>
        <v>-38.664682898103436</v>
      </c>
      <c r="J56">
        <f t="shared" si="12"/>
        <v>-11.64064494941559</v>
      </c>
      <c r="M56">
        <v>-28.017886158045968</v>
      </c>
      <c r="N56">
        <v>-11.64064494941559</v>
      </c>
      <c r="R56">
        <v>-4.6562579797662362</v>
      </c>
    </row>
    <row r="57" spans="1:18" x14ac:dyDescent="0.3">
      <c r="A57">
        <v>3.5382539383669274E-2</v>
      </c>
      <c r="B57">
        <f t="shared" si="0"/>
        <v>-7.1530578656120621E-3</v>
      </c>
      <c r="D57">
        <f t="shared" si="1"/>
        <v>-8.8456348459173189</v>
      </c>
      <c r="E57">
        <f t="shared" si="2"/>
        <v>-1.7882644664030156</v>
      </c>
      <c r="G57">
        <f t="shared" si="3"/>
        <v>3.5382539383669274E-2</v>
      </c>
      <c r="H57">
        <f t="shared" si="4"/>
        <v>-7.1530578656120621E-3</v>
      </c>
      <c r="I57">
        <f t="shared" si="11"/>
        <v>-12.2069760873659</v>
      </c>
      <c r="J57">
        <f t="shared" si="12"/>
        <v>-1.7882644664030156</v>
      </c>
      <c r="M57">
        <v>-8.8456348459173189</v>
      </c>
      <c r="N57">
        <v>-1.7882644664030156</v>
      </c>
      <c r="R57">
        <v>-0.71530578656120625</v>
      </c>
    </row>
    <row r="58" spans="1:18" x14ac:dyDescent="0.3">
      <c r="A58">
        <v>3.46842339878356E-2</v>
      </c>
      <c r="B58">
        <f t="shared" si="0"/>
        <v>0.1148886901042479</v>
      </c>
      <c r="D58">
        <f t="shared" si="1"/>
        <v>-8.6710584969588993</v>
      </c>
      <c r="E58">
        <f t="shared" si="2"/>
        <v>28.722172526061975</v>
      </c>
      <c r="G58">
        <f t="shared" si="3"/>
        <v>3.46842339878356E-2</v>
      </c>
      <c r="H58">
        <f t="shared" si="4"/>
        <v>0.1148886901042479</v>
      </c>
      <c r="I58">
        <f t="shared" si="11"/>
        <v>-11.966060725803281</v>
      </c>
      <c r="J58">
        <f t="shared" si="12"/>
        <v>28.722172526061975</v>
      </c>
      <c r="M58">
        <v>-8.6710584969588993</v>
      </c>
      <c r="N58">
        <v>28.722172526061975</v>
      </c>
      <c r="R58">
        <v>11.488869010424791</v>
      </c>
    </row>
    <row r="59" spans="1:18" x14ac:dyDescent="0.3">
      <c r="A59">
        <v>-2.4316664846279301E-3</v>
      </c>
      <c r="B59">
        <f t="shared" si="0"/>
        <v>-0.14864086248778233</v>
      </c>
      <c r="D59">
        <f t="shared" si="1"/>
        <v>0.60791662115698253</v>
      </c>
      <c r="E59">
        <f t="shared" si="2"/>
        <v>-37.160215621945582</v>
      </c>
      <c r="G59">
        <f t="shared" si="3"/>
        <v>-2.4316664846279301E-3</v>
      </c>
      <c r="H59">
        <f t="shared" si="4"/>
        <v>-0.14864086248778233</v>
      </c>
      <c r="I59">
        <f t="shared" si="11"/>
        <v>0.83892493719663586</v>
      </c>
      <c r="J59">
        <f t="shared" si="12"/>
        <v>-37.160215621945582</v>
      </c>
      <c r="M59">
        <v>0.60791662115698253</v>
      </c>
      <c r="N59">
        <v>-37.160215621945582</v>
      </c>
      <c r="R59">
        <v>-14.864086248778232</v>
      </c>
    </row>
    <row r="60" spans="1:18" x14ac:dyDescent="0.3">
      <c r="A60">
        <v>-9.4276137831116269E-2</v>
      </c>
      <c r="B60">
        <f t="shared" si="0"/>
        <v>6.746028517259077E-2</v>
      </c>
      <c r="D60">
        <f t="shared" si="1"/>
        <v>23.569034457779068</v>
      </c>
      <c r="E60">
        <f t="shared" si="2"/>
        <v>16.865071293147693</v>
      </c>
      <c r="G60">
        <f t="shared" si="3"/>
        <v>-9.4276137831116269E-2</v>
      </c>
      <c r="H60">
        <f t="shared" si="4"/>
        <v>6.746028517259077E-2</v>
      </c>
      <c r="I60">
        <f t="shared" si="11"/>
        <v>32.525267551735112</v>
      </c>
      <c r="J60">
        <f t="shared" si="12"/>
        <v>16.865071293147693</v>
      </c>
      <c r="M60">
        <v>23.569034457779068</v>
      </c>
      <c r="N60">
        <v>16.865071293147693</v>
      </c>
      <c r="R60">
        <v>6.7460285172590773</v>
      </c>
    </row>
    <row r="61" spans="1:18" x14ac:dyDescent="0.3">
      <c r="A61">
        <v>0.41111106499723049</v>
      </c>
      <c r="B61">
        <f t="shared" si="0"/>
        <v>-0.1473354119514432</v>
      </c>
      <c r="D61">
        <f t="shared" si="1"/>
        <v>-102.77776624930762</v>
      </c>
      <c r="E61">
        <f t="shared" si="2"/>
        <v>-36.833852987860801</v>
      </c>
      <c r="G61">
        <f t="shared" si="3"/>
        <v>0.15</v>
      </c>
      <c r="H61">
        <f t="shared" si="4"/>
        <v>-0.1473354119514432</v>
      </c>
      <c r="I61">
        <f t="shared" si="11"/>
        <v>-51.75</v>
      </c>
      <c r="J61">
        <f t="shared" si="12"/>
        <v>-36.833852987860801</v>
      </c>
      <c r="M61">
        <v>-37.5</v>
      </c>
      <c r="N61">
        <v>-36.833852987860801</v>
      </c>
      <c r="R61">
        <v>-14.733541195144321</v>
      </c>
    </row>
    <row r="62" spans="1:18" x14ac:dyDescent="0.3">
      <c r="A62">
        <v>-9.0909054810131867E-2</v>
      </c>
      <c r="B62">
        <f t="shared" si="0"/>
        <v>0.11865725638554128</v>
      </c>
      <c r="D62">
        <f t="shared" si="1"/>
        <v>22.727263702532966</v>
      </c>
      <c r="E62">
        <f t="shared" si="2"/>
        <v>29.664314096385322</v>
      </c>
      <c r="G62">
        <f t="shared" si="3"/>
        <v>-9.0909054810131867E-2</v>
      </c>
      <c r="H62">
        <f t="shared" si="4"/>
        <v>0.11865725638554128</v>
      </c>
      <c r="I62">
        <f t="shared" si="11"/>
        <v>31.363623909495495</v>
      </c>
      <c r="J62">
        <f t="shared" si="12"/>
        <v>29.664314096385322</v>
      </c>
      <c r="M62">
        <v>22.727263702532966</v>
      </c>
      <c r="N62">
        <v>29.664314096385322</v>
      </c>
      <c r="R62">
        <v>11.865725638554128</v>
      </c>
    </row>
    <row r="63" spans="1:18" x14ac:dyDescent="0.3">
      <c r="A63">
        <v>4.0490790080008013E-2</v>
      </c>
      <c r="B63">
        <f t="shared" si="0"/>
        <v>9.5779308144763788E-3</v>
      </c>
      <c r="D63">
        <f t="shared" si="1"/>
        <v>-10.122697520002003</v>
      </c>
      <c r="E63">
        <f t="shared" si="2"/>
        <v>2.3944827036190945</v>
      </c>
      <c r="G63">
        <f t="shared" si="3"/>
        <v>4.0490790080008013E-2</v>
      </c>
      <c r="H63">
        <f t="shared" si="4"/>
        <v>9.5779308144763788E-3</v>
      </c>
      <c r="I63">
        <f t="shared" si="11"/>
        <v>-13.969322577602764</v>
      </c>
      <c r="J63">
        <f t="shared" si="12"/>
        <v>2.3944827036190945</v>
      </c>
      <c r="M63">
        <v>-10.122697520002003</v>
      </c>
      <c r="N63">
        <v>2.3944827036190945</v>
      </c>
      <c r="R63">
        <v>0.95779308144763786</v>
      </c>
    </row>
    <row r="64" spans="1:18" x14ac:dyDescent="0.3">
      <c r="A64">
        <v>-7.6282925684209385E-2</v>
      </c>
      <c r="B64">
        <f t="shared" si="0"/>
        <v>-8.6758014728824454E-2</v>
      </c>
      <c r="D64">
        <f t="shared" si="1"/>
        <v>19.070731421052347</v>
      </c>
      <c r="E64">
        <f t="shared" si="2"/>
        <v>-21.689503682206112</v>
      </c>
      <c r="G64">
        <f t="shared" si="3"/>
        <v>-7.6282925684209385E-2</v>
      </c>
      <c r="H64">
        <f t="shared" si="4"/>
        <v>-8.6758014728824454E-2</v>
      </c>
      <c r="I64">
        <f t="shared" si="11"/>
        <v>26.317609361052238</v>
      </c>
      <c r="J64">
        <f t="shared" si="12"/>
        <v>-21.689503682206112</v>
      </c>
      <c r="M64">
        <v>19.070731421052347</v>
      </c>
      <c r="N64">
        <v>-21.689503682206112</v>
      </c>
      <c r="R64">
        <v>-8.675801472882446</v>
      </c>
    </row>
    <row r="65" spans="1:18" x14ac:dyDescent="0.3">
      <c r="A65">
        <v>-1.5939049968567372E-2</v>
      </c>
      <c r="B65">
        <f t="shared" si="0"/>
        <v>0.14983123108933849</v>
      </c>
      <c r="D65">
        <f t="shared" si="1"/>
        <v>3.9847624921418432</v>
      </c>
      <c r="E65">
        <f t="shared" si="2"/>
        <v>37.457807772334625</v>
      </c>
      <c r="G65">
        <f t="shared" si="3"/>
        <v>-1.5939049968567372E-2</v>
      </c>
      <c r="H65">
        <f t="shared" si="4"/>
        <v>0.14983123108933849</v>
      </c>
      <c r="I65">
        <f>-345*G65</f>
        <v>5.4989722391557434</v>
      </c>
      <c r="J65">
        <f t="shared" si="12"/>
        <v>37.457807772334625</v>
      </c>
      <c r="M65">
        <v>3.9847624921418432</v>
      </c>
      <c r="N65">
        <v>37.457807772334625</v>
      </c>
      <c r="R65">
        <v>14.983123108933849</v>
      </c>
    </row>
    <row r="66" spans="1:18" x14ac:dyDescent="0.3">
      <c r="A66">
        <v>7.9202419289935658E-3</v>
      </c>
      <c r="B66">
        <f t="shared" si="0"/>
        <v>-0.29777775870429157</v>
      </c>
      <c r="D66">
        <f t="shared" si="1"/>
        <v>-1.9800604822483914</v>
      </c>
      <c r="E66">
        <f t="shared" si="2"/>
        <v>-74.444439676072889</v>
      </c>
      <c r="G66">
        <f t="shared" si="3"/>
        <v>7.9202419289935658E-3</v>
      </c>
      <c r="H66">
        <f t="shared" si="4"/>
        <v>-0.15</v>
      </c>
      <c r="I66">
        <f t="shared" ref="I66:I69" si="13">-345*G66</f>
        <v>-2.7324834655027801</v>
      </c>
      <c r="J66">
        <f t="shared" ref="J66:J69" si="14">250*H66</f>
        <v>-37.5</v>
      </c>
      <c r="M66">
        <v>-1.9800604822483914</v>
      </c>
      <c r="N66">
        <v>-37.5</v>
      </c>
      <c r="R66">
        <v>-29.777775870429156</v>
      </c>
    </row>
    <row r="67" spans="1:18" x14ac:dyDescent="0.3">
      <c r="A67">
        <v>2.9739747957000989E-2</v>
      </c>
      <c r="B67">
        <f t="shared" ref="B67:B77" si="15">R67/100</f>
        <v>-0.11907114005263492</v>
      </c>
      <c r="D67">
        <f t="shared" ref="D67:D77" si="16">-250*A67</f>
        <v>-7.4349369892502475</v>
      </c>
      <c r="E67">
        <f t="shared" ref="E67:E77" si="17">250*B67</f>
        <v>-29.767785013158729</v>
      </c>
      <c r="G67">
        <f t="shared" si="3"/>
        <v>2.9739747957000989E-2</v>
      </c>
      <c r="H67">
        <f t="shared" ref="H67:H77" si="18">IF(B67&lt;-0.15,-0.15,B67)</f>
        <v>-0.11907114005263492</v>
      </c>
      <c r="I67">
        <f t="shared" si="13"/>
        <v>-10.260213045165342</v>
      </c>
      <c r="J67">
        <f t="shared" si="14"/>
        <v>-29.767785013158729</v>
      </c>
      <c r="M67">
        <v>-7.4349369892502475</v>
      </c>
      <c r="N67">
        <v>-29.767785013158729</v>
      </c>
      <c r="R67">
        <v>-11.907114005263491</v>
      </c>
    </row>
    <row r="68" spans="1:18" x14ac:dyDescent="0.3">
      <c r="A68">
        <v>0.11427284355881266</v>
      </c>
      <c r="B68">
        <f t="shared" si="15"/>
        <v>0.18909514339688396</v>
      </c>
      <c r="D68">
        <f t="shared" si="16"/>
        <v>-28.568210889703167</v>
      </c>
      <c r="E68">
        <f t="shared" si="17"/>
        <v>47.273785849220992</v>
      </c>
      <c r="G68">
        <f t="shared" ref="G68:G77" si="19">IF(A68&gt;0.15,0.15,A68)</f>
        <v>0.11427284355881266</v>
      </c>
      <c r="H68">
        <f t="shared" si="18"/>
        <v>0.18909514339688396</v>
      </c>
      <c r="I68">
        <f t="shared" si="13"/>
        <v>-39.424131027790366</v>
      </c>
      <c r="J68">
        <f t="shared" si="14"/>
        <v>47.273785849220992</v>
      </c>
      <c r="M68">
        <v>-28.568210889703167</v>
      </c>
      <c r="N68">
        <v>47.273785849220992</v>
      </c>
      <c r="R68">
        <v>18.909514339688396</v>
      </c>
    </row>
    <row r="69" spans="1:18" x14ac:dyDescent="0.3">
      <c r="A69">
        <v>-0.22839506399956733</v>
      </c>
      <c r="B69">
        <f t="shared" si="15"/>
        <v>6.0895078263915069E-2</v>
      </c>
      <c r="D69">
        <f t="shared" si="16"/>
        <v>57.098765999891832</v>
      </c>
      <c r="E69">
        <f t="shared" si="17"/>
        <v>15.223769565978767</v>
      </c>
      <c r="G69">
        <f t="shared" si="19"/>
        <v>-0.22839506399956733</v>
      </c>
      <c r="H69">
        <f t="shared" si="18"/>
        <v>6.0895078263915069E-2</v>
      </c>
      <c r="I69">
        <f t="shared" si="13"/>
        <v>78.796297079850731</v>
      </c>
      <c r="J69">
        <f t="shared" si="14"/>
        <v>15.223769565978767</v>
      </c>
      <c r="K69">
        <f>SUM(I2:J69)</f>
        <v>2064.2270908359269</v>
      </c>
      <c r="M69">
        <v>57.098765999891832</v>
      </c>
      <c r="N69">
        <v>15.223769565978767</v>
      </c>
      <c r="R69">
        <v>6.0895078263915066</v>
      </c>
    </row>
    <row r="70" spans="1:18" x14ac:dyDescent="0.3">
      <c r="A70">
        <v>-2.8428105557390535E-2</v>
      </c>
      <c r="B70">
        <f t="shared" si="15"/>
        <v>0.14898888479377867</v>
      </c>
      <c r="D70">
        <f t="shared" si="16"/>
        <v>7.1070263893476335</v>
      </c>
      <c r="E70">
        <f t="shared" si="17"/>
        <v>37.24722119844467</v>
      </c>
      <c r="G70">
        <f t="shared" si="19"/>
        <v>-2.8428105557390535E-2</v>
      </c>
      <c r="H70">
        <f t="shared" si="18"/>
        <v>0.14898888479377867</v>
      </c>
      <c r="I70">
        <f>-350*G70</f>
        <v>9.9498369450866875</v>
      </c>
      <c r="J70">
        <f>350*H70</f>
        <v>52.146109677822537</v>
      </c>
      <c r="M70">
        <v>7.1070263893476335</v>
      </c>
      <c r="N70">
        <v>37.24722119844467</v>
      </c>
      <c r="R70">
        <v>14.898888479377867</v>
      </c>
    </row>
    <row r="71" spans="1:18" x14ac:dyDescent="0.3">
      <c r="A71">
        <v>-0.62155965008465497</v>
      </c>
      <c r="B71">
        <f t="shared" si="15"/>
        <v>0.10871529637211391</v>
      </c>
      <c r="D71">
        <f t="shared" si="16"/>
        <v>155.38991252116375</v>
      </c>
      <c r="E71">
        <f t="shared" si="17"/>
        <v>27.178824093028478</v>
      </c>
      <c r="G71">
        <f t="shared" si="19"/>
        <v>-0.62155965008465497</v>
      </c>
      <c r="H71">
        <f t="shared" si="18"/>
        <v>0.10871529637211391</v>
      </c>
      <c r="I71">
        <f t="shared" ref="I71:I77" si="20">-350*G71</f>
        <v>217.54587752962925</v>
      </c>
      <c r="J71">
        <f t="shared" ref="J71:J77" si="21">350*H71</f>
        <v>38.05035373023987</v>
      </c>
      <c r="M71">
        <v>155.38991252116375</v>
      </c>
      <c r="N71">
        <v>27.178824093028478</v>
      </c>
      <c r="R71">
        <v>10.871529637211392</v>
      </c>
    </row>
    <row r="72" spans="1:18" x14ac:dyDescent="0.3">
      <c r="A72">
        <v>2.6704155071336035E-2</v>
      </c>
      <c r="B72">
        <f t="shared" si="15"/>
        <v>0.11334708234936619</v>
      </c>
      <c r="D72">
        <f t="shared" si="16"/>
        <v>-6.676038767834009</v>
      </c>
      <c r="E72">
        <f t="shared" si="17"/>
        <v>28.336770587341547</v>
      </c>
      <c r="G72">
        <f t="shared" si="19"/>
        <v>2.6704155071336035E-2</v>
      </c>
      <c r="H72">
        <f t="shared" si="18"/>
        <v>0.11334708234936619</v>
      </c>
      <c r="I72">
        <f t="shared" si="20"/>
        <v>-9.3464542749676127</v>
      </c>
      <c r="J72">
        <f t="shared" si="21"/>
        <v>39.671478822278168</v>
      </c>
      <c r="M72">
        <v>-6.676038767834009</v>
      </c>
      <c r="N72">
        <v>28.336770587341547</v>
      </c>
      <c r="R72">
        <v>11.334708234936619</v>
      </c>
    </row>
    <row r="73" spans="1:18" x14ac:dyDescent="0.3">
      <c r="A73">
        <v>3.8719247377005134E-2</v>
      </c>
      <c r="B73">
        <f t="shared" si="15"/>
        <v>-0.22727271495771795</v>
      </c>
      <c r="D73">
        <f t="shared" si="16"/>
        <v>-9.679811844251283</v>
      </c>
      <c r="E73">
        <f t="shared" si="17"/>
        <v>-56.818178739429484</v>
      </c>
      <c r="G73">
        <f t="shared" si="19"/>
        <v>3.8719247377005134E-2</v>
      </c>
      <c r="H73">
        <f t="shared" si="18"/>
        <v>-0.15</v>
      </c>
      <c r="I73">
        <f t="shared" si="20"/>
        <v>-13.551736581951797</v>
      </c>
      <c r="J73">
        <f t="shared" si="21"/>
        <v>-52.5</v>
      </c>
      <c r="M73">
        <v>-9.679811844251283</v>
      </c>
      <c r="N73">
        <v>-37.5</v>
      </c>
      <c r="R73">
        <v>-22.727271495771795</v>
      </c>
    </row>
    <row r="74" spans="1:18" x14ac:dyDescent="0.3">
      <c r="A74">
        <v>2.3355631540976651E-2</v>
      </c>
      <c r="B74">
        <f t="shared" si="15"/>
        <v>-7.4482345016936999E-2</v>
      </c>
      <c r="D74">
        <f t="shared" si="16"/>
        <v>-5.8389078852441623</v>
      </c>
      <c r="E74">
        <f t="shared" si="17"/>
        <v>-18.620586254234251</v>
      </c>
      <c r="G74">
        <f t="shared" si="19"/>
        <v>2.3355631540976651E-2</v>
      </c>
      <c r="H74">
        <f t="shared" si="18"/>
        <v>-7.4482345016936999E-2</v>
      </c>
      <c r="I74">
        <f t="shared" si="20"/>
        <v>-8.1744710393418281</v>
      </c>
      <c r="J74">
        <f t="shared" si="21"/>
        <v>-26.068820755927948</v>
      </c>
      <c r="M74">
        <v>-5.8389078852441623</v>
      </c>
      <c r="N74">
        <v>-18.620586254234251</v>
      </c>
      <c r="R74">
        <v>-7.4482345016937002</v>
      </c>
    </row>
    <row r="75" spans="1:18" x14ac:dyDescent="0.3">
      <c r="A75">
        <v>0</v>
      </c>
      <c r="B75">
        <f t="shared" si="15"/>
        <v>0.80275232167208377</v>
      </c>
      <c r="D75">
        <f t="shared" si="16"/>
        <v>0</v>
      </c>
      <c r="E75">
        <f t="shared" si="17"/>
        <v>200.68808041802095</v>
      </c>
      <c r="G75">
        <f t="shared" si="19"/>
        <v>0</v>
      </c>
      <c r="H75">
        <f t="shared" si="18"/>
        <v>0.80275232167208377</v>
      </c>
      <c r="I75">
        <f t="shared" si="20"/>
        <v>0</v>
      </c>
      <c r="J75">
        <f t="shared" si="21"/>
        <v>280.96331258522935</v>
      </c>
      <c r="M75">
        <v>0</v>
      </c>
      <c r="N75">
        <v>200.68808041802095</v>
      </c>
      <c r="R75">
        <v>80.275232167208372</v>
      </c>
    </row>
    <row r="76" spans="1:18" x14ac:dyDescent="0.3">
      <c r="A76">
        <v>0</v>
      </c>
      <c r="B76">
        <f t="shared" si="15"/>
        <v>0.6647341939314616</v>
      </c>
      <c r="D76">
        <f t="shared" si="16"/>
        <v>0</v>
      </c>
      <c r="E76">
        <f t="shared" si="17"/>
        <v>166.1835484828654</v>
      </c>
      <c r="G76">
        <f t="shared" si="19"/>
        <v>0</v>
      </c>
      <c r="H76">
        <f t="shared" si="18"/>
        <v>0.6647341939314616</v>
      </c>
      <c r="I76">
        <f t="shared" si="20"/>
        <v>0</v>
      </c>
      <c r="J76">
        <f t="shared" si="21"/>
        <v>232.65696787601155</v>
      </c>
      <c r="M76">
        <v>0</v>
      </c>
      <c r="N76">
        <v>166.1835484828654</v>
      </c>
      <c r="R76">
        <v>66.473419393146159</v>
      </c>
    </row>
    <row r="77" spans="1:18" x14ac:dyDescent="0.3">
      <c r="A77">
        <v>2.95169528826894E-2</v>
      </c>
      <c r="B77">
        <f t="shared" si="15"/>
        <v>-3.0743263863228464E-2</v>
      </c>
      <c r="D77">
        <f t="shared" si="16"/>
        <v>-7.3792382206723497</v>
      </c>
      <c r="E77">
        <f t="shared" si="17"/>
        <v>-7.6858159658071159</v>
      </c>
      <c r="G77">
        <f t="shared" si="19"/>
        <v>2.95169528826894E-2</v>
      </c>
      <c r="H77">
        <f t="shared" si="18"/>
        <v>-3.0743263863228464E-2</v>
      </c>
      <c r="I77">
        <f t="shared" si="20"/>
        <v>-10.330933508941291</v>
      </c>
      <c r="J77">
        <f t="shared" si="21"/>
        <v>-10.760142352129963</v>
      </c>
      <c r="M77">
        <v>-7.3792382206723497</v>
      </c>
      <c r="N77">
        <v>-7.6858159658071159</v>
      </c>
      <c r="R77">
        <v>-3.0743263863228463</v>
      </c>
    </row>
    <row r="78" spans="1:18" x14ac:dyDescent="0.3">
      <c r="R78">
        <v>781.09368567223089</v>
      </c>
    </row>
    <row r="79" spans="1:18" x14ac:dyDescent="0.3">
      <c r="D79">
        <f>SUM(D2:D78)</f>
        <v>654.598737021636</v>
      </c>
      <c r="E79">
        <f>SUM(E2:E78)</f>
        <v>1509.3128501161418</v>
      </c>
      <c r="I79">
        <f>SUM(I2:I78)</f>
        <v>1088.7744369912896</v>
      </c>
      <c r="J79">
        <f t="shared" ref="J79" si="22">SUM(J2:J78)</f>
        <v>1715.7040324976742</v>
      </c>
      <c r="M79">
        <v>917.26476090486835</v>
      </c>
      <c r="N79">
        <v>1629.0054220863642</v>
      </c>
    </row>
    <row r="80" spans="1:18" x14ac:dyDescent="0.3">
      <c r="R80">
        <v>7500</v>
      </c>
    </row>
    <row r="81" spans="4:18" x14ac:dyDescent="0.3">
      <c r="D81" t="s">
        <v>133</v>
      </c>
      <c r="E81" t="s">
        <v>134</v>
      </c>
      <c r="I81" t="s">
        <v>133</v>
      </c>
      <c r="J81" t="s">
        <v>134</v>
      </c>
      <c r="M81" t="s">
        <v>133</v>
      </c>
      <c r="N81" t="s">
        <v>134</v>
      </c>
    </row>
    <row r="82" spans="4:18" x14ac:dyDescent="0.3">
      <c r="D82">
        <f>D79+E79</f>
        <v>2163.911587137778</v>
      </c>
      <c r="E82">
        <f>D82/5000</f>
        <v>0.43278231742755563</v>
      </c>
      <c r="I82">
        <f>I79+J79</f>
        <v>2804.478469488964</v>
      </c>
      <c r="J82">
        <f>I82/5000</f>
        <v>0.56089569389779281</v>
      </c>
      <c r="M82">
        <v>2546.2701829912326</v>
      </c>
      <c r="N82">
        <v>0.50925403659824653</v>
      </c>
      <c r="R82" t="s">
        <v>117</v>
      </c>
    </row>
    <row r="83" spans="4:18" x14ac:dyDescent="0.3">
      <c r="R83">
        <v>0.10414582475629745</v>
      </c>
    </row>
    <row r="85" spans="4:18" x14ac:dyDescent="0.3">
      <c r="I85" t="s">
        <v>137</v>
      </c>
      <c r="M85" t="s">
        <v>137</v>
      </c>
    </row>
    <row r="86" spans="4:18" x14ac:dyDescent="0.3">
      <c r="I86" t="s">
        <v>136</v>
      </c>
      <c r="M86" t="s">
        <v>136</v>
      </c>
    </row>
    <row r="87" spans="4:18" x14ac:dyDescent="0.3">
      <c r="I87" t="s">
        <v>138</v>
      </c>
      <c r="M87" t="s">
        <v>138</v>
      </c>
    </row>
  </sheetData>
  <pageMargins left="0.7" right="0.7" top="0.75" bottom="0.75" header="0.3" footer="0.3"/>
  <ignoredErrors>
    <ignoredError sqref="I2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2024 Neat</vt:lpstr>
      <vt:lpstr>Final 2024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cobywalmsley@gmail.com</dc:creator>
  <cp:lastModifiedBy>cobywalmsley@gmail.com</cp:lastModifiedBy>
  <dcterms:created xsi:type="dcterms:W3CDTF">2025-02-26T19:40:23Z</dcterms:created>
  <dcterms:modified xsi:type="dcterms:W3CDTF">2025-03-02T22:06:55Z</dcterms:modified>
</cp:coreProperties>
</file>