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20115" windowHeight="10050"/>
  </bookViews>
  <sheets>
    <sheet name="KMEANS univariado salarios" sheetId="1" r:id="rId1"/>
    <sheet name="KMEANS univeriado log-salari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7" i="2"/>
  <c r="AD8" i="1"/>
  <c r="AD7" i="1"/>
  <c r="AD6" i="1"/>
  <c r="AB8" i="1"/>
  <c r="AB7" i="1"/>
  <c r="AC7" i="1"/>
  <c r="AC6" i="1"/>
  <c r="AE8" i="1"/>
  <c r="AE7" i="1"/>
  <c r="AE6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D4" i="2"/>
  <c r="D3" i="2"/>
  <c r="C12" i="2" l="1"/>
  <c r="C17" i="2"/>
  <c r="C18" i="2"/>
  <c r="C7" i="2"/>
  <c r="C21" i="2"/>
  <c r="C8" i="2"/>
  <c r="C11" i="2"/>
  <c r="C16" i="2"/>
  <c r="C10" i="2"/>
  <c r="C15" i="2"/>
  <c r="C9" i="2"/>
  <c r="C20" i="2"/>
  <c r="C14" i="2"/>
  <c r="C19" i="2"/>
  <c r="C13" i="2"/>
  <c r="C4" i="1"/>
  <c r="C3" i="1"/>
  <c r="B15" i="1" s="1"/>
  <c r="B8" i="1"/>
  <c r="B7" i="1"/>
  <c r="F2" i="2" l="1"/>
  <c r="F4" i="2"/>
  <c r="F3" i="2"/>
  <c r="B14" i="1"/>
  <c r="B9" i="1"/>
  <c r="B10" i="1"/>
  <c r="B19" i="1"/>
  <c r="B12" i="1"/>
  <c r="B20" i="1"/>
  <c r="B18" i="1"/>
  <c r="B13" i="1"/>
  <c r="B21" i="1"/>
  <c r="B17" i="1"/>
  <c r="B16" i="1"/>
  <c r="B11" i="1"/>
  <c r="E3" i="1" s="1"/>
  <c r="G3" i="2" l="1"/>
  <c r="G4" i="2"/>
  <c r="E2" i="1"/>
  <c r="F3" i="1" s="1"/>
  <c r="E4" i="1"/>
  <c r="F4" i="1" s="1"/>
  <c r="F11" i="2" l="1"/>
  <c r="F17" i="2"/>
  <c r="F13" i="2"/>
  <c r="F8" i="2"/>
  <c r="F20" i="2"/>
  <c r="F15" i="2"/>
  <c r="F10" i="2"/>
  <c r="F12" i="2"/>
  <c r="F18" i="2"/>
  <c r="F7" i="2"/>
  <c r="F19" i="2"/>
  <c r="F14" i="2"/>
  <c r="F9" i="2"/>
  <c r="F21" i="2"/>
  <c r="F16" i="2"/>
  <c r="E17" i="1"/>
  <c r="E7" i="1"/>
  <c r="E8" i="1"/>
  <c r="E9" i="1"/>
  <c r="E10" i="1"/>
  <c r="E12" i="1"/>
  <c r="E11" i="1"/>
  <c r="E19" i="1"/>
  <c r="E13" i="1"/>
  <c r="E15" i="1"/>
  <c r="E21" i="1"/>
  <c r="E16" i="1"/>
  <c r="E14" i="1"/>
  <c r="E18" i="1"/>
  <c r="E20" i="1"/>
  <c r="I4" i="2" l="1"/>
  <c r="I3" i="2"/>
  <c r="I2" i="2"/>
  <c r="H2" i="1"/>
  <c r="H4" i="1"/>
  <c r="H3" i="1"/>
  <c r="J3" i="2" l="1"/>
  <c r="J4" i="2"/>
  <c r="I3" i="1"/>
  <c r="I4" i="1"/>
  <c r="H21" i="1" s="1"/>
  <c r="H13" i="1"/>
  <c r="H7" i="1"/>
  <c r="H15" i="1"/>
  <c r="H9" i="1"/>
  <c r="H10" i="1"/>
  <c r="H8" i="1"/>
  <c r="H18" i="1"/>
  <c r="I12" i="2" l="1"/>
  <c r="I18" i="2"/>
  <c r="I17" i="2"/>
  <c r="I7" i="2"/>
  <c r="I13" i="2"/>
  <c r="I19" i="2"/>
  <c r="I8" i="2"/>
  <c r="I14" i="2"/>
  <c r="I20" i="2"/>
  <c r="I9" i="2"/>
  <c r="I15" i="2"/>
  <c r="I21" i="2"/>
  <c r="I10" i="2"/>
  <c r="I16" i="2"/>
  <c r="I11" i="2"/>
  <c r="H11" i="1"/>
  <c r="H17" i="1"/>
  <c r="H14" i="1"/>
  <c r="H20" i="1"/>
  <c r="H19" i="1"/>
  <c r="H12" i="1"/>
  <c r="H16" i="1"/>
  <c r="L3" i="2" l="1"/>
  <c r="L2" i="2"/>
  <c r="L4" i="2"/>
  <c r="K4" i="1"/>
  <c r="K3" i="1"/>
  <c r="K2" i="1"/>
  <c r="M4" i="2" l="1"/>
  <c r="M3" i="2"/>
  <c r="L3" i="1"/>
  <c r="L4" i="1"/>
  <c r="K10" i="1"/>
  <c r="K11" i="1"/>
  <c r="K20" i="1"/>
  <c r="K9" i="1"/>
  <c r="K8" i="1"/>
  <c r="K18" i="1"/>
  <c r="K14" i="1"/>
  <c r="K13" i="1"/>
  <c r="K17" i="1"/>
  <c r="K7" i="1"/>
  <c r="K12" i="1"/>
  <c r="K16" i="1"/>
  <c r="K15" i="1"/>
  <c r="K21" i="1"/>
  <c r="K19" i="1"/>
  <c r="L11" i="2" l="1"/>
  <c r="L17" i="2"/>
  <c r="L13" i="2"/>
  <c r="L19" i="2"/>
  <c r="L8" i="2"/>
  <c r="L14" i="2"/>
  <c r="L20" i="2"/>
  <c r="L9" i="2"/>
  <c r="L15" i="2"/>
  <c r="L21" i="2"/>
  <c r="L10" i="2"/>
  <c r="L12" i="2"/>
  <c r="L18" i="2"/>
  <c r="L7" i="2"/>
  <c r="L16" i="2"/>
  <c r="N4" i="1"/>
  <c r="N2" i="1"/>
  <c r="N3" i="1"/>
  <c r="O4" i="2" l="1"/>
  <c r="O2" i="2"/>
  <c r="O3" i="2"/>
  <c r="O3" i="1"/>
  <c r="O4" i="1"/>
  <c r="N18" i="1" s="1"/>
  <c r="N21" i="1"/>
  <c r="N19" i="1"/>
  <c r="N11" i="1"/>
  <c r="N15" i="1"/>
  <c r="N12" i="1"/>
  <c r="N8" i="1"/>
  <c r="N9" i="1"/>
  <c r="N7" i="1"/>
  <c r="N10" i="1"/>
  <c r="N17" i="1"/>
  <c r="P3" i="2" l="1"/>
  <c r="P4" i="2"/>
  <c r="N20" i="1"/>
  <c r="N14" i="1"/>
  <c r="N13" i="1"/>
  <c r="N16" i="1"/>
  <c r="Q2" i="1" s="1"/>
  <c r="Q4" i="1"/>
  <c r="Q3" i="1"/>
  <c r="O10" i="2" l="1"/>
  <c r="O16" i="2"/>
  <c r="O15" i="2"/>
  <c r="O21" i="2"/>
  <c r="O11" i="2"/>
  <c r="O17" i="2"/>
  <c r="O12" i="2"/>
  <c r="O18" i="2"/>
  <c r="O7" i="2"/>
  <c r="O13" i="2"/>
  <c r="O19" i="2"/>
  <c r="O8" i="2"/>
  <c r="R2" i="2" s="1"/>
  <c r="O14" i="2"/>
  <c r="O20" i="2"/>
  <c r="O9" i="2"/>
  <c r="R3" i="1"/>
  <c r="R4" i="1"/>
  <c r="R4" i="2" l="1"/>
  <c r="R3" i="2"/>
  <c r="Q21" i="1"/>
  <c r="Q19" i="1"/>
  <c r="Q10" i="1"/>
  <c r="Q15" i="1"/>
  <c r="Q13" i="1"/>
  <c r="Q12" i="1"/>
  <c r="Q9" i="1"/>
  <c r="Q11" i="1"/>
  <c r="Q14" i="1"/>
  <c r="Q7" i="1"/>
  <c r="Q20" i="1"/>
  <c r="Q8" i="1"/>
  <c r="Q16" i="1"/>
  <c r="Q18" i="1"/>
  <c r="Q17" i="1"/>
  <c r="S4" i="2" l="1"/>
  <c r="S3" i="2"/>
  <c r="T4" i="1"/>
  <c r="T2" i="1"/>
  <c r="T3" i="1"/>
  <c r="R9" i="2" l="1"/>
  <c r="R15" i="2"/>
  <c r="R21" i="2"/>
  <c r="R11" i="2"/>
  <c r="R17" i="2"/>
  <c r="R12" i="2"/>
  <c r="U2" i="2" s="1"/>
  <c r="R7" i="2"/>
  <c r="R13" i="2"/>
  <c r="R19" i="2"/>
  <c r="R8" i="2"/>
  <c r="R10" i="2"/>
  <c r="R16" i="2"/>
  <c r="R18" i="2"/>
  <c r="R14" i="2"/>
  <c r="R20" i="2"/>
  <c r="U4" i="2"/>
  <c r="U3" i="1"/>
  <c r="U4" i="1"/>
  <c r="U3" i="2" l="1"/>
  <c r="V4" i="2" s="1"/>
  <c r="T11" i="1"/>
  <c r="T20" i="1"/>
  <c r="T12" i="1"/>
  <c r="T17" i="1"/>
  <c r="T7" i="1"/>
  <c r="T18" i="1"/>
  <c r="T19" i="1"/>
  <c r="T16" i="1"/>
  <c r="T14" i="1"/>
  <c r="T15" i="1"/>
  <c r="T21" i="1"/>
  <c r="T13" i="1"/>
  <c r="T10" i="1"/>
  <c r="T8" i="1"/>
  <c r="T9" i="1"/>
  <c r="V3" i="2" l="1"/>
  <c r="W3" i="1"/>
  <c r="W2" i="1"/>
  <c r="W4" i="1"/>
  <c r="U8" i="2" l="1"/>
  <c r="U14" i="2"/>
  <c r="U20" i="2"/>
  <c r="U17" i="2"/>
  <c r="U13" i="2"/>
  <c r="U19" i="2"/>
  <c r="U9" i="2"/>
  <c r="U15" i="2"/>
  <c r="U21" i="2"/>
  <c r="U10" i="2"/>
  <c r="U16" i="2"/>
  <c r="U11" i="2"/>
  <c r="X2" i="2" s="1"/>
  <c r="AE6" i="2" s="1"/>
  <c r="U12" i="2"/>
  <c r="U18" i="2"/>
  <c r="U7" i="2"/>
  <c r="X4" i="1"/>
  <c r="X3" i="1"/>
  <c r="X4" i="2" l="1"/>
  <c r="AE8" i="2" s="1"/>
  <c r="X3" i="2"/>
  <c r="W21" i="1"/>
  <c r="W19" i="1"/>
  <c r="W11" i="1"/>
  <c r="W15" i="1"/>
  <c r="W13" i="1"/>
  <c r="W16" i="1"/>
  <c r="W10" i="1"/>
  <c r="W9" i="1"/>
  <c r="W7" i="1"/>
  <c r="W20" i="1"/>
  <c r="W18" i="1"/>
  <c r="W8" i="1"/>
  <c r="W17" i="1"/>
  <c r="W14" i="1"/>
  <c r="W12" i="1"/>
  <c r="Y3" i="2" l="1"/>
  <c r="AC7" i="2" s="1"/>
  <c r="AD6" i="2" s="1"/>
  <c r="AE7" i="2"/>
  <c r="Y4" i="2"/>
  <c r="AC8" i="2" s="1"/>
  <c r="AD7" i="2" s="1"/>
  <c r="X16" i="2"/>
  <c r="X10" i="2"/>
  <c r="X12" i="2"/>
  <c r="X9" i="2"/>
  <c r="X8" i="2"/>
  <c r="X21" i="2"/>
  <c r="X19" i="2"/>
  <c r="X13" i="2" l="1"/>
  <c r="X20" i="2"/>
  <c r="X11" i="2"/>
  <c r="X18" i="2"/>
  <c r="X7" i="2"/>
  <c r="X17" i="2"/>
  <c r="X15" i="2"/>
  <c r="X14" i="2"/>
  <c r="AF6" i="2" l="1"/>
  <c r="AF8" i="2"/>
  <c r="AF7" i="2"/>
</calcChain>
</file>

<file path=xl/sharedStrings.xml><?xml version="1.0" encoding="utf-8"?>
<sst xmlns="http://schemas.openxmlformats.org/spreadsheetml/2006/main" count="87" uniqueCount="24">
  <si>
    <t>Clase iter 1</t>
  </si>
  <si>
    <t>Clase iter 2</t>
  </si>
  <si>
    <t>CENTROIDES</t>
  </si>
  <si>
    <t>SEPARADORES</t>
  </si>
  <si>
    <t>CLASES</t>
  </si>
  <si>
    <t>Clase iter 3</t>
  </si>
  <si>
    <t>Clase iter 4</t>
  </si>
  <si>
    <t>Clase iter 5</t>
  </si>
  <si>
    <t>Clase iter 6</t>
  </si>
  <si>
    <t>Clase iter 7</t>
  </si>
  <si>
    <t>Clase iter 8</t>
  </si>
  <si>
    <t>Clases resultantes</t>
  </si>
  <si>
    <t>Clase 1</t>
  </si>
  <si>
    <t>Clase 2</t>
  </si>
  <si>
    <t>Clase 3</t>
  </si>
  <si>
    <t>Limite inferior</t>
  </si>
  <si>
    <t>Limite superior</t>
  </si>
  <si>
    <t>Centroide</t>
  </si>
  <si>
    <t>Datos en la clase</t>
  </si>
  <si>
    <t>inf</t>
  </si>
  <si>
    <t>0</t>
  </si>
  <si>
    <t>Salarios de ejemplo</t>
  </si>
  <si>
    <t>Log salario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</si>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</sst>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textRotation="90"/>
    </xf>
    <xf numFmtId="0" fontId="0" fillId="0" borderId="9" xfId="0" applyBorder="1" applyAlignment="1">
      <alignment horizontal="left" textRotation="90"/>
    </xf>
    <xf numFmtId="0" fontId="0" fillId="0" borderId="10" xfId="0" applyBorder="1" applyAlignment="1">
      <alignment horizontal="left" textRotation="90"/>
    </xf>
    <xf numFmtId="0" fontId="0" fillId="0" borderId="11" xfId="0" applyBorder="1" applyAlignment="1">
      <alignment horizontal="left" textRotation="90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/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'KMEANS univariado salarios'!$A$7:$A$21</c:f>
              <c:numCache>
                <c:formatCode>General</c:formatCode>
                <c:ptCount val="15"/>
                <c:pt idx="0">
                  <c:v>1200</c:v>
                </c:pt>
                <c:pt idx="1">
                  <c:v>1100</c:v>
                </c:pt>
                <c:pt idx="2">
                  <c:v>1350</c:v>
                </c:pt>
                <c:pt idx="3">
                  <c:v>1100</c:v>
                </c:pt>
                <c:pt idx="4">
                  <c:v>2500</c:v>
                </c:pt>
                <c:pt idx="5">
                  <c:v>2000</c:v>
                </c:pt>
                <c:pt idx="6">
                  <c:v>3000</c:v>
                </c:pt>
                <c:pt idx="7">
                  <c:v>10000</c:v>
                </c:pt>
                <c:pt idx="8">
                  <c:v>5000</c:v>
                </c:pt>
                <c:pt idx="9">
                  <c:v>6500</c:v>
                </c:pt>
                <c:pt idx="10">
                  <c:v>3500</c:v>
                </c:pt>
                <c:pt idx="11">
                  <c:v>2500</c:v>
                </c:pt>
                <c:pt idx="12">
                  <c:v>1500</c:v>
                </c:pt>
                <c:pt idx="13">
                  <c:v>2200</c:v>
                </c:pt>
                <c:pt idx="14">
                  <c:v>3800</c:v>
                </c:pt>
              </c:numCache>
            </c:numRef>
          </c:xVal>
          <c:yVal>
            <c:numRef>
              <c:f>'KMEANS univariado salarios'!$W$7:$W$21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'KMEANS univariado salarios'!$A$7:$A$21</c:f>
              <c:numCache>
                <c:formatCode>General</c:formatCode>
                <c:ptCount val="15"/>
                <c:pt idx="0">
                  <c:v>1200</c:v>
                </c:pt>
                <c:pt idx="1">
                  <c:v>1100</c:v>
                </c:pt>
                <c:pt idx="2">
                  <c:v>1350</c:v>
                </c:pt>
                <c:pt idx="3">
                  <c:v>1100</c:v>
                </c:pt>
                <c:pt idx="4">
                  <c:v>2500</c:v>
                </c:pt>
                <c:pt idx="5">
                  <c:v>2000</c:v>
                </c:pt>
                <c:pt idx="6">
                  <c:v>3000</c:v>
                </c:pt>
                <c:pt idx="7">
                  <c:v>10000</c:v>
                </c:pt>
                <c:pt idx="8">
                  <c:v>5000</c:v>
                </c:pt>
                <c:pt idx="9">
                  <c:v>6500</c:v>
                </c:pt>
                <c:pt idx="10">
                  <c:v>3500</c:v>
                </c:pt>
                <c:pt idx="11">
                  <c:v>2500</c:v>
                </c:pt>
                <c:pt idx="12">
                  <c:v>1500</c:v>
                </c:pt>
                <c:pt idx="13">
                  <c:v>2200</c:v>
                </c:pt>
                <c:pt idx="14">
                  <c:v>3800</c:v>
                </c:pt>
              </c:numCache>
            </c:numRef>
          </c:xVal>
          <c:yVal>
            <c:numRef>
              <c:f>'KMEANS univariado salarios'!$X$7:$X$21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'KMEANS univariado salarios'!$A$7:$A$21</c:f>
              <c:numCache>
                <c:formatCode>General</c:formatCode>
                <c:ptCount val="15"/>
                <c:pt idx="0">
                  <c:v>1200</c:v>
                </c:pt>
                <c:pt idx="1">
                  <c:v>1100</c:v>
                </c:pt>
                <c:pt idx="2">
                  <c:v>1350</c:v>
                </c:pt>
                <c:pt idx="3">
                  <c:v>1100</c:v>
                </c:pt>
                <c:pt idx="4">
                  <c:v>2500</c:v>
                </c:pt>
                <c:pt idx="5">
                  <c:v>2000</c:v>
                </c:pt>
                <c:pt idx="6">
                  <c:v>3000</c:v>
                </c:pt>
                <c:pt idx="7">
                  <c:v>10000</c:v>
                </c:pt>
                <c:pt idx="8">
                  <c:v>5000</c:v>
                </c:pt>
                <c:pt idx="9">
                  <c:v>6500</c:v>
                </c:pt>
                <c:pt idx="10">
                  <c:v>3500</c:v>
                </c:pt>
                <c:pt idx="11">
                  <c:v>2500</c:v>
                </c:pt>
                <c:pt idx="12">
                  <c:v>1500</c:v>
                </c:pt>
                <c:pt idx="13">
                  <c:v>2200</c:v>
                </c:pt>
                <c:pt idx="14">
                  <c:v>3800</c:v>
                </c:pt>
              </c:numCache>
            </c:numRef>
          </c:xVal>
          <c:yVal>
            <c:numRef>
              <c:f>'KMEANS univariado salarios'!$Y$7:$Y$21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4880"/>
        <c:axId val="104953344"/>
      </c:scatterChart>
      <c:valAx>
        <c:axId val="1049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53344"/>
        <c:crosses val="autoZero"/>
        <c:crossBetween val="midCat"/>
      </c:valAx>
      <c:valAx>
        <c:axId val="104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5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7100680227471566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'KMEANS univeriado log-salario'!$B$7:$B$21</c:f>
              <c:numCache>
                <c:formatCode>General</c:formatCode>
                <c:ptCount val="15"/>
                <c:pt idx="0">
                  <c:v>1200</c:v>
                </c:pt>
                <c:pt idx="1">
                  <c:v>1100.0000000000007</c:v>
                </c:pt>
                <c:pt idx="2">
                  <c:v>1350.0000000000005</c:v>
                </c:pt>
                <c:pt idx="3">
                  <c:v>1100.0000000000007</c:v>
                </c:pt>
                <c:pt idx="4">
                  <c:v>2500.0000000000018</c:v>
                </c:pt>
                <c:pt idx="5">
                  <c:v>2000.0000000000016</c:v>
                </c:pt>
                <c:pt idx="6">
                  <c:v>3000.0000000000027</c:v>
                </c:pt>
                <c:pt idx="7">
                  <c:v>10000</c:v>
                </c:pt>
                <c:pt idx="8">
                  <c:v>5000.0000000000036</c:v>
                </c:pt>
                <c:pt idx="9">
                  <c:v>6500.0000000000064</c:v>
                </c:pt>
                <c:pt idx="10">
                  <c:v>3500.0000000000055</c:v>
                </c:pt>
                <c:pt idx="11">
                  <c:v>2500.0000000000018</c:v>
                </c:pt>
                <c:pt idx="12">
                  <c:v>1500.0000000000014</c:v>
                </c:pt>
                <c:pt idx="13">
                  <c:v>2200.0000000000014</c:v>
                </c:pt>
                <c:pt idx="14">
                  <c:v>3800.0000000000014</c:v>
                </c:pt>
              </c:numCache>
            </c:numRef>
          </c:xVal>
          <c:yVal>
            <c:numRef>
              <c:f>'KMEANS univeriado log-salario'!$X$7:$X$21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'KMEANS univeriado log-salario'!$B$7:$B$21</c:f>
              <c:numCache>
                <c:formatCode>General</c:formatCode>
                <c:ptCount val="15"/>
                <c:pt idx="0">
                  <c:v>1200</c:v>
                </c:pt>
                <c:pt idx="1">
                  <c:v>1100.0000000000007</c:v>
                </c:pt>
                <c:pt idx="2">
                  <c:v>1350.0000000000005</c:v>
                </c:pt>
                <c:pt idx="3">
                  <c:v>1100.0000000000007</c:v>
                </c:pt>
                <c:pt idx="4">
                  <c:v>2500.0000000000018</c:v>
                </c:pt>
                <c:pt idx="5">
                  <c:v>2000.0000000000016</c:v>
                </c:pt>
                <c:pt idx="6">
                  <c:v>3000.0000000000027</c:v>
                </c:pt>
                <c:pt idx="7">
                  <c:v>10000</c:v>
                </c:pt>
                <c:pt idx="8">
                  <c:v>5000.0000000000036</c:v>
                </c:pt>
                <c:pt idx="9">
                  <c:v>6500.0000000000064</c:v>
                </c:pt>
                <c:pt idx="10">
                  <c:v>3500.0000000000055</c:v>
                </c:pt>
                <c:pt idx="11">
                  <c:v>2500.0000000000018</c:v>
                </c:pt>
                <c:pt idx="12">
                  <c:v>1500.0000000000014</c:v>
                </c:pt>
                <c:pt idx="13">
                  <c:v>2200.0000000000014</c:v>
                </c:pt>
                <c:pt idx="14">
                  <c:v>3800.0000000000014</c:v>
                </c:pt>
              </c:numCache>
            </c:numRef>
          </c:xVal>
          <c:yVal>
            <c:numRef>
              <c:f>'KMEANS univeriado log-salario'!$Y$7:$Y$21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'KMEANS univeriado log-salario'!$B$7:$B$21</c:f>
              <c:numCache>
                <c:formatCode>General</c:formatCode>
                <c:ptCount val="15"/>
                <c:pt idx="0">
                  <c:v>1200</c:v>
                </c:pt>
                <c:pt idx="1">
                  <c:v>1100.0000000000007</c:v>
                </c:pt>
                <c:pt idx="2">
                  <c:v>1350.0000000000005</c:v>
                </c:pt>
                <c:pt idx="3">
                  <c:v>1100.0000000000007</c:v>
                </c:pt>
                <c:pt idx="4">
                  <c:v>2500.0000000000018</c:v>
                </c:pt>
                <c:pt idx="5">
                  <c:v>2000.0000000000016</c:v>
                </c:pt>
                <c:pt idx="6">
                  <c:v>3000.0000000000027</c:v>
                </c:pt>
                <c:pt idx="7">
                  <c:v>10000</c:v>
                </c:pt>
                <c:pt idx="8">
                  <c:v>5000.0000000000036</c:v>
                </c:pt>
                <c:pt idx="9">
                  <c:v>6500.0000000000064</c:v>
                </c:pt>
                <c:pt idx="10">
                  <c:v>3500.0000000000055</c:v>
                </c:pt>
                <c:pt idx="11">
                  <c:v>2500.0000000000018</c:v>
                </c:pt>
                <c:pt idx="12">
                  <c:v>1500.0000000000014</c:v>
                </c:pt>
                <c:pt idx="13">
                  <c:v>2200.0000000000014</c:v>
                </c:pt>
                <c:pt idx="14">
                  <c:v>3800.0000000000014</c:v>
                </c:pt>
              </c:numCache>
            </c:numRef>
          </c:xVal>
          <c:yVal>
            <c:numRef>
              <c:f>'KMEANS univeriado log-salario'!$Z$7:$Z$21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7472"/>
        <c:axId val="75415936"/>
      </c:scatterChart>
      <c:valAx>
        <c:axId val="754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15936"/>
        <c:crosses val="autoZero"/>
        <c:crossBetween val="midCat"/>
      </c:valAx>
      <c:valAx>
        <c:axId val="75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1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752475</xdr:colOff>
      <xdr:row>10</xdr:row>
      <xdr:rowOff>85725</xdr:rowOff>
    </xdr:from>
    <xdr:to>
      <xdr:col>31</xdr:col>
      <xdr:colOff>752475</xdr:colOff>
      <xdr:row>24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561975</xdr:colOff>
      <xdr:row>10</xdr:row>
      <xdr:rowOff>66675</xdr:rowOff>
    </xdr:from>
    <xdr:to>
      <xdr:col>32</xdr:col>
      <xdr:colOff>28575</xdr:colOff>
      <xdr:row>24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E21"/>
  <sheetViews>
    <sheetView tabSelected="1" workbookViewId="0">
      <selection activeCell="Z9" sqref="Z9"/>
    </sheetView>
  </sheetViews>
  <sheetFormatPr baseColWidth="10" defaultRowHeight="15" x14ac:dyDescent="0.25"/>
  <cols>
    <col min="1" max="1" width="18.5703125" bestFit="1" customWidth="1"/>
    <col min="2" max="3" width="5" bestFit="1" customWidth="1"/>
    <col min="4" max="4" width="3.5703125" bestFit="1" customWidth="1"/>
    <col min="5" max="5" width="5" bestFit="1" customWidth="1"/>
    <col min="6" max="6" width="6" bestFit="1" customWidth="1"/>
    <col min="7" max="7" width="3.5703125" bestFit="1" customWidth="1"/>
    <col min="8" max="8" width="6" bestFit="1" customWidth="1"/>
    <col min="9" max="9" width="7" bestFit="1" customWidth="1"/>
    <col min="10" max="10" width="3.5703125" bestFit="1" customWidth="1"/>
    <col min="11" max="11" width="6" bestFit="1" customWidth="1"/>
    <col min="12" max="12" width="7" bestFit="1" customWidth="1"/>
    <col min="13" max="13" width="3.5703125" bestFit="1" customWidth="1"/>
    <col min="14" max="14" width="6" bestFit="1" customWidth="1"/>
    <col min="15" max="15" width="7" bestFit="1" customWidth="1"/>
    <col min="16" max="16" width="3.5703125" bestFit="1" customWidth="1"/>
    <col min="17" max="17" width="5" bestFit="1" customWidth="1"/>
    <col min="18" max="18" width="6" bestFit="1" customWidth="1"/>
    <col min="19" max="19" width="3.5703125" bestFit="1" customWidth="1"/>
    <col min="20" max="20" width="5" bestFit="1" customWidth="1"/>
    <col min="21" max="21" width="6" bestFit="1" customWidth="1"/>
    <col min="22" max="22" width="3.5703125" bestFit="1" customWidth="1"/>
    <col min="23" max="23" width="5" bestFit="1" customWidth="1"/>
    <col min="24" max="24" width="6" bestFit="1" customWidth="1"/>
    <col min="25" max="25" width="3.5703125" bestFit="1" customWidth="1"/>
  </cols>
  <sheetData>
    <row r="1" spans="1:31" ht="72.75" x14ac:dyDescent="0.25">
      <c r="B1" s="14" t="s">
        <v>2</v>
      </c>
      <c r="C1" s="15" t="s">
        <v>3</v>
      </c>
      <c r="D1" s="16" t="s">
        <v>4</v>
      </c>
      <c r="E1" s="13" t="s">
        <v>2</v>
      </c>
      <c r="F1" s="13" t="s">
        <v>3</v>
      </c>
      <c r="G1" s="13" t="s">
        <v>4</v>
      </c>
      <c r="H1" s="13" t="s">
        <v>2</v>
      </c>
      <c r="I1" s="13" t="s">
        <v>3</v>
      </c>
      <c r="J1" s="13" t="s">
        <v>4</v>
      </c>
      <c r="K1" s="13" t="s">
        <v>2</v>
      </c>
      <c r="L1" s="13" t="s">
        <v>3</v>
      </c>
      <c r="M1" s="13" t="s">
        <v>4</v>
      </c>
      <c r="N1" s="13" t="s">
        <v>2</v>
      </c>
      <c r="O1" s="13" t="s">
        <v>3</v>
      </c>
      <c r="P1" s="13" t="s">
        <v>4</v>
      </c>
      <c r="Q1" s="13" t="s">
        <v>2</v>
      </c>
      <c r="R1" s="13" t="s">
        <v>3</v>
      </c>
      <c r="S1" s="13" t="s">
        <v>4</v>
      </c>
      <c r="T1" s="13" t="s">
        <v>2</v>
      </c>
      <c r="U1" s="13" t="s">
        <v>3</v>
      </c>
      <c r="V1" s="13" t="s">
        <v>4</v>
      </c>
      <c r="W1" s="13" t="s">
        <v>2</v>
      </c>
      <c r="X1" s="13" t="s">
        <v>3</v>
      </c>
      <c r="Y1" s="13" t="s">
        <v>4</v>
      </c>
    </row>
    <row r="2" spans="1:31" x14ac:dyDescent="0.25">
      <c r="B2" s="1">
        <v>1000</v>
      </c>
      <c r="C2" s="2">
        <v>0</v>
      </c>
      <c r="D2" s="3">
        <v>1</v>
      </c>
      <c r="E2" s="1">
        <f>AVERAGEIF(B$7:B$21,"="&amp;D2,$A$7:$A$21)</f>
        <v>1187.5</v>
      </c>
      <c r="F2" s="2">
        <v>0</v>
      </c>
      <c r="G2" s="3">
        <v>1</v>
      </c>
      <c r="H2" s="1">
        <f>AVERAGEIF(E$7:E$21,"="&amp;G2,$A$7:$A$21)</f>
        <v>1250</v>
      </c>
      <c r="I2" s="2">
        <v>0</v>
      </c>
      <c r="J2" s="3">
        <v>1</v>
      </c>
      <c r="K2" s="1">
        <f>AVERAGEIF(H$7:H$21,"="&amp;J2,$A$7:$A$21)</f>
        <v>1375</v>
      </c>
      <c r="L2" s="2">
        <v>0</v>
      </c>
      <c r="M2" s="3">
        <v>1</v>
      </c>
      <c r="N2" s="1">
        <f>AVERAGEIF(K$7:K$21,"="&amp;M2,$A$7:$A$21)</f>
        <v>1375</v>
      </c>
      <c r="O2" s="2">
        <v>0</v>
      </c>
      <c r="P2" s="3">
        <v>1</v>
      </c>
      <c r="Q2" s="1">
        <f>AVERAGEIF(N$7:N$21,"="&amp;P2,$A$7:$A$21)</f>
        <v>1492.8571428571429</v>
      </c>
      <c r="R2" s="2">
        <v>0</v>
      </c>
      <c r="S2" s="3">
        <v>1</v>
      </c>
      <c r="T2" s="1">
        <f>AVERAGEIF(Q$7:Q$21,"="&amp;S2,$A$7:$A$21)</f>
        <v>1492.8571428571429</v>
      </c>
      <c r="U2" s="2">
        <v>0</v>
      </c>
      <c r="V2" s="3">
        <v>1</v>
      </c>
      <c r="W2" s="1">
        <f>AVERAGEIF(T$7:T$21,"="&amp;V2,$A$7:$A$21)</f>
        <v>1492.8571428571429</v>
      </c>
      <c r="X2" s="2">
        <v>0</v>
      </c>
      <c r="Y2" s="3">
        <v>1</v>
      </c>
    </row>
    <row r="3" spans="1:31" x14ac:dyDescent="0.25">
      <c r="B3" s="4">
        <v>2000</v>
      </c>
      <c r="C3" s="5">
        <f>(B3+B2)/2</f>
        <v>1500</v>
      </c>
      <c r="D3" s="6">
        <v>2</v>
      </c>
      <c r="E3" s="4">
        <f>AVERAGEIF(B$7:B$21,"="&amp;D3,$A$7:$A$21)</f>
        <v>2283.3333333333335</v>
      </c>
      <c r="F3" s="5">
        <f>(E3+E2)/2</f>
        <v>1735.4166666666667</v>
      </c>
      <c r="G3" s="6">
        <v>2</v>
      </c>
      <c r="H3" s="4">
        <f>AVERAGEIF(E$7:E$21,"="&amp;G3,$A$7:$A$21)</f>
        <v>2785.7142857142858</v>
      </c>
      <c r="I3" s="5">
        <f>(H3+H2)/2</f>
        <v>2017.8571428571429</v>
      </c>
      <c r="J3" s="6">
        <v>2</v>
      </c>
      <c r="K3" s="4">
        <f>AVERAGEIF(H$7:H$21,"="&amp;J3,$A$7:$A$21)</f>
        <v>2916.6666666666665</v>
      </c>
      <c r="L3" s="5">
        <f>(K3+K2)/2</f>
        <v>2145.833333333333</v>
      </c>
      <c r="M3" s="6">
        <v>2</v>
      </c>
      <c r="N3" s="4">
        <f>AVERAGEIF(K$7:K$21,"="&amp;M3,$A$7:$A$21)</f>
        <v>3214.2857142857142</v>
      </c>
      <c r="O3" s="5">
        <f>(N3+N2)/2</f>
        <v>2294.6428571428569</v>
      </c>
      <c r="P3" s="6">
        <v>2</v>
      </c>
      <c r="Q3" s="4">
        <f>AVERAGEIF(N$7:N$21,"="&amp;P3,$A$7:$A$21)</f>
        <v>3383.3333333333335</v>
      </c>
      <c r="R3" s="5">
        <f>(Q3+Q2)/2</f>
        <v>2438.0952380952381</v>
      </c>
      <c r="S3" s="6">
        <v>2</v>
      </c>
      <c r="T3" s="4">
        <f>AVERAGEIF(Q$7:Q$21,"="&amp;S3,$A$7:$A$21)</f>
        <v>3383.3333333333335</v>
      </c>
      <c r="U3" s="5">
        <f>(T3+T2)/2</f>
        <v>2438.0952380952381</v>
      </c>
      <c r="V3" s="6">
        <v>2</v>
      </c>
      <c r="W3" s="4">
        <f>AVERAGEIF(T$7:T$21,"="&amp;V3,$A$7:$A$21)</f>
        <v>3383.3333333333335</v>
      </c>
      <c r="X3" s="5">
        <f>(W3+W2)/2</f>
        <v>2438.0952380952381</v>
      </c>
      <c r="Y3" s="6">
        <v>2</v>
      </c>
    </row>
    <row r="4" spans="1:31" x14ac:dyDescent="0.25">
      <c r="B4" s="4">
        <v>5000</v>
      </c>
      <c r="C4" s="5">
        <f>(B4+B3)/2</f>
        <v>3500</v>
      </c>
      <c r="D4" s="6">
        <v>3</v>
      </c>
      <c r="E4" s="4">
        <f>AVERAGEIF(B$7:B$21,"="&amp;D4,$A$7:$A$21)</f>
        <v>5760</v>
      </c>
      <c r="F4" s="5">
        <f>(E4+E3)/2</f>
        <v>4021.666666666667</v>
      </c>
      <c r="G4" s="6">
        <v>3</v>
      </c>
      <c r="H4" s="4">
        <f>AVERAGEIF(E$7:E$21,"="&amp;G4,$A$7:$A$21)</f>
        <v>7166.666666666667</v>
      </c>
      <c r="I4" s="5">
        <f>(H4+H3)/2</f>
        <v>4976.1904761904761</v>
      </c>
      <c r="J4" s="6">
        <v>3</v>
      </c>
      <c r="K4" s="4">
        <f>AVERAGEIF(H$7:H$21,"="&amp;J4,$A$7:$A$21)</f>
        <v>7166.666666666667</v>
      </c>
      <c r="L4" s="5">
        <f>(K4+K3)/2</f>
        <v>5041.666666666667</v>
      </c>
      <c r="M4" s="6">
        <v>3</v>
      </c>
      <c r="N4" s="4">
        <f>AVERAGEIF(K$7:K$21,"="&amp;M4,$A$7:$A$21)</f>
        <v>8250</v>
      </c>
      <c r="O4" s="5">
        <f>(N4+N3)/2</f>
        <v>5732.1428571428569</v>
      </c>
      <c r="P4" s="6">
        <v>3</v>
      </c>
      <c r="Q4" s="4">
        <f>AVERAGEIF(N$7:N$21,"="&amp;P4,$A$7:$A$21)</f>
        <v>8250</v>
      </c>
      <c r="R4" s="5">
        <f>(Q4+Q3)/2</f>
        <v>5816.666666666667</v>
      </c>
      <c r="S4" s="6">
        <v>3</v>
      </c>
      <c r="T4" s="4">
        <f>AVERAGEIF(Q$7:Q$21,"="&amp;S4,$A$7:$A$21)</f>
        <v>8250</v>
      </c>
      <c r="U4" s="5">
        <f>(T4+T3)/2</f>
        <v>5816.666666666667</v>
      </c>
      <c r="V4" s="6">
        <v>3</v>
      </c>
      <c r="W4" s="4">
        <f>AVERAGEIF(T$7:T$21,"="&amp;V4,$A$7:$A$21)</f>
        <v>8250</v>
      </c>
      <c r="X4" s="5">
        <f>(W4+W3)/2</f>
        <v>5816.666666666667</v>
      </c>
      <c r="Y4" s="6">
        <v>3</v>
      </c>
      <c r="AA4" t="s">
        <v>11</v>
      </c>
    </row>
    <row r="5" spans="1:31" x14ac:dyDescent="0.25">
      <c r="B5" s="4"/>
      <c r="C5" s="5"/>
      <c r="D5" s="6"/>
      <c r="E5" s="4"/>
      <c r="F5" s="5"/>
      <c r="G5" s="6"/>
      <c r="H5" s="4"/>
      <c r="I5" s="5"/>
      <c r="J5" s="6"/>
      <c r="K5" s="4"/>
      <c r="L5" s="5"/>
      <c r="M5" s="6"/>
      <c r="N5" s="4"/>
      <c r="O5" s="5"/>
      <c r="P5" s="6"/>
      <c r="Q5" s="4"/>
      <c r="R5" s="5"/>
      <c r="S5" s="6"/>
      <c r="T5" s="4"/>
      <c r="U5" s="5"/>
      <c r="V5" s="6"/>
      <c r="W5" s="4"/>
      <c r="X5" s="5"/>
      <c r="Y5" s="6"/>
      <c r="AB5" t="s">
        <v>15</v>
      </c>
      <c r="AC5" t="s">
        <v>16</v>
      </c>
      <c r="AD5" t="s">
        <v>17</v>
      </c>
      <c r="AE5" t="s">
        <v>18</v>
      </c>
    </row>
    <row r="6" spans="1:31" x14ac:dyDescent="0.25">
      <c r="A6" t="s">
        <v>21</v>
      </c>
      <c r="B6" s="7" t="s">
        <v>0</v>
      </c>
      <c r="C6" s="8"/>
      <c r="D6" s="9"/>
      <c r="E6" s="7" t="s">
        <v>1</v>
      </c>
      <c r="F6" s="8"/>
      <c r="G6" s="9"/>
      <c r="H6" s="7" t="s">
        <v>5</v>
      </c>
      <c r="I6" s="8"/>
      <c r="J6" s="9"/>
      <c r="K6" s="7" t="s">
        <v>6</v>
      </c>
      <c r="L6" s="8"/>
      <c r="M6" s="9"/>
      <c r="N6" s="7" t="s">
        <v>7</v>
      </c>
      <c r="O6" s="8"/>
      <c r="P6" s="9"/>
      <c r="Q6" s="7" t="s">
        <v>8</v>
      </c>
      <c r="R6" s="8"/>
      <c r="S6" s="9"/>
      <c r="T6" s="7" t="s">
        <v>9</v>
      </c>
      <c r="U6" s="8"/>
      <c r="V6" s="9"/>
      <c r="W6" s="7" t="s">
        <v>10</v>
      </c>
      <c r="X6" s="8"/>
      <c r="Y6" s="9"/>
      <c r="AA6" t="s">
        <v>12</v>
      </c>
      <c r="AB6" s="24" t="s">
        <v>20</v>
      </c>
      <c r="AC6" s="25">
        <f>X3</f>
        <v>2438.0952380952381</v>
      </c>
      <c r="AD6" s="23">
        <f>W2</f>
        <v>1492.8571428571429</v>
      </c>
      <c r="AE6">
        <f>COUNTIF($W$7:$Y$21,1)</f>
        <v>7</v>
      </c>
    </row>
    <row r="7" spans="1:31" x14ac:dyDescent="0.25">
      <c r="A7" s="27">
        <v>1200</v>
      </c>
      <c r="B7" s="7">
        <f>VLOOKUP($A7,C$2:D$4,2,TRUE)</f>
        <v>1</v>
      </c>
      <c r="C7" s="8"/>
      <c r="D7" s="9"/>
      <c r="E7" s="7">
        <f>VLOOKUP($A7,F$2:G$4,2,TRUE)</f>
        <v>1</v>
      </c>
      <c r="F7" s="8"/>
      <c r="G7" s="9"/>
      <c r="H7" s="7">
        <f>VLOOKUP($A7,I$2:J$4,2,TRUE)</f>
        <v>1</v>
      </c>
      <c r="I7" s="8"/>
      <c r="J7" s="9"/>
      <c r="K7" s="7">
        <f>VLOOKUP($A7,L$2:M$4,2,TRUE)</f>
        <v>1</v>
      </c>
      <c r="L7" s="8"/>
      <c r="M7" s="9"/>
      <c r="N7" s="7">
        <f>VLOOKUP($A7,O$2:P$4,2,TRUE)</f>
        <v>1</v>
      </c>
      <c r="O7" s="8"/>
      <c r="P7" s="9"/>
      <c r="Q7" s="7">
        <f>VLOOKUP($A7,R$2:S$4,2,TRUE)</f>
        <v>1</v>
      </c>
      <c r="R7" s="8"/>
      <c r="S7" s="9"/>
      <c r="T7" s="7">
        <f>VLOOKUP($A7,U$2:V$4,2,TRUE)</f>
        <v>1</v>
      </c>
      <c r="U7" s="8"/>
      <c r="V7" s="9"/>
      <c r="W7" s="7">
        <f>VLOOKUP($A7,X$2:Y$4,2,TRUE)</f>
        <v>1</v>
      </c>
      <c r="X7" s="8"/>
      <c r="Y7" s="9"/>
      <c r="AA7" t="s">
        <v>13</v>
      </c>
      <c r="AB7" s="25">
        <f>AC6</f>
        <v>2438.0952380952381</v>
      </c>
      <c r="AC7" s="25">
        <f>X4</f>
        <v>5816.666666666667</v>
      </c>
      <c r="AD7" s="23">
        <f>W3</f>
        <v>3383.3333333333335</v>
      </c>
      <c r="AE7">
        <f>COUNTIF($W$7:$Y$21,2)</f>
        <v>6</v>
      </c>
    </row>
    <row r="8" spans="1:31" x14ac:dyDescent="0.25">
      <c r="A8" s="27">
        <v>1100</v>
      </c>
      <c r="B8" s="7">
        <f t="shared" ref="B8:B21" si="0">VLOOKUP($A8,C$2:D$4,2,TRUE)</f>
        <v>1</v>
      </c>
      <c r="C8" s="8"/>
      <c r="D8" s="9"/>
      <c r="E8" s="7">
        <f t="shared" ref="E8:E21" si="1">VLOOKUP($A8,F$2:G$4,2,TRUE)</f>
        <v>1</v>
      </c>
      <c r="F8" s="8"/>
      <c r="G8" s="9"/>
      <c r="H8" s="7">
        <f t="shared" ref="H8:H21" si="2">VLOOKUP($A8,I$2:J$4,2,TRUE)</f>
        <v>1</v>
      </c>
      <c r="I8" s="8"/>
      <c r="J8" s="9"/>
      <c r="K8" s="7">
        <f t="shared" ref="K8:K21" si="3">VLOOKUP($A8,L$2:M$4,2,TRUE)</f>
        <v>1</v>
      </c>
      <c r="L8" s="8"/>
      <c r="M8" s="9"/>
      <c r="N8" s="7">
        <f t="shared" ref="N8:N21" si="4">VLOOKUP($A8,O$2:P$4,2,TRUE)</f>
        <v>1</v>
      </c>
      <c r="O8" s="8"/>
      <c r="P8" s="9"/>
      <c r="Q8" s="7">
        <f t="shared" ref="Q8:Q21" si="5">VLOOKUP($A8,R$2:S$4,2,TRUE)</f>
        <v>1</v>
      </c>
      <c r="R8" s="8"/>
      <c r="S8" s="9"/>
      <c r="T8" s="7">
        <f t="shared" ref="T8:T21" si="6">VLOOKUP($A8,U$2:V$4,2,TRUE)</f>
        <v>1</v>
      </c>
      <c r="U8" s="8"/>
      <c r="V8" s="9"/>
      <c r="W8" s="7">
        <f t="shared" ref="W8:W21" si="7">VLOOKUP($A8,X$2:Y$4,2,TRUE)</f>
        <v>1</v>
      </c>
      <c r="X8" s="8"/>
      <c r="Y8" s="9"/>
      <c r="AA8" t="s">
        <v>14</v>
      </c>
      <c r="AB8" s="25">
        <f>AC7</f>
        <v>5816.666666666667</v>
      </c>
      <c r="AC8" s="26" t="s">
        <v>19</v>
      </c>
      <c r="AD8" s="23">
        <f>W4</f>
        <v>8250</v>
      </c>
      <c r="AE8">
        <f>COUNTIF($W$7:$Y$21,3)</f>
        <v>2</v>
      </c>
    </row>
    <row r="9" spans="1:31" x14ac:dyDescent="0.25">
      <c r="A9" s="27">
        <v>1350</v>
      </c>
      <c r="B9" s="7">
        <f t="shared" si="0"/>
        <v>1</v>
      </c>
      <c r="C9" s="8"/>
      <c r="D9" s="9"/>
      <c r="E9" s="7">
        <f t="shared" si="1"/>
        <v>1</v>
      </c>
      <c r="F9" s="8"/>
      <c r="G9" s="9"/>
      <c r="H9" s="7">
        <f t="shared" si="2"/>
        <v>1</v>
      </c>
      <c r="I9" s="8"/>
      <c r="J9" s="9"/>
      <c r="K9" s="7">
        <f t="shared" si="3"/>
        <v>1</v>
      </c>
      <c r="L9" s="8"/>
      <c r="M9" s="9"/>
      <c r="N9" s="7">
        <f t="shared" si="4"/>
        <v>1</v>
      </c>
      <c r="O9" s="8"/>
      <c r="P9" s="9"/>
      <c r="Q9" s="7">
        <f t="shared" si="5"/>
        <v>1</v>
      </c>
      <c r="R9" s="8"/>
      <c r="S9" s="9"/>
      <c r="T9" s="7">
        <f t="shared" si="6"/>
        <v>1</v>
      </c>
      <c r="U9" s="8"/>
      <c r="V9" s="9"/>
      <c r="W9" s="7">
        <f t="shared" si="7"/>
        <v>1</v>
      </c>
      <c r="X9" s="8"/>
      <c r="Y9" s="9"/>
    </row>
    <row r="10" spans="1:31" x14ac:dyDescent="0.25">
      <c r="A10" s="27">
        <v>1100</v>
      </c>
      <c r="B10" s="7">
        <f t="shared" si="0"/>
        <v>1</v>
      </c>
      <c r="C10" s="8"/>
      <c r="D10" s="9"/>
      <c r="E10" s="7">
        <f t="shared" si="1"/>
        <v>1</v>
      </c>
      <c r="F10" s="8"/>
      <c r="G10" s="9"/>
      <c r="H10" s="7">
        <f t="shared" si="2"/>
        <v>1</v>
      </c>
      <c r="I10" s="8"/>
      <c r="J10" s="9"/>
      <c r="K10" s="7">
        <f t="shared" si="3"/>
        <v>1</v>
      </c>
      <c r="L10" s="8"/>
      <c r="M10" s="9"/>
      <c r="N10" s="7">
        <f t="shared" si="4"/>
        <v>1</v>
      </c>
      <c r="O10" s="8"/>
      <c r="P10" s="9"/>
      <c r="Q10" s="7">
        <f t="shared" si="5"/>
        <v>1</v>
      </c>
      <c r="R10" s="8"/>
      <c r="S10" s="9"/>
      <c r="T10" s="7">
        <f t="shared" si="6"/>
        <v>1</v>
      </c>
      <c r="U10" s="8"/>
      <c r="V10" s="9"/>
      <c r="W10" s="7">
        <f t="shared" si="7"/>
        <v>1</v>
      </c>
      <c r="X10" s="8"/>
      <c r="Y10" s="9"/>
    </row>
    <row r="11" spans="1:31" x14ac:dyDescent="0.25">
      <c r="A11" s="27">
        <v>2500</v>
      </c>
      <c r="B11" s="7">
        <f t="shared" si="0"/>
        <v>2</v>
      </c>
      <c r="C11" s="8"/>
      <c r="D11" s="9"/>
      <c r="E11" s="7">
        <f t="shared" si="1"/>
        <v>2</v>
      </c>
      <c r="F11" s="8"/>
      <c r="G11" s="9"/>
      <c r="H11" s="7">
        <f t="shared" si="2"/>
        <v>2</v>
      </c>
      <c r="I11" s="8"/>
      <c r="J11" s="9"/>
      <c r="K11" s="7">
        <f t="shared" si="3"/>
        <v>2</v>
      </c>
      <c r="L11" s="8"/>
      <c r="M11" s="9"/>
      <c r="N11" s="7">
        <f t="shared" si="4"/>
        <v>2</v>
      </c>
      <c r="O11" s="8"/>
      <c r="P11" s="9"/>
      <c r="Q11" s="7">
        <f t="shared" si="5"/>
        <v>2</v>
      </c>
      <c r="R11" s="8"/>
      <c r="S11" s="9"/>
      <c r="T11" s="7">
        <f t="shared" si="6"/>
        <v>2</v>
      </c>
      <c r="U11" s="8"/>
      <c r="V11" s="9"/>
      <c r="W11" s="7">
        <f t="shared" si="7"/>
        <v>2</v>
      </c>
      <c r="X11" s="8"/>
      <c r="Y11" s="9"/>
    </row>
    <row r="12" spans="1:31" x14ac:dyDescent="0.25">
      <c r="A12" s="27">
        <v>2000</v>
      </c>
      <c r="B12" s="7">
        <f t="shared" si="0"/>
        <v>2</v>
      </c>
      <c r="C12" s="8"/>
      <c r="D12" s="9"/>
      <c r="E12" s="7">
        <f t="shared" si="1"/>
        <v>2</v>
      </c>
      <c r="F12" s="8"/>
      <c r="G12" s="9"/>
      <c r="H12" s="7">
        <f t="shared" si="2"/>
        <v>1</v>
      </c>
      <c r="I12" s="8"/>
      <c r="J12" s="9"/>
      <c r="K12" s="7">
        <f t="shared" si="3"/>
        <v>1</v>
      </c>
      <c r="L12" s="8"/>
      <c r="M12" s="9"/>
      <c r="N12" s="7">
        <f t="shared" si="4"/>
        <v>1</v>
      </c>
      <c r="O12" s="8"/>
      <c r="P12" s="9"/>
      <c r="Q12" s="7">
        <f t="shared" si="5"/>
        <v>1</v>
      </c>
      <c r="R12" s="8"/>
      <c r="S12" s="9"/>
      <c r="T12" s="7">
        <f t="shared" si="6"/>
        <v>1</v>
      </c>
      <c r="U12" s="8"/>
      <c r="V12" s="9"/>
      <c r="W12" s="7">
        <f t="shared" si="7"/>
        <v>1</v>
      </c>
      <c r="X12" s="8"/>
      <c r="Y12" s="9"/>
    </row>
    <row r="13" spans="1:31" x14ac:dyDescent="0.25">
      <c r="A13" s="27">
        <v>3000</v>
      </c>
      <c r="B13" s="7">
        <f t="shared" si="0"/>
        <v>2</v>
      </c>
      <c r="C13" s="8"/>
      <c r="D13" s="9"/>
      <c r="E13" s="7">
        <f t="shared" si="1"/>
        <v>2</v>
      </c>
      <c r="F13" s="8"/>
      <c r="G13" s="9"/>
      <c r="H13" s="7">
        <f t="shared" si="2"/>
        <v>2</v>
      </c>
      <c r="I13" s="8"/>
      <c r="J13" s="9"/>
      <c r="K13" s="7">
        <f t="shared" si="3"/>
        <v>2</v>
      </c>
      <c r="L13" s="8"/>
      <c r="M13" s="9"/>
      <c r="N13" s="7">
        <f t="shared" si="4"/>
        <v>2</v>
      </c>
      <c r="O13" s="8"/>
      <c r="P13" s="9"/>
      <c r="Q13" s="7">
        <f t="shared" si="5"/>
        <v>2</v>
      </c>
      <c r="R13" s="8"/>
      <c r="S13" s="9"/>
      <c r="T13" s="7">
        <f t="shared" si="6"/>
        <v>2</v>
      </c>
      <c r="U13" s="8"/>
      <c r="V13" s="9"/>
      <c r="W13" s="7">
        <f t="shared" si="7"/>
        <v>2</v>
      </c>
      <c r="X13" s="8"/>
      <c r="Y13" s="9"/>
    </row>
    <row r="14" spans="1:31" x14ac:dyDescent="0.25">
      <c r="A14" s="27">
        <v>10000</v>
      </c>
      <c r="B14" s="7">
        <f t="shared" si="0"/>
        <v>3</v>
      </c>
      <c r="C14" s="8"/>
      <c r="D14" s="9"/>
      <c r="E14" s="7">
        <f t="shared" si="1"/>
        <v>3</v>
      </c>
      <c r="F14" s="8"/>
      <c r="G14" s="9"/>
      <c r="H14" s="7">
        <f t="shared" si="2"/>
        <v>3</v>
      </c>
      <c r="I14" s="8"/>
      <c r="J14" s="9"/>
      <c r="K14" s="7">
        <f t="shared" si="3"/>
        <v>3</v>
      </c>
      <c r="L14" s="8"/>
      <c r="M14" s="9"/>
      <c r="N14" s="7">
        <f t="shared" si="4"/>
        <v>3</v>
      </c>
      <c r="O14" s="8"/>
      <c r="P14" s="9"/>
      <c r="Q14" s="7">
        <f t="shared" si="5"/>
        <v>3</v>
      </c>
      <c r="R14" s="8"/>
      <c r="S14" s="9"/>
      <c r="T14" s="7">
        <f t="shared" si="6"/>
        <v>3</v>
      </c>
      <c r="U14" s="8"/>
      <c r="V14" s="9"/>
      <c r="W14" s="7">
        <f t="shared" si="7"/>
        <v>3</v>
      </c>
      <c r="X14" s="8"/>
      <c r="Y14" s="9"/>
    </row>
    <row r="15" spans="1:31" x14ac:dyDescent="0.25">
      <c r="A15" s="27">
        <v>5000</v>
      </c>
      <c r="B15" s="7">
        <f t="shared" si="0"/>
        <v>3</v>
      </c>
      <c r="C15" s="8"/>
      <c r="D15" s="9"/>
      <c r="E15" s="7">
        <f t="shared" si="1"/>
        <v>3</v>
      </c>
      <c r="F15" s="8"/>
      <c r="G15" s="9"/>
      <c r="H15" s="7">
        <f t="shared" si="2"/>
        <v>3</v>
      </c>
      <c r="I15" s="8"/>
      <c r="J15" s="9"/>
      <c r="K15" s="7">
        <f t="shared" si="3"/>
        <v>2</v>
      </c>
      <c r="L15" s="8"/>
      <c r="M15" s="9"/>
      <c r="N15" s="7">
        <f t="shared" si="4"/>
        <v>2</v>
      </c>
      <c r="O15" s="8"/>
      <c r="P15" s="9"/>
      <c r="Q15" s="7">
        <f t="shared" si="5"/>
        <v>2</v>
      </c>
      <c r="R15" s="8"/>
      <c r="S15" s="9"/>
      <c r="T15" s="7">
        <f t="shared" si="6"/>
        <v>2</v>
      </c>
      <c r="U15" s="8"/>
      <c r="V15" s="9"/>
      <c r="W15" s="7">
        <f t="shared" si="7"/>
        <v>2</v>
      </c>
      <c r="X15" s="8"/>
      <c r="Y15" s="9"/>
    </row>
    <row r="16" spans="1:31" x14ac:dyDescent="0.25">
      <c r="A16" s="27">
        <v>6500</v>
      </c>
      <c r="B16" s="7">
        <f t="shared" si="0"/>
        <v>3</v>
      </c>
      <c r="C16" s="8"/>
      <c r="D16" s="9"/>
      <c r="E16" s="7">
        <f t="shared" si="1"/>
        <v>3</v>
      </c>
      <c r="F16" s="8"/>
      <c r="G16" s="9"/>
      <c r="H16" s="7">
        <f t="shared" si="2"/>
        <v>3</v>
      </c>
      <c r="I16" s="8"/>
      <c r="J16" s="9"/>
      <c r="K16" s="7">
        <f t="shared" si="3"/>
        <v>3</v>
      </c>
      <c r="L16" s="8"/>
      <c r="M16" s="9"/>
      <c r="N16" s="7">
        <f t="shared" si="4"/>
        <v>3</v>
      </c>
      <c r="O16" s="8"/>
      <c r="P16" s="9"/>
      <c r="Q16" s="7">
        <f t="shared" si="5"/>
        <v>3</v>
      </c>
      <c r="R16" s="8"/>
      <c r="S16" s="9"/>
      <c r="T16" s="7">
        <f t="shared" si="6"/>
        <v>3</v>
      </c>
      <c r="U16" s="8"/>
      <c r="V16" s="9"/>
      <c r="W16" s="7">
        <f t="shared" si="7"/>
        <v>3</v>
      </c>
      <c r="X16" s="8"/>
      <c r="Y16" s="9"/>
    </row>
    <row r="17" spans="1:25" x14ac:dyDescent="0.25">
      <c r="A17" s="27">
        <v>3500</v>
      </c>
      <c r="B17" s="7">
        <f t="shared" si="0"/>
        <v>3</v>
      </c>
      <c r="C17" s="8"/>
      <c r="D17" s="9"/>
      <c r="E17" s="7">
        <f t="shared" si="1"/>
        <v>2</v>
      </c>
      <c r="F17" s="8"/>
      <c r="G17" s="9"/>
      <c r="H17" s="7">
        <f t="shared" si="2"/>
        <v>2</v>
      </c>
      <c r="I17" s="8"/>
      <c r="J17" s="9"/>
      <c r="K17" s="7">
        <f t="shared" si="3"/>
        <v>2</v>
      </c>
      <c r="L17" s="8"/>
      <c r="M17" s="9"/>
      <c r="N17" s="7">
        <f t="shared" si="4"/>
        <v>2</v>
      </c>
      <c r="O17" s="8"/>
      <c r="P17" s="9"/>
      <c r="Q17" s="7">
        <f t="shared" si="5"/>
        <v>2</v>
      </c>
      <c r="R17" s="8"/>
      <c r="S17" s="9"/>
      <c r="T17" s="7">
        <f t="shared" si="6"/>
        <v>2</v>
      </c>
      <c r="U17" s="8"/>
      <c r="V17" s="9"/>
      <c r="W17" s="7">
        <f t="shared" si="7"/>
        <v>2</v>
      </c>
      <c r="X17" s="8"/>
      <c r="Y17" s="9"/>
    </row>
    <row r="18" spans="1:25" x14ac:dyDescent="0.25">
      <c r="A18" s="27">
        <v>2500</v>
      </c>
      <c r="B18" s="7">
        <f t="shared" si="0"/>
        <v>2</v>
      </c>
      <c r="C18" s="8"/>
      <c r="D18" s="9"/>
      <c r="E18" s="7">
        <f t="shared" si="1"/>
        <v>2</v>
      </c>
      <c r="F18" s="8"/>
      <c r="G18" s="9"/>
      <c r="H18" s="7">
        <f t="shared" si="2"/>
        <v>2</v>
      </c>
      <c r="I18" s="8"/>
      <c r="J18" s="9"/>
      <c r="K18" s="7">
        <f t="shared" si="3"/>
        <v>2</v>
      </c>
      <c r="L18" s="8"/>
      <c r="M18" s="9"/>
      <c r="N18" s="7">
        <f t="shared" si="4"/>
        <v>2</v>
      </c>
      <c r="O18" s="8"/>
      <c r="P18" s="9"/>
      <c r="Q18" s="7">
        <f t="shared" si="5"/>
        <v>2</v>
      </c>
      <c r="R18" s="8"/>
      <c r="S18" s="9"/>
      <c r="T18" s="7">
        <f t="shared" si="6"/>
        <v>2</v>
      </c>
      <c r="U18" s="8"/>
      <c r="V18" s="9"/>
      <c r="W18" s="7">
        <f t="shared" si="7"/>
        <v>2</v>
      </c>
      <c r="X18" s="8"/>
      <c r="Y18" s="9"/>
    </row>
    <row r="19" spans="1:25" x14ac:dyDescent="0.25">
      <c r="A19" s="27">
        <v>1500</v>
      </c>
      <c r="B19" s="7">
        <f t="shared" si="0"/>
        <v>2</v>
      </c>
      <c r="C19" s="8"/>
      <c r="D19" s="9"/>
      <c r="E19" s="7">
        <f t="shared" si="1"/>
        <v>1</v>
      </c>
      <c r="F19" s="8"/>
      <c r="G19" s="9"/>
      <c r="H19" s="7">
        <f t="shared" si="2"/>
        <v>1</v>
      </c>
      <c r="I19" s="8"/>
      <c r="J19" s="9"/>
      <c r="K19" s="7">
        <f t="shared" si="3"/>
        <v>1</v>
      </c>
      <c r="L19" s="8"/>
      <c r="M19" s="9"/>
      <c r="N19" s="7">
        <f t="shared" si="4"/>
        <v>1</v>
      </c>
      <c r="O19" s="8"/>
      <c r="P19" s="9"/>
      <c r="Q19" s="7">
        <f t="shared" si="5"/>
        <v>1</v>
      </c>
      <c r="R19" s="8"/>
      <c r="S19" s="9"/>
      <c r="T19" s="7">
        <f t="shared" si="6"/>
        <v>1</v>
      </c>
      <c r="U19" s="8"/>
      <c r="V19" s="9"/>
      <c r="W19" s="7">
        <f t="shared" si="7"/>
        <v>1</v>
      </c>
      <c r="X19" s="8"/>
      <c r="Y19" s="9"/>
    </row>
    <row r="20" spans="1:25" x14ac:dyDescent="0.25">
      <c r="A20" s="27">
        <v>2200</v>
      </c>
      <c r="B20" s="7">
        <f t="shared" si="0"/>
        <v>2</v>
      </c>
      <c r="C20" s="8"/>
      <c r="D20" s="9"/>
      <c r="E20" s="7">
        <f t="shared" si="1"/>
        <v>2</v>
      </c>
      <c r="F20" s="8"/>
      <c r="G20" s="9"/>
      <c r="H20" s="7">
        <f t="shared" si="2"/>
        <v>2</v>
      </c>
      <c r="I20" s="8"/>
      <c r="J20" s="9"/>
      <c r="K20" s="7">
        <f t="shared" si="3"/>
        <v>2</v>
      </c>
      <c r="L20" s="8"/>
      <c r="M20" s="9"/>
      <c r="N20" s="7">
        <f t="shared" si="4"/>
        <v>1</v>
      </c>
      <c r="O20" s="8"/>
      <c r="P20" s="9"/>
      <c r="Q20" s="7">
        <f t="shared" si="5"/>
        <v>1</v>
      </c>
      <c r="R20" s="8"/>
      <c r="S20" s="9"/>
      <c r="T20" s="7">
        <f t="shared" si="6"/>
        <v>1</v>
      </c>
      <c r="U20" s="8"/>
      <c r="V20" s="9"/>
      <c r="W20" s="7">
        <f t="shared" si="7"/>
        <v>1</v>
      </c>
      <c r="X20" s="8"/>
      <c r="Y20" s="9"/>
    </row>
    <row r="21" spans="1:25" x14ac:dyDescent="0.25">
      <c r="A21" s="27">
        <v>3800</v>
      </c>
      <c r="B21" s="10">
        <f t="shared" si="0"/>
        <v>3</v>
      </c>
      <c r="C21" s="11"/>
      <c r="D21" s="12"/>
      <c r="E21" s="10">
        <f t="shared" si="1"/>
        <v>2</v>
      </c>
      <c r="F21" s="11"/>
      <c r="G21" s="12"/>
      <c r="H21" s="10">
        <f t="shared" si="2"/>
        <v>2</v>
      </c>
      <c r="I21" s="11"/>
      <c r="J21" s="12"/>
      <c r="K21" s="10">
        <f t="shared" si="3"/>
        <v>2</v>
      </c>
      <c r="L21" s="11"/>
      <c r="M21" s="12"/>
      <c r="N21" s="10">
        <f t="shared" si="4"/>
        <v>2</v>
      </c>
      <c r="O21" s="11"/>
      <c r="P21" s="12"/>
      <c r="Q21" s="10">
        <f t="shared" si="5"/>
        <v>2</v>
      </c>
      <c r="R21" s="11"/>
      <c r="S21" s="12"/>
      <c r="T21" s="10">
        <f t="shared" si="6"/>
        <v>2</v>
      </c>
      <c r="U21" s="11"/>
      <c r="V21" s="12"/>
      <c r="W21" s="10">
        <f t="shared" si="7"/>
        <v>2</v>
      </c>
      <c r="X21" s="11"/>
      <c r="Y21" s="12"/>
    </row>
  </sheetData>
  <mergeCells count="128"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8:D18"/>
    <mergeCell ref="B19:D19"/>
    <mergeCell ref="B20:D20"/>
    <mergeCell ref="B21:D21"/>
    <mergeCell ref="E7:G7"/>
    <mergeCell ref="E8:G8"/>
    <mergeCell ref="E9:G9"/>
    <mergeCell ref="E10:G10"/>
    <mergeCell ref="E11:G11"/>
    <mergeCell ref="E12:G12"/>
    <mergeCell ref="B15:D15"/>
    <mergeCell ref="B16:D16"/>
    <mergeCell ref="B17:D17"/>
    <mergeCell ref="E19:G19"/>
    <mergeCell ref="E20:G20"/>
    <mergeCell ref="E21:G21"/>
    <mergeCell ref="E6:G6"/>
    <mergeCell ref="H6:J6"/>
    <mergeCell ref="H7:J7"/>
    <mergeCell ref="H8:J8"/>
    <mergeCell ref="H9:J9"/>
    <mergeCell ref="H10:J10"/>
    <mergeCell ref="H11:J11"/>
    <mergeCell ref="E13:G13"/>
    <mergeCell ref="E14:G14"/>
    <mergeCell ref="E15:G15"/>
    <mergeCell ref="E16:G16"/>
    <mergeCell ref="E17:G17"/>
    <mergeCell ref="E18:G18"/>
    <mergeCell ref="H18:J18"/>
    <mergeCell ref="H19:J19"/>
    <mergeCell ref="H20:J20"/>
    <mergeCell ref="H21:J21"/>
    <mergeCell ref="K6:M6"/>
    <mergeCell ref="K7:M7"/>
    <mergeCell ref="K8:M8"/>
    <mergeCell ref="K9:M9"/>
    <mergeCell ref="K10:M10"/>
    <mergeCell ref="K11:M11"/>
    <mergeCell ref="H12:J12"/>
    <mergeCell ref="H13:J13"/>
    <mergeCell ref="H14:J14"/>
    <mergeCell ref="H15:J15"/>
    <mergeCell ref="H16:J16"/>
    <mergeCell ref="H17:J17"/>
    <mergeCell ref="K18:M18"/>
    <mergeCell ref="K19:M19"/>
    <mergeCell ref="K20:M20"/>
    <mergeCell ref="K21:M21"/>
    <mergeCell ref="N6:P6"/>
    <mergeCell ref="N7:P7"/>
    <mergeCell ref="N8:P8"/>
    <mergeCell ref="N9:P9"/>
    <mergeCell ref="N10:P10"/>
    <mergeCell ref="N11:P11"/>
    <mergeCell ref="K12:M12"/>
    <mergeCell ref="K13:M13"/>
    <mergeCell ref="K14:M14"/>
    <mergeCell ref="K15:M15"/>
    <mergeCell ref="K16:M16"/>
    <mergeCell ref="K17:M17"/>
    <mergeCell ref="N18:P18"/>
    <mergeCell ref="N19:P19"/>
    <mergeCell ref="N20:P20"/>
    <mergeCell ref="N21:P21"/>
    <mergeCell ref="Q6:S6"/>
    <mergeCell ref="Q7:S7"/>
    <mergeCell ref="Q8:S8"/>
    <mergeCell ref="Q9:S9"/>
    <mergeCell ref="Q10:S10"/>
    <mergeCell ref="Q11:S11"/>
    <mergeCell ref="N12:P12"/>
    <mergeCell ref="N13:P13"/>
    <mergeCell ref="N14:P14"/>
    <mergeCell ref="N15:P15"/>
    <mergeCell ref="N16:P16"/>
    <mergeCell ref="N17:P17"/>
    <mergeCell ref="Q18:S18"/>
    <mergeCell ref="Q19:S19"/>
    <mergeCell ref="Q20:S20"/>
    <mergeCell ref="Q21:S21"/>
    <mergeCell ref="T6:V6"/>
    <mergeCell ref="T7:V7"/>
    <mergeCell ref="T8:V8"/>
    <mergeCell ref="T9:V9"/>
    <mergeCell ref="T10:V10"/>
    <mergeCell ref="T11:V11"/>
    <mergeCell ref="Q12:S12"/>
    <mergeCell ref="Q13:S13"/>
    <mergeCell ref="Q14:S14"/>
    <mergeCell ref="Q15:S15"/>
    <mergeCell ref="Q16:S16"/>
    <mergeCell ref="Q17:S17"/>
    <mergeCell ref="T18:V18"/>
    <mergeCell ref="T19:V19"/>
    <mergeCell ref="T20:V20"/>
    <mergeCell ref="T21:V21"/>
    <mergeCell ref="W6:Y6"/>
    <mergeCell ref="W7:Y7"/>
    <mergeCell ref="W8:Y8"/>
    <mergeCell ref="W9:Y9"/>
    <mergeCell ref="W10:Y10"/>
    <mergeCell ref="W11:Y11"/>
    <mergeCell ref="T12:V12"/>
    <mergeCell ref="T13:V13"/>
    <mergeCell ref="T14:V14"/>
    <mergeCell ref="T15:V15"/>
    <mergeCell ref="T16:V16"/>
    <mergeCell ref="T17:V17"/>
    <mergeCell ref="W18:Y18"/>
    <mergeCell ref="W19:Y19"/>
    <mergeCell ref="W20:Y20"/>
    <mergeCell ref="W21:Y21"/>
    <mergeCell ref="W12:Y12"/>
    <mergeCell ref="W13:Y13"/>
    <mergeCell ref="W14:Y14"/>
    <mergeCell ref="W15:Y15"/>
    <mergeCell ref="W16:Y16"/>
    <mergeCell ref="W17:Y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F21"/>
  <sheetViews>
    <sheetView topLeftCell="D1" workbookViewId="0">
      <selection activeCell="AC16" sqref="AC16"/>
    </sheetView>
  </sheetViews>
  <sheetFormatPr baseColWidth="10" defaultRowHeight="15" x14ac:dyDescent="0.25"/>
  <cols>
    <col min="1" max="2" width="21.7109375" customWidth="1"/>
    <col min="3" max="5" width="6" customWidth="1"/>
    <col min="6" max="6" width="8.28515625" customWidth="1"/>
    <col min="7" max="26" width="6" customWidth="1"/>
    <col min="29" max="29" width="13.7109375" bestFit="1" customWidth="1"/>
    <col min="30" max="30" width="14.42578125" bestFit="1" customWidth="1"/>
    <col min="31" max="31" width="10" customWidth="1"/>
    <col min="32" max="32" width="15.5703125" bestFit="1" customWidth="1"/>
  </cols>
  <sheetData>
    <row r="1" spans="1:32" ht="72.75" x14ac:dyDescent="0.25">
      <c r="C1" s="14" t="s">
        <v>2</v>
      </c>
      <c r="D1" s="15" t="s">
        <v>3</v>
      </c>
      <c r="E1" s="16" t="s">
        <v>4</v>
      </c>
      <c r="F1" s="13" t="s">
        <v>2</v>
      </c>
      <c r="G1" s="13" t="s">
        <v>3</v>
      </c>
      <c r="H1" s="13" t="s">
        <v>4</v>
      </c>
      <c r="I1" s="13" t="s">
        <v>2</v>
      </c>
      <c r="J1" s="13" t="s">
        <v>3</v>
      </c>
      <c r="K1" s="13" t="s">
        <v>4</v>
      </c>
      <c r="L1" s="13" t="s">
        <v>2</v>
      </c>
      <c r="M1" s="13" t="s">
        <v>3</v>
      </c>
      <c r="N1" s="13" t="s">
        <v>4</v>
      </c>
      <c r="O1" s="13" t="s">
        <v>2</v>
      </c>
      <c r="P1" s="13" t="s">
        <v>3</v>
      </c>
      <c r="Q1" s="13" t="s">
        <v>4</v>
      </c>
      <c r="R1" s="13" t="s">
        <v>2</v>
      </c>
      <c r="S1" s="13" t="s">
        <v>3</v>
      </c>
      <c r="T1" s="13" t="s">
        <v>4</v>
      </c>
      <c r="U1" s="13" t="s">
        <v>2</v>
      </c>
      <c r="V1" s="13" t="s">
        <v>3</v>
      </c>
      <c r="W1" s="13" t="s">
        <v>4</v>
      </c>
      <c r="X1" s="13" t="s">
        <v>2</v>
      </c>
      <c r="Y1" s="13" t="s">
        <v>3</v>
      </c>
      <c r="Z1" s="13" t="s">
        <v>4</v>
      </c>
    </row>
    <row r="2" spans="1:32" x14ac:dyDescent="0.25">
      <c r="C2" s="1">
        <v>3</v>
      </c>
      <c r="D2" s="2">
        <v>0</v>
      </c>
      <c r="E2" s="3">
        <v>1</v>
      </c>
      <c r="F2" s="17">
        <f>AVERAGEIF(C$7:C$21,"="&amp;E2,$A$7:$A$21)</f>
        <v>3.0936783287829526</v>
      </c>
      <c r="G2" s="18">
        <v>0</v>
      </c>
      <c r="H2" s="19">
        <v>1</v>
      </c>
      <c r="I2" s="17">
        <f>AVERAGEIF(F$7:F$21,"="&amp;H2,$A$7:$A$21)</f>
        <v>3.0936783287829526</v>
      </c>
      <c r="J2" s="18">
        <v>0</v>
      </c>
      <c r="K2" s="19">
        <v>1</v>
      </c>
      <c r="L2" s="17">
        <f>AVERAGEIF(I$7:I$21,"="&amp;K2,$A$7:$A$21)</f>
        <v>3.0936783287829526</v>
      </c>
      <c r="M2" s="18">
        <v>0</v>
      </c>
      <c r="N2" s="19">
        <v>1</v>
      </c>
      <c r="O2" s="17">
        <f>AVERAGEIF(L$7:L$21,"="&amp;N2,$A$7:$A$21)</f>
        <v>3.0936783287829526</v>
      </c>
      <c r="P2" s="18">
        <v>0</v>
      </c>
      <c r="Q2" s="19">
        <v>1</v>
      </c>
      <c r="R2" s="17">
        <f>AVERAGEIF(O$7:O$21,"="&amp;Q2,$A$7:$A$21)</f>
        <v>3.0936783287829526</v>
      </c>
      <c r="S2" s="18">
        <v>0</v>
      </c>
      <c r="T2" s="19">
        <v>1</v>
      </c>
      <c r="U2" s="17">
        <f>AVERAGEIF(R$7:R$21,"="&amp;T2,$A$7:$A$21)</f>
        <v>3.0936783287829526</v>
      </c>
      <c r="V2" s="18">
        <v>0</v>
      </c>
      <c r="W2" s="19">
        <v>1</v>
      </c>
      <c r="X2" s="17">
        <f>AVERAGEIF(U$7:U$21,"="&amp;W2,$A$7:$A$21)</f>
        <v>3.0936783287829526</v>
      </c>
      <c r="Y2" s="18">
        <v>0</v>
      </c>
      <c r="Z2" s="19">
        <v>1</v>
      </c>
    </row>
    <row r="3" spans="1:32" x14ac:dyDescent="0.25">
      <c r="C3" s="4">
        <v>3.5</v>
      </c>
      <c r="D3" s="5">
        <f>(C3+C2)/2</f>
        <v>3.25</v>
      </c>
      <c r="E3" s="6">
        <v>2</v>
      </c>
      <c r="F3" s="20">
        <f>AVERAGEIF(C$7:C$21,"="&amp;E3,$A$7:$A$21)</f>
        <v>3.4674094492316287</v>
      </c>
      <c r="G3" s="21">
        <f>(F3+F2)/2</f>
        <v>3.2805438890072907</v>
      </c>
      <c r="H3" s="22">
        <v>2</v>
      </c>
      <c r="I3" s="20">
        <f>AVERAGEIF(F$7:F$21,"="&amp;H3,$A$7:$A$21)</f>
        <v>3.4343293699310018</v>
      </c>
      <c r="J3" s="21">
        <f>(I3+I2)/2</f>
        <v>3.2640038493569774</v>
      </c>
      <c r="K3" s="22">
        <v>2</v>
      </c>
      <c r="L3" s="20">
        <f>AVERAGEIF(I$7:I$21,"="&amp;K3,$A$7:$A$21)</f>
        <v>3.4343293699310018</v>
      </c>
      <c r="M3" s="21">
        <f>(L3+L2)/2</f>
        <v>3.2640038493569774</v>
      </c>
      <c r="N3" s="22">
        <v>2</v>
      </c>
      <c r="O3" s="20">
        <f>AVERAGEIF(L$7:L$21,"="&amp;N3,$A$7:$A$21)</f>
        <v>3.4343293699310018</v>
      </c>
      <c r="P3" s="21">
        <f>(O3+O2)/2</f>
        <v>3.2640038493569774</v>
      </c>
      <c r="Q3" s="22">
        <v>2</v>
      </c>
      <c r="R3" s="20">
        <f>AVERAGEIF(O$7:O$21,"="&amp;Q3,$A$7:$A$21)</f>
        <v>3.4343293699310018</v>
      </c>
      <c r="S3" s="21">
        <f>(R3+R2)/2</f>
        <v>3.2640038493569774</v>
      </c>
      <c r="T3" s="22">
        <v>2</v>
      </c>
      <c r="U3" s="20">
        <f>AVERAGEIF(R$7:R$21,"="&amp;T3,$A$7:$A$21)</f>
        <v>3.4343293699310018</v>
      </c>
      <c r="V3" s="21">
        <f>(U3+U2)/2</f>
        <v>3.2640038493569774</v>
      </c>
      <c r="W3" s="22">
        <v>2</v>
      </c>
      <c r="X3" s="20">
        <f>AVERAGEIF(U$7:U$21,"="&amp;W3,$A$7:$A$21)</f>
        <v>3.4343293699310018</v>
      </c>
      <c r="Y3" s="21">
        <f>(X3+X2)/2</f>
        <v>3.2640038493569774</v>
      </c>
      <c r="Z3" s="22">
        <v>2</v>
      </c>
    </row>
    <row r="4" spans="1:32" x14ac:dyDescent="0.25">
      <c r="C4" s="4">
        <v>4</v>
      </c>
      <c r="D4" s="5">
        <f>(C4+C3)/2</f>
        <v>3.75</v>
      </c>
      <c r="E4" s="6">
        <v>3</v>
      </c>
      <c r="F4" s="20">
        <f>AVERAGEIF(C$7:C$21,"="&amp;E4,$A$7:$A$21)</f>
        <v>3.9064566783214278</v>
      </c>
      <c r="G4" s="21">
        <f>(F4+F3)/2</f>
        <v>3.6869330637765283</v>
      </c>
      <c r="H4" s="22">
        <v>3</v>
      </c>
      <c r="I4" s="20">
        <f>AVERAGEIF(F$7:F$21,"="&amp;H4,$A$7:$A$21)</f>
        <v>3.837294453659625</v>
      </c>
      <c r="J4" s="21">
        <f>(I4+I3)/2</f>
        <v>3.6358119117953134</v>
      </c>
      <c r="K4" s="22">
        <v>3</v>
      </c>
      <c r="L4" s="20">
        <f>AVERAGEIF(I$7:I$21,"="&amp;K4,$A$7:$A$21)</f>
        <v>3.837294453659625</v>
      </c>
      <c r="M4" s="21">
        <f>(L4+L3)/2</f>
        <v>3.6358119117953134</v>
      </c>
      <c r="N4" s="22">
        <v>3</v>
      </c>
      <c r="O4" s="20">
        <f>AVERAGEIF(L$7:L$21,"="&amp;N4,$A$7:$A$21)</f>
        <v>3.837294453659625</v>
      </c>
      <c r="P4" s="21">
        <f>(O4+O3)/2</f>
        <v>3.6358119117953134</v>
      </c>
      <c r="Q4" s="22">
        <v>3</v>
      </c>
      <c r="R4" s="20">
        <f>AVERAGEIF(O$7:O$21,"="&amp;Q4,$A$7:$A$21)</f>
        <v>3.837294453659625</v>
      </c>
      <c r="S4" s="21">
        <f>(R4+R3)/2</f>
        <v>3.6358119117953134</v>
      </c>
      <c r="T4" s="22">
        <v>3</v>
      </c>
      <c r="U4" s="20">
        <f>AVERAGEIF(R$7:R$21,"="&amp;T4,$A$7:$A$21)</f>
        <v>3.837294453659625</v>
      </c>
      <c r="V4" s="21">
        <f>(U4+U3)/2</f>
        <v>3.6358119117953134</v>
      </c>
      <c r="W4" s="22">
        <v>3</v>
      </c>
      <c r="X4" s="20">
        <f>AVERAGEIF(U$7:U$21,"="&amp;W4,$A$7:$A$21)</f>
        <v>3.837294453659625</v>
      </c>
      <c r="Y4" s="21">
        <f>(X4+X3)/2</f>
        <v>3.6358119117953134</v>
      </c>
      <c r="Z4" s="22">
        <v>3</v>
      </c>
      <c r="AB4" t="s">
        <v>11</v>
      </c>
    </row>
    <row r="5" spans="1:32" x14ac:dyDescent="0.25">
      <c r="C5" s="4"/>
      <c r="D5" s="5"/>
      <c r="E5" s="6"/>
      <c r="F5" s="4"/>
      <c r="G5" s="5"/>
      <c r="H5" s="6"/>
      <c r="I5" s="4"/>
      <c r="J5" s="5"/>
      <c r="K5" s="6"/>
      <c r="L5" s="4"/>
      <c r="M5" s="5"/>
      <c r="N5" s="6"/>
      <c r="O5" s="4"/>
      <c r="P5" s="5"/>
      <c r="Q5" s="6"/>
      <c r="R5" s="4"/>
      <c r="S5" s="5"/>
      <c r="T5" s="6"/>
      <c r="U5" s="4"/>
      <c r="V5" s="5"/>
      <c r="W5" s="6"/>
      <c r="X5" s="4"/>
      <c r="Y5" s="5"/>
      <c r="Z5" s="6"/>
      <c r="AC5" t="s">
        <v>15</v>
      </c>
      <c r="AD5" t="s">
        <v>16</v>
      </c>
      <c r="AE5" t="s">
        <v>17</v>
      </c>
      <c r="AF5" t="s">
        <v>18</v>
      </c>
    </row>
    <row r="6" spans="1:32" x14ac:dyDescent="0.25">
      <c r="A6" s="27" t="s">
        <v>22</v>
      </c>
      <c r="B6" s="27" t="s">
        <v>23</v>
      </c>
      <c r="C6" s="7" t="s">
        <v>0</v>
      </c>
      <c r="D6" s="8"/>
      <c r="E6" s="9"/>
      <c r="F6" s="7" t="s">
        <v>1</v>
      </c>
      <c r="G6" s="8"/>
      <c r="H6" s="9"/>
      <c r="I6" s="7" t="s">
        <v>5</v>
      </c>
      <c r="J6" s="8"/>
      <c r="K6" s="9"/>
      <c r="L6" s="7" t="s">
        <v>6</v>
      </c>
      <c r="M6" s="8"/>
      <c r="N6" s="9"/>
      <c r="O6" s="7" t="s">
        <v>7</v>
      </c>
      <c r="P6" s="8"/>
      <c r="Q6" s="9"/>
      <c r="R6" s="7" t="s">
        <v>8</v>
      </c>
      <c r="S6" s="8"/>
      <c r="T6" s="9"/>
      <c r="U6" s="7" t="s">
        <v>9</v>
      </c>
      <c r="V6" s="8"/>
      <c r="W6" s="9"/>
      <c r="X6" s="7" t="s">
        <v>10</v>
      </c>
      <c r="Y6" s="8"/>
      <c r="Z6" s="9"/>
      <c r="AB6" t="s">
        <v>12</v>
      </c>
      <c r="AC6" s="24" t="s">
        <v>20</v>
      </c>
      <c r="AD6" s="25">
        <f>AC7</f>
        <v>1836.5546215266604</v>
      </c>
      <c r="AE6" s="23">
        <f>10^X2</f>
        <v>1240.7329868370168</v>
      </c>
      <c r="AF6">
        <f>COUNTIF($X$7:$Z$21,1)</f>
        <v>5</v>
      </c>
    </row>
    <row r="7" spans="1:32" x14ac:dyDescent="0.25">
      <c r="A7" s="27">
        <f>LOG('KMEANS univariado salarios'!A7)</f>
        <v>3.0791812460476247</v>
      </c>
      <c r="B7" s="27">
        <f>10^A7</f>
        <v>1200</v>
      </c>
      <c r="C7" s="7">
        <f>VLOOKUP($A7,D$2:E$4,2,TRUE)</f>
        <v>1</v>
      </c>
      <c r="D7" s="8"/>
      <c r="E7" s="9"/>
      <c r="F7" s="7">
        <f>VLOOKUP($A7,G$2:H$4,2,TRUE)</f>
        <v>1</v>
      </c>
      <c r="G7" s="8"/>
      <c r="H7" s="9"/>
      <c r="I7" s="7">
        <f>VLOOKUP($A7,J$2:K$4,2,TRUE)</f>
        <v>1</v>
      </c>
      <c r="J7" s="8"/>
      <c r="K7" s="9"/>
      <c r="L7" s="7">
        <f>VLOOKUP($A7,M$2:N$4,2,TRUE)</f>
        <v>1</v>
      </c>
      <c r="M7" s="8"/>
      <c r="N7" s="9"/>
      <c r="O7" s="7">
        <f>VLOOKUP($A7,P$2:Q$4,2,TRUE)</f>
        <v>1</v>
      </c>
      <c r="P7" s="8"/>
      <c r="Q7" s="9"/>
      <c r="R7" s="7">
        <f>VLOOKUP($A7,S$2:T$4,2,TRUE)</f>
        <v>1</v>
      </c>
      <c r="S7" s="8"/>
      <c r="T7" s="9"/>
      <c r="U7" s="7">
        <f>VLOOKUP($A7,V$2:W$4,2,TRUE)</f>
        <v>1</v>
      </c>
      <c r="V7" s="8"/>
      <c r="W7" s="9"/>
      <c r="X7" s="7">
        <f>VLOOKUP($A7,Y$2:Z$4,2,TRUE)</f>
        <v>1</v>
      </c>
      <c r="Y7" s="8"/>
      <c r="Z7" s="9"/>
      <c r="AB7" t="s">
        <v>13</v>
      </c>
      <c r="AC7" s="25">
        <f>10^Y3</f>
        <v>1836.5546215266604</v>
      </c>
      <c r="AD7" s="25">
        <f>AC8</f>
        <v>4323.2655456742314</v>
      </c>
      <c r="AE7" s="23">
        <f>10^X3</f>
        <v>2718.5002040201266</v>
      </c>
      <c r="AF7">
        <f>COUNTIF($X$7:$Z$21,2)</f>
        <v>7</v>
      </c>
    </row>
    <row r="8" spans="1:32" x14ac:dyDescent="0.25">
      <c r="A8" s="27">
        <f>LOG('KMEANS univariado salarios'!A8)</f>
        <v>3.0413926851582249</v>
      </c>
      <c r="B8" s="27">
        <f t="shared" ref="B8:B21" si="0">10^A8</f>
        <v>1100.0000000000007</v>
      </c>
      <c r="C8" s="7">
        <f t="shared" ref="C8:C21" si="1">VLOOKUP($A8,D$2:E$4,2,TRUE)</f>
        <v>1</v>
      </c>
      <c r="D8" s="8"/>
      <c r="E8" s="9"/>
      <c r="F8" s="7">
        <f t="shared" ref="F8:F21" si="2">VLOOKUP($A8,G$2:H$4,2,TRUE)</f>
        <v>1</v>
      </c>
      <c r="G8" s="8"/>
      <c r="H8" s="9"/>
      <c r="I8" s="7">
        <f t="shared" ref="I8:I21" si="3">VLOOKUP($A8,J$2:K$4,2,TRUE)</f>
        <v>1</v>
      </c>
      <c r="J8" s="8"/>
      <c r="K8" s="9"/>
      <c r="L8" s="7">
        <f t="shared" ref="L8:L21" si="4">VLOOKUP($A8,M$2:N$4,2,TRUE)</f>
        <v>1</v>
      </c>
      <c r="M8" s="8"/>
      <c r="N8" s="9"/>
      <c r="O8" s="7">
        <f t="shared" ref="O8:O21" si="5">VLOOKUP($A8,P$2:Q$4,2,TRUE)</f>
        <v>1</v>
      </c>
      <c r="P8" s="8"/>
      <c r="Q8" s="9"/>
      <c r="R8" s="7">
        <f t="shared" ref="R8:R21" si="6">VLOOKUP($A8,S$2:T$4,2,TRUE)</f>
        <v>1</v>
      </c>
      <c r="S8" s="8"/>
      <c r="T8" s="9"/>
      <c r="U8" s="7">
        <f t="shared" ref="U8:U21" si="7">VLOOKUP($A8,V$2:W$4,2,TRUE)</f>
        <v>1</v>
      </c>
      <c r="V8" s="8"/>
      <c r="W8" s="9"/>
      <c r="X8" s="7">
        <f t="shared" ref="X8:X21" si="8">VLOOKUP($A8,Y$2:Z$4,2,TRUE)</f>
        <v>1</v>
      </c>
      <c r="Y8" s="8"/>
      <c r="Z8" s="9"/>
      <c r="AB8" t="s">
        <v>14</v>
      </c>
      <c r="AC8" s="25">
        <f>10^Y4</f>
        <v>4323.2655456742314</v>
      </c>
      <c r="AD8" s="26" t="s">
        <v>19</v>
      </c>
      <c r="AE8" s="23">
        <f>10^X4</f>
        <v>6875.3443353707153</v>
      </c>
      <c r="AF8">
        <f>COUNTIF($X$7:$Z$21,3)</f>
        <v>3</v>
      </c>
    </row>
    <row r="9" spans="1:32" x14ac:dyDescent="0.25">
      <c r="A9" s="27">
        <f>LOG('KMEANS univariado salarios'!A9)</f>
        <v>3.1303337684950061</v>
      </c>
      <c r="B9" s="27">
        <f t="shared" si="0"/>
        <v>1350.0000000000005</v>
      </c>
      <c r="C9" s="7">
        <f t="shared" si="1"/>
        <v>1</v>
      </c>
      <c r="D9" s="8"/>
      <c r="E9" s="9"/>
      <c r="F9" s="7">
        <f t="shared" si="2"/>
        <v>1</v>
      </c>
      <c r="G9" s="8"/>
      <c r="H9" s="9"/>
      <c r="I9" s="7">
        <f t="shared" si="3"/>
        <v>1</v>
      </c>
      <c r="J9" s="8"/>
      <c r="K9" s="9"/>
      <c r="L9" s="7">
        <f t="shared" si="4"/>
        <v>1</v>
      </c>
      <c r="M9" s="8"/>
      <c r="N9" s="9"/>
      <c r="O9" s="7">
        <f t="shared" si="5"/>
        <v>1</v>
      </c>
      <c r="P9" s="8"/>
      <c r="Q9" s="9"/>
      <c r="R9" s="7">
        <f t="shared" si="6"/>
        <v>1</v>
      </c>
      <c r="S9" s="8"/>
      <c r="T9" s="9"/>
      <c r="U9" s="7">
        <f t="shared" si="7"/>
        <v>1</v>
      </c>
      <c r="V9" s="8"/>
      <c r="W9" s="9"/>
      <c r="X9" s="7">
        <f t="shared" si="8"/>
        <v>1</v>
      </c>
      <c r="Y9" s="8"/>
      <c r="Z9" s="9"/>
    </row>
    <row r="10" spans="1:32" x14ac:dyDescent="0.25">
      <c r="A10" s="27">
        <f>LOG('KMEANS univariado salarios'!A10)</f>
        <v>3.0413926851582249</v>
      </c>
      <c r="B10" s="27">
        <f t="shared" si="0"/>
        <v>1100.0000000000007</v>
      </c>
      <c r="C10" s="7">
        <f t="shared" si="1"/>
        <v>1</v>
      </c>
      <c r="D10" s="8"/>
      <c r="E10" s="9"/>
      <c r="F10" s="7">
        <f t="shared" si="2"/>
        <v>1</v>
      </c>
      <c r="G10" s="8"/>
      <c r="H10" s="9"/>
      <c r="I10" s="7">
        <f t="shared" si="3"/>
        <v>1</v>
      </c>
      <c r="J10" s="8"/>
      <c r="K10" s="9"/>
      <c r="L10" s="7">
        <f t="shared" si="4"/>
        <v>1</v>
      </c>
      <c r="M10" s="8"/>
      <c r="N10" s="9"/>
      <c r="O10" s="7">
        <f t="shared" si="5"/>
        <v>1</v>
      </c>
      <c r="P10" s="8"/>
      <c r="Q10" s="9"/>
      <c r="R10" s="7">
        <f t="shared" si="6"/>
        <v>1</v>
      </c>
      <c r="S10" s="8"/>
      <c r="T10" s="9"/>
      <c r="U10" s="7">
        <f t="shared" si="7"/>
        <v>1</v>
      </c>
      <c r="V10" s="8"/>
      <c r="W10" s="9"/>
      <c r="X10" s="7">
        <f t="shared" si="8"/>
        <v>1</v>
      </c>
      <c r="Y10" s="8"/>
      <c r="Z10" s="9"/>
    </row>
    <row r="11" spans="1:32" x14ac:dyDescent="0.25">
      <c r="A11" s="27">
        <f>LOG('KMEANS univariado salarios'!A11)</f>
        <v>3.3979400086720375</v>
      </c>
      <c r="B11" s="27">
        <f t="shared" si="0"/>
        <v>2500.0000000000018</v>
      </c>
      <c r="C11" s="7">
        <f t="shared" si="1"/>
        <v>2</v>
      </c>
      <c r="D11" s="8"/>
      <c r="E11" s="9"/>
      <c r="F11" s="7">
        <f t="shared" si="2"/>
        <v>2</v>
      </c>
      <c r="G11" s="8"/>
      <c r="H11" s="9"/>
      <c r="I11" s="7">
        <f t="shared" si="3"/>
        <v>2</v>
      </c>
      <c r="J11" s="8"/>
      <c r="K11" s="9"/>
      <c r="L11" s="7">
        <f t="shared" si="4"/>
        <v>2</v>
      </c>
      <c r="M11" s="8"/>
      <c r="N11" s="9"/>
      <c r="O11" s="7">
        <f t="shared" si="5"/>
        <v>2</v>
      </c>
      <c r="P11" s="8"/>
      <c r="Q11" s="9"/>
      <c r="R11" s="7">
        <f t="shared" si="6"/>
        <v>2</v>
      </c>
      <c r="S11" s="8"/>
      <c r="T11" s="9"/>
      <c r="U11" s="7">
        <f t="shared" si="7"/>
        <v>2</v>
      </c>
      <c r="V11" s="8"/>
      <c r="W11" s="9"/>
      <c r="X11" s="7">
        <f t="shared" si="8"/>
        <v>2</v>
      </c>
      <c r="Y11" s="8"/>
      <c r="Z11" s="9"/>
    </row>
    <row r="12" spans="1:32" x14ac:dyDescent="0.25">
      <c r="A12" s="27">
        <f>LOG('KMEANS univariado salarios'!A12)</f>
        <v>3.3010299956639813</v>
      </c>
      <c r="B12" s="27">
        <f t="shared" si="0"/>
        <v>2000.0000000000016</v>
      </c>
      <c r="C12" s="7">
        <f t="shared" si="1"/>
        <v>2</v>
      </c>
      <c r="D12" s="8"/>
      <c r="E12" s="9"/>
      <c r="F12" s="7">
        <f t="shared" si="2"/>
        <v>2</v>
      </c>
      <c r="G12" s="8"/>
      <c r="H12" s="9"/>
      <c r="I12" s="7">
        <f t="shared" si="3"/>
        <v>2</v>
      </c>
      <c r="J12" s="8"/>
      <c r="K12" s="9"/>
      <c r="L12" s="7">
        <f t="shared" si="4"/>
        <v>2</v>
      </c>
      <c r="M12" s="8"/>
      <c r="N12" s="9"/>
      <c r="O12" s="7">
        <f t="shared" si="5"/>
        <v>2</v>
      </c>
      <c r="P12" s="8"/>
      <c r="Q12" s="9"/>
      <c r="R12" s="7">
        <f t="shared" si="6"/>
        <v>2</v>
      </c>
      <c r="S12" s="8"/>
      <c r="T12" s="9"/>
      <c r="U12" s="7">
        <f t="shared" si="7"/>
        <v>2</v>
      </c>
      <c r="V12" s="8"/>
      <c r="W12" s="9"/>
      <c r="X12" s="7">
        <f t="shared" si="8"/>
        <v>2</v>
      </c>
      <c r="Y12" s="8"/>
      <c r="Z12" s="9"/>
    </row>
    <row r="13" spans="1:32" x14ac:dyDescent="0.25">
      <c r="A13" s="27">
        <f>LOG('KMEANS univariado salarios'!A13)</f>
        <v>3.4771212547196626</v>
      </c>
      <c r="B13" s="27">
        <f t="shared" si="0"/>
        <v>3000.0000000000027</v>
      </c>
      <c r="C13" s="7">
        <f t="shared" si="1"/>
        <v>2</v>
      </c>
      <c r="D13" s="8"/>
      <c r="E13" s="9"/>
      <c r="F13" s="7">
        <f t="shared" si="2"/>
        <v>2</v>
      </c>
      <c r="G13" s="8"/>
      <c r="H13" s="9"/>
      <c r="I13" s="7">
        <f t="shared" si="3"/>
        <v>2</v>
      </c>
      <c r="J13" s="8"/>
      <c r="K13" s="9"/>
      <c r="L13" s="7">
        <f t="shared" si="4"/>
        <v>2</v>
      </c>
      <c r="M13" s="8"/>
      <c r="N13" s="9"/>
      <c r="O13" s="7">
        <f t="shared" si="5"/>
        <v>2</v>
      </c>
      <c r="P13" s="8"/>
      <c r="Q13" s="9"/>
      <c r="R13" s="7">
        <f t="shared" si="6"/>
        <v>2</v>
      </c>
      <c r="S13" s="8"/>
      <c r="T13" s="9"/>
      <c r="U13" s="7">
        <f t="shared" si="7"/>
        <v>2</v>
      </c>
      <c r="V13" s="8"/>
      <c r="W13" s="9"/>
      <c r="X13" s="7">
        <f t="shared" si="8"/>
        <v>2</v>
      </c>
      <c r="Y13" s="8"/>
      <c r="Z13" s="9"/>
    </row>
    <row r="14" spans="1:32" x14ac:dyDescent="0.25">
      <c r="A14" s="27">
        <f>LOG('KMEANS univariado salarios'!A14)</f>
        <v>4</v>
      </c>
      <c r="B14" s="27">
        <f t="shared" si="0"/>
        <v>10000</v>
      </c>
      <c r="C14" s="7">
        <f t="shared" si="1"/>
        <v>3</v>
      </c>
      <c r="D14" s="8"/>
      <c r="E14" s="9"/>
      <c r="F14" s="7">
        <f t="shared" si="2"/>
        <v>3</v>
      </c>
      <c r="G14" s="8"/>
      <c r="H14" s="9"/>
      <c r="I14" s="7">
        <f t="shared" si="3"/>
        <v>3</v>
      </c>
      <c r="J14" s="8"/>
      <c r="K14" s="9"/>
      <c r="L14" s="7">
        <f t="shared" si="4"/>
        <v>3</v>
      </c>
      <c r="M14" s="8"/>
      <c r="N14" s="9"/>
      <c r="O14" s="7">
        <f t="shared" si="5"/>
        <v>3</v>
      </c>
      <c r="P14" s="8"/>
      <c r="Q14" s="9"/>
      <c r="R14" s="7">
        <f t="shared" si="6"/>
        <v>3</v>
      </c>
      <c r="S14" s="8"/>
      <c r="T14" s="9"/>
      <c r="U14" s="7">
        <f t="shared" si="7"/>
        <v>3</v>
      </c>
      <c r="V14" s="8"/>
      <c r="W14" s="9"/>
      <c r="X14" s="7">
        <f t="shared" si="8"/>
        <v>3</v>
      </c>
      <c r="Y14" s="8"/>
      <c r="Z14" s="9"/>
    </row>
    <row r="15" spans="1:32" x14ac:dyDescent="0.25">
      <c r="A15" s="27">
        <f>LOG('KMEANS univariado salarios'!A15)</f>
        <v>3.6989700043360187</v>
      </c>
      <c r="B15" s="27">
        <f t="shared" si="0"/>
        <v>5000.0000000000036</v>
      </c>
      <c r="C15" s="7">
        <f t="shared" si="1"/>
        <v>2</v>
      </c>
      <c r="D15" s="8"/>
      <c r="E15" s="9"/>
      <c r="F15" s="7">
        <f t="shared" si="2"/>
        <v>3</v>
      </c>
      <c r="G15" s="8"/>
      <c r="H15" s="9"/>
      <c r="I15" s="7">
        <f t="shared" si="3"/>
        <v>3</v>
      </c>
      <c r="J15" s="8"/>
      <c r="K15" s="9"/>
      <c r="L15" s="7">
        <f t="shared" si="4"/>
        <v>3</v>
      </c>
      <c r="M15" s="8"/>
      <c r="N15" s="9"/>
      <c r="O15" s="7">
        <f t="shared" si="5"/>
        <v>3</v>
      </c>
      <c r="P15" s="8"/>
      <c r="Q15" s="9"/>
      <c r="R15" s="7">
        <f t="shared" si="6"/>
        <v>3</v>
      </c>
      <c r="S15" s="8"/>
      <c r="T15" s="9"/>
      <c r="U15" s="7">
        <f t="shared" si="7"/>
        <v>3</v>
      </c>
      <c r="V15" s="8"/>
      <c r="W15" s="9"/>
      <c r="X15" s="7">
        <f t="shared" si="8"/>
        <v>3</v>
      </c>
      <c r="Y15" s="8"/>
      <c r="Z15" s="9"/>
    </row>
    <row r="16" spans="1:32" x14ac:dyDescent="0.25">
      <c r="A16" s="27">
        <f>LOG('KMEANS univariado salarios'!A16)</f>
        <v>3.8129133566428557</v>
      </c>
      <c r="B16" s="27">
        <f t="shared" si="0"/>
        <v>6500.0000000000064</v>
      </c>
      <c r="C16" s="7">
        <f t="shared" si="1"/>
        <v>3</v>
      </c>
      <c r="D16" s="8"/>
      <c r="E16" s="9"/>
      <c r="F16" s="7">
        <f t="shared" si="2"/>
        <v>3</v>
      </c>
      <c r="G16" s="8"/>
      <c r="H16" s="9"/>
      <c r="I16" s="7">
        <f t="shared" si="3"/>
        <v>3</v>
      </c>
      <c r="J16" s="8"/>
      <c r="K16" s="9"/>
      <c r="L16" s="7">
        <f t="shared" si="4"/>
        <v>3</v>
      </c>
      <c r="M16" s="8"/>
      <c r="N16" s="9"/>
      <c r="O16" s="7">
        <f t="shared" si="5"/>
        <v>3</v>
      </c>
      <c r="P16" s="8"/>
      <c r="Q16" s="9"/>
      <c r="R16" s="7">
        <f t="shared" si="6"/>
        <v>3</v>
      </c>
      <c r="S16" s="8"/>
      <c r="T16" s="9"/>
      <c r="U16" s="7">
        <f t="shared" si="7"/>
        <v>3</v>
      </c>
      <c r="V16" s="8"/>
      <c r="W16" s="9"/>
      <c r="X16" s="7">
        <f t="shared" si="8"/>
        <v>3</v>
      </c>
      <c r="Y16" s="8"/>
      <c r="Z16" s="9"/>
    </row>
    <row r="17" spans="1:26" x14ac:dyDescent="0.25">
      <c r="A17" s="27">
        <f>LOG('KMEANS univariado salarios'!A17)</f>
        <v>3.5440680443502757</v>
      </c>
      <c r="B17" s="27">
        <f t="shared" si="0"/>
        <v>3500.0000000000055</v>
      </c>
      <c r="C17" s="7">
        <f t="shared" si="1"/>
        <v>2</v>
      </c>
      <c r="D17" s="8"/>
      <c r="E17" s="9"/>
      <c r="F17" s="7">
        <f t="shared" si="2"/>
        <v>2</v>
      </c>
      <c r="G17" s="8"/>
      <c r="H17" s="9"/>
      <c r="I17" s="7">
        <f t="shared" si="3"/>
        <v>2</v>
      </c>
      <c r="J17" s="8"/>
      <c r="K17" s="9"/>
      <c r="L17" s="7">
        <f t="shared" si="4"/>
        <v>2</v>
      </c>
      <c r="M17" s="8"/>
      <c r="N17" s="9"/>
      <c r="O17" s="7">
        <f t="shared" si="5"/>
        <v>2</v>
      </c>
      <c r="P17" s="8"/>
      <c r="Q17" s="9"/>
      <c r="R17" s="7">
        <f t="shared" si="6"/>
        <v>2</v>
      </c>
      <c r="S17" s="8"/>
      <c r="T17" s="9"/>
      <c r="U17" s="7">
        <f t="shared" si="7"/>
        <v>2</v>
      </c>
      <c r="V17" s="8"/>
      <c r="W17" s="9"/>
      <c r="X17" s="7">
        <f t="shared" si="8"/>
        <v>2</v>
      </c>
      <c r="Y17" s="8"/>
      <c r="Z17" s="9"/>
    </row>
    <row r="18" spans="1:26" x14ac:dyDescent="0.25">
      <c r="A18" s="27">
        <f>LOG('KMEANS univariado salarios'!A18)</f>
        <v>3.3979400086720375</v>
      </c>
      <c r="B18" s="27">
        <f t="shared" si="0"/>
        <v>2500.0000000000018</v>
      </c>
      <c r="C18" s="7">
        <f t="shared" si="1"/>
        <v>2</v>
      </c>
      <c r="D18" s="8"/>
      <c r="E18" s="9"/>
      <c r="F18" s="7">
        <f t="shared" si="2"/>
        <v>2</v>
      </c>
      <c r="G18" s="8"/>
      <c r="H18" s="9"/>
      <c r="I18" s="7">
        <f t="shared" si="3"/>
        <v>2</v>
      </c>
      <c r="J18" s="8"/>
      <c r="K18" s="9"/>
      <c r="L18" s="7">
        <f t="shared" si="4"/>
        <v>2</v>
      </c>
      <c r="M18" s="8"/>
      <c r="N18" s="9"/>
      <c r="O18" s="7">
        <f t="shared" si="5"/>
        <v>2</v>
      </c>
      <c r="P18" s="8"/>
      <c r="Q18" s="9"/>
      <c r="R18" s="7">
        <f t="shared" si="6"/>
        <v>2</v>
      </c>
      <c r="S18" s="8"/>
      <c r="T18" s="9"/>
      <c r="U18" s="7">
        <f t="shared" si="7"/>
        <v>2</v>
      </c>
      <c r="V18" s="8"/>
      <c r="W18" s="9"/>
      <c r="X18" s="7">
        <f t="shared" si="8"/>
        <v>2</v>
      </c>
      <c r="Y18" s="8"/>
      <c r="Z18" s="9"/>
    </row>
    <row r="19" spans="1:26" x14ac:dyDescent="0.25">
      <c r="A19" s="27">
        <f>LOG('KMEANS univariado salarios'!A19)</f>
        <v>3.1760912590556813</v>
      </c>
      <c r="B19" s="27">
        <f t="shared" si="0"/>
        <v>1500.0000000000014</v>
      </c>
      <c r="C19" s="7">
        <f t="shared" si="1"/>
        <v>1</v>
      </c>
      <c r="D19" s="8"/>
      <c r="E19" s="9"/>
      <c r="F19" s="7">
        <f t="shared" si="2"/>
        <v>1</v>
      </c>
      <c r="G19" s="8"/>
      <c r="H19" s="9"/>
      <c r="I19" s="7">
        <f t="shared" si="3"/>
        <v>1</v>
      </c>
      <c r="J19" s="8"/>
      <c r="K19" s="9"/>
      <c r="L19" s="7">
        <f t="shared" si="4"/>
        <v>1</v>
      </c>
      <c r="M19" s="8"/>
      <c r="N19" s="9"/>
      <c r="O19" s="7">
        <f t="shared" si="5"/>
        <v>1</v>
      </c>
      <c r="P19" s="8"/>
      <c r="Q19" s="9"/>
      <c r="R19" s="7">
        <f t="shared" si="6"/>
        <v>1</v>
      </c>
      <c r="S19" s="8"/>
      <c r="T19" s="9"/>
      <c r="U19" s="7">
        <f t="shared" si="7"/>
        <v>1</v>
      </c>
      <c r="V19" s="8"/>
      <c r="W19" s="9"/>
      <c r="X19" s="7">
        <f t="shared" si="8"/>
        <v>1</v>
      </c>
      <c r="Y19" s="8"/>
      <c r="Z19" s="9"/>
    </row>
    <row r="20" spans="1:26" x14ac:dyDescent="0.25">
      <c r="A20" s="27">
        <f>LOG('KMEANS univariado salarios'!A20)</f>
        <v>3.3424226808222062</v>
      </c>
      <c r="B20" s="27">
        <f t="shared" si="0"/>
        <v>2200.0000000000014</v>
      </c>
      <c r="C20" s="7">
        <f t="shared" si="1"/>
        <v>2</v>
      </c>
      <c r="D20" s="8"/>
      <c r="E20" s="9"/>
      <c r="F20" s="7">
        <f t="shared" si="2"/>
        <v>2</v>
      </c>
      <c r="G20" s="8"/>
      <c r="H20" s="9"/>
      <c r="I20" s="7">
        <f t="shared" si="3"/>
        <v>2</v>
      </c>
      <c r="J20" s="8"/>
      <c r="K20" s="9"/>
      <c r="L20" s="7">
        <f t="shared" si="4"/>
        <v>2</v>
      </c>
      <c r="M20" s="8"/>
      <c r="N20" s="9"/>
      <c r="O20" s="7">
        <f t="shared" si="5"/>
        <v>2</v>
      </c>
      <c r="P20" s="8"/>
      <c r="Q20" s="9"/>
      <c r="R20" s="7">
        <f t="shared" si="6"/>
        <v>2</v>
      </c>
      <c r="S20" s="8"/>
      <c r="T20" s="9"/>
      <c r="U20" s="7">
        <f t="shared" si="7"/>
        <v>2</v>
      </c>
      <c r="V20" s="8"/>
      <c r="W20" s="9"/>
      <c r="X20" s="7">
        <f t="shared" si="8"/>
        <v>2</v>
      </c>
      <c r="Y20" s="8"/>
      <c r="Z20" s="9"/>
    </row>
    <row r="21" spans="1:26" x14ac:dyDescent="0.25">
      <c r="A21" s="27">
        <f>LOG('KMEANS univariado salarios'!A21)</f>
        <v>3.5797835966168101</v>
      </c>
      <c r="B21" s="27">
        <f t="shared" si="0"/>
        <v>3800.0000000000014</v>
      </c>
      <c r="C21" s="10">
        <f t="shared" si="1"/>
        <v>2</v>
      </c>
      <c r="D21" s="11"/>
      <c r="E21" s="12"/>
      <c r="F21" s="10">
        <f t="shared" si="2"/>
        <v>2</v>
      </c>
      <c r="G21" s="11"/>
      <c r="H21" s="12"/>
      <c r="I21" s="10">
        <f t="shared" si="3"/>
        <v>2</v>
      </c>
      <c r="J21" s="11"/>
      <c r="K21" s="12"/>
      <c r="L21" s="10">
        <f t="shared" si="4"/>
        <v>2</v>
      </c>
      <c r="M21" s="11"/>
      <c r="N21" s="12"/>
      <c r="O21" s="10">
        <f t="shared" si="5"/>
        <v>2</v>
      </c>
      <c r="P21" s="11"/>
      <c r="Q21" s="12"/>
      <c r="R21" s="10">
        <f t="shared" si="6"/>
        <v>2</v>
      </c>
      <c r="S21" s="11"/>
      <c r="T21" s="12"/>
      <c r="U21" s="10">
        <f t="shared" si="7"/>
        <v>2</v>
      </c>
      <c r="V21" s="11"/>
      <c r="W21" s="12"/>
      <c r="X21" s="10">
        <f t="shared" si="8"/>
        <v>2</v>
      </c>
      <c r="Y21" s="11"/>
      <c r="Z21" s="12"/>
    </row>
  </sheetData>
  <mergeCells count="128">
    <mergeCell ref="U20:W20"/>
    <mergeCell ref="X20:Z20"/>
    <mergeCell ref="C21:E21"/>
    <mergeCell ref="F21:H21"/>
    <mergeCell ref="I21:K21"/>
    <mergeCell ref="L21:N21"/>
    <mergeCell ref="O21:Q21"/>
    <mergeCell ref="R21:T21"/>
    <mergeCell ref="U21:W21"/>
    <mergeCell ref="X21:Z21"/>
    <mergeCell ref="C20:E20"/>
    <mergeCell ref="F20:H20"/>
    <mergeCell ref="I20:K20"/>
    <mergeCell ref="L20:N20"/>
    <mergeCell ref="O20:Q20"/>
    <mergeCell ref="R20:T20"/>
    <mergeCell ref="U18:W18"/>
    <mergeCell ref="X18:Z18"/>
    <mergeCell ref="C19:E19"/>
    <mergeCell ref="F19:H19"/>
    <mergeCell ref="I19:K19"/>
    <mergeCell ref="L19:N19"/>
    <mergeCell ref="O19:Q19"/>
    <mergeCell ref="R19:T19"/>
    <mergeCell ref="U19:W19"/>
    <mergeCell ref="X19:Z19"/>
    <mergeCell ref="C18:E18"/>
    <mergeCell ref="F18:H18"/>
    <mergeCell ref="I18:K18"/>
    <mergeCell ref="L18:N18"/>
    <mergeCell ref="O18:Q18"/>
    <mergeCell ref="R18:T18"/>
    <mergeCell ref="U16:W16"/>
    <mergeCell ref="X16:Z16"/>
    <mergeCell ref="C17:E17"/>
    <mergeCell ref="F17:H17"/>
    <mergeCell ref="I17:K17"/>
    <mergeCell ref="L17:N17"/>
    <mergeCell ref="O17:Q17"/>
    <mergeCell ref="R17:T17"/>
    <mergeCell ref="U17:W17"/>
    <mergeCell ref="X17:Z17"/>
    <mergeCell ref="C16:E16"/>
    <mergeCell ref="F16:H16"/>
    <mergeCell ref="I16:K16"/>
    <mergeCell ref="L16:N16"/>
    <mergeCell ref="O16:Q16"/>
    <mergeCell ref="R16:T16"/>
    <mergeCell ref="U14:W14"/>
    <mergeCell ref="X14:Z14"/>
    <mergeCell ref="C15:E15"/>
    <mergeCell ref="F15:H15"/>
    <mergeCell ref="I15:K15"/>
    <mergeCell ref="L15:N15"/>
    <mergeCell ref="O15:Q15"/>
    <mergeCell ref="R15:T15"/>
    <mergeCell ref="U15:W15"/>
    <mergeCell ref="X15:Z15"/>
    <mergeCell ref="C14:E14"/>
    <mergeCell ref="F14:H14"/>
    <mergeCell ref="I14:K14"/>
    <mergeCell ref="L14:N14"/>
    <mergeCell ref="O14:Q14"/>
    <mergeCell ref="R14:T14"/>
    <mergeCell ref="U12:W12"/>
    <mergeCell ref="X12:Z12"/>
    <mergeCell ref="C13:E13"/>
    <mergeCell ref="F13:H13"/>
    <mergeCell ref="I13:K13"/>
    <mergeCell ref="L13:N13"/>
    <mergeCell ref="O13:Q13"/>
    <mergeCell ref="R13:T13"/>
    <mergeCell ref="U13:W13"/>
    <mergeCell ref="X13:Z13"/>
    <mergeCell ref="C12:E12"/>
    <mergeCell ref="F12:H12"/>
    <mergeCell ref="I12:K12"/>
    <mergeCell ref="L12:N12"/>
    <mergeCell ref="O12:Q12"/>
    <mergeCell ref="R12:T12"/>
    <mergeCell ref="U10:W10"/>
    <mergeCell ref="X10:Z10"/>
    <mergeCell ref="C11:E11"/>
    <mergeCell ref="F11:H11"/>
    <mergeCell ref="I11:K11"/>
    <mergeCell ref="L11:N11"/>
    <mergeCell ref="O11:Q11"/>
    <mergeCell ref="R11:T11"/>
    <mergeCell ref="U11:W11"/>
    <mergeCell ref="X11:Z11"/>
    <mergeCell ref="C10:E10"/>
    <mergeCell ref="F10:H10"/>
    <mergeCell ref="I10:K10"/>
    <mergeCell ref="L10:N10"/>
    <mergeCell ref="O10:Q10"/>
    <mergeCell ref="R10:T10"/>
    <mergeCell ref="U8:W8"/>
    <mergeCell ref="X8:Z8"/>
    <mergeCell ref="C9:E9"/>
    <mergeCell ref="F9:H9"/>
    <mergeCell ref="I9:K9"/>
    <mergeCell ref="L9:N9"/>
    <mergeCell ref="O9:Q9"/>
    <mergeCell ref="R9:T9"/>
    <mergeCell ref="U9:W9"/>
    <mergeCell ref="X9:Z9"/>
    <mergeCell ref="C8:E8"/>
    <mergeCell ref="F8:H8"/>
    <mergeCell ref="I8:K8"/>
    <mergeCell ref="L8:N8"/>
    <mergeCell ref="O8:Q8"/>
    <mergeCell ref="R8:T8"/>
    <mergeCell ref="U6:W6"/>
    <mergeCell ref="X6:Z6"/>
    <mergeCell ref="C7:E7"/>
    <mergeCell ref="F7:H7"/>
    <mergeCell ref="I7:K7"/>
    <mergeCell ref="L7:N7"/>
    <mergeCell ref="O7:Q7"/>
    <mergeCell ref="R7:T7"/>
    <mergeCell ref="U7:W7"/>
    <mergeCell ref="X7:Z7"/>
    <mergeCell ref="C6:E6"/>
    <mergeCell ref="F6:H6"/>
    <mergeCell ref="I6:K6"/>
    <mergeCell ref="L6:N6"/>
    <mergeCell ref="O6:Q6"/>
    <mergeCell ref="R6:T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KMEANS univariado salarios</vt:lpstr>
      <vt:lpstr>KMEANS univeriado log-salario</vt:lpstr>
      <vt:lpstr>Hoja3</vt:lpstr>
    </vt:vector>
  </TitlesOfParts>
  <Company>BIOCAPUSLACORP.3047.DC®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</dc:creator>
  <cp:lastModifiedBy>ANFI</cp:lastModifiedBy>
  <dcterms:created xsi:type="dcterms:W3CDTF">2014-09-24T00:51:56Z</dcterms:created>
  <dcterms:modified xsi:type="dcterms:W3CDTF">2014-09-29T18:52:58Z</dcterms:modified>
</cp:coreProperties>
</file>