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Competencias" sheetId="2" r:id="rId5"/>
    <sheet state="visible" name="Diseño" sheetId="3" r:id="rId6"/>
    <sheet state="visible" name="Semana Diagnostico" sheetId="4" r:id="rId7"/>
    <sheet state="visible" name="S.2" sheetId="5" r:id="rId8"/>
    <sheet state="visible" name="S.3" sheetId="6" r:id="rId9"/>
    <sheet state="visible" name="S.4" sheetId="7" r:id="rId10"/>
    <sheet state="visible" name="S.5" sheetId="8" r:id="rId11"/>
    <sheet state="visible" name="S.6" sheetId="9" r:id="rId12"/>
    <sheet state="visible" name="S.7" sheetId="10" r:id="rId13"/>
    <sheet state="visible" name="S.8" sheetId="11" r:id="rId14"/>
    <sheet state="visible" name="S.9" sheetId="12" r:id="rId15"/>
    <sheet state="visible" name="S.10" sheetId="13" r:id="rId16"/>
    <sheet state="visible" name="S.11" sheetId="14" r:id="rId17"/>
    <sheet state="visible" name="S.12" sheetId="15" r:id="rId18"/>
    <sheet state="visible" name="Proyectos" sheetId="16" r:id="rId19"/>
    <sheet state="visible" name="Practicas" sheetId="17" r:id="rId20"/>
    <sheet state="visible" name="Tareas" sheetId="18" r:id="rId21"/>
    <sheet state="visible" name="Metadata" sheetId="19" r:id="rId22"/>
  </sheets>
  <definedNames/>
  <calcPr/>
  <extLst>
    <ext uri="GoogleSheetsCustomDataVersion2">
      <go:sheetsCustomData xmlns:go="http://customooxmlschemas.google.com/" r:id="rId23" roundtripDataChecksum="hi2p8ZQaBzDJjin5uYrJSD+xjrlZuKZ8eciWnM+4FX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<sst xmlns="http://schemas.openxmlformats.org/spreadsheetml/2006/main" count="2055" uniqueCount="672">
  <si>
    <t xml:space="preserve">Resumen de Ponderacion y Horas </t>
  </si>
  <si>
    <t>Curso</t>
  </si>
  <si>
    <t>283 - Análisis y Diseño de Sistemas 1</t>
  </si>
  <si>
    <t>Semestre que aplica</t>
  </si>
  <si>
    <t>Segundo Semestre 2026</t>
  </si>
  <si>
    <t>Total de Puntos del Laboratorio</t>
  </si>
  <si>
    <t>* Esta sección se auto completa al momento en que se llene a la información de la planificación</t>
  </si>
  <si>
    <t>** Tomar como base la distribución realizada por el coordinador del area del curso en el documento de criterios y expectativas</t>
  </si>
  <si>
    <t>Tipo de Actividad</t>
  </si>
  <si>
    <t>Ponderacion</t>
  </si>
  <si>
    <t>Horas utilizadas</t>
  </si>
  <si>
    <t>Aspectos clave que debe abordar</t>
  </si>
  <si>
    <t>Valor Maximo Recomendado</t>
  </si>
  <si>
    <t>Actividades durante el peridodo de laboratorio</t>
  </si>
  <si>
    <t>Proyectos</t>
  </si>
  <si>
    <t>Prácticas</t>
  </si>
  <si>
    <t>Tareas</t>
  </si>
  <si>
    <t>Total</t>
  </si>
  <si>
    <t>Validacion</t>
  </si>
  <si>
    <t>Competencias que se formaran en el Segundo Semestre 2026</t>
  </si>
  <si>
    <t>Competencias relacionadas al perfil del egresado (Especifica)</t>
  </si>
  <si>
    <t>Competencias relacionadas al perfil del egresado (General)</t>
  </si>
  <si>
    <t>No</t>
  </si>
  <si>
    <t>Tipo</t>
  </si>
  <si>
    <t>Verbo en Presente</t>
  </si>
  <si>
    <t>Objeto de la acción</t>
  </si>
  <si>
    <t>[Palabras conectoreas] Herramientas o metodología</t>
  </si>
  <si>
    <t>[Palabras conectoreas] Condiciones específicas</t>
  </si>
  <si>
    <t>Nivel</t>
  </si>
  <si>
    <t>General</t>
  </si>
  <si>
    <t>Analiza</t>
  </si>
  <si>
    <t>fundamentos de los sistemas de control de versiones</t>
  </si>
  <si>
    <t xml:space="preserve"> </t>
  </si>
  <si>
    <t>Analizar</t>
  </si>
  <si>
    <t>Especifica</t>
  </si>
  <si>
    <t>Identifica</t>
  </si>
  <si>
    <t>características de un sistema de control de version</t>
  </si>
  <si>
    <t>en entorno local</t>
  </si>
  <si>
    <t>Recordar</t>
  </si>
  <si>
    <t>Compara</t>
  </si>
  <si>
    <t>diferentes tipos de sistemas de control de version</t>
  </si>
  <si>
    <t>Evalua</t>
  </si>
  <si>
    <t>ventajas de repositorios publicos</t>
  </si>
  <si>
    <t>GitHub, Gitlab</t>
  </si>
  <si>
    <t>en desarrollo colaborativo</t>
  </si>
  <si>
    <t>Evaluar</t>
  </si>
  <si>
    <t>Implementa</t>
  </si>
  <si>
    <t>fases de Git</t>
  </si>
  <si>
    <t>en proyecto de software</t>
  </si>
  <si>
    <t>Aplicar</t>
  </si>
  <si>
    <t>Aplica</t>
  </si>
  <si>
    <t>buenas prácticas en el uso de</t>
  </si>
  <si>
    <t>Git</t>
  </si>
  <si>
    <t>para trabajo en equipo</t>
  </si>
  <si>
    <t>Utiliza</t>
  </si>
  <si>
    <t xml:space="preserve">comandos esenciales de </t>
  </si>
  <si>
    <t>para gestión de código</t>
  </si>
  <si>
    <r>
      <rPr>
        <rFont val="Arial"/>
        <b/>
        <color rgb="FF1155CC"/>
        <u/>
      </rPr>
      <t>Manual de competencias:</t>
    </r>
    <r>
      <rPr>
        <rFont val="Arial"/>
        <color rgb="FF1155CC"/>
        <u/>
      </rPr>
      <t xml:space="preserve"> </t>
    </r>
    <r>
      <rPr>
        <rFont val="Arial"/>
        <color rgb="FF1155CC"/>
        <u/>
      </rPr>
      <t>https://drive.google.com/file/d/1n5es0M20vXxa7i4eLN7pbgTXc2C1dmCQ/view?usp=sharing</t>
    </r>
  </si>
  <si>
    <t>Crea/Gestiona</t>
  </si>
  <si>
    <t>ramas  en</t>
  </si>
  <si>
    <t>para desarrollo paralelo</t>
  </si>
  <si>
    <r>
      <rPr>
        <rFont val="Arial"/>
        <b/>
        <color rgb="FF1155CC"/>
        <u/>
      </rPr>
      <t>Video de como hacer competencias:</t>
    </r>
    <r>
      <rPr>
        <rFont val="Arial"/>
        <color rgb="FF1155CC"/>
        <u/>
      </rPr>
      <t xml:space="preserve"> </t>
    </r>
    <r>
      <rPr>
        <rFont val="Arial"/>
        <color rgb="FF1155CC"/>
        <u/>
      </rPr>
      <t>https://youtu.be/C8Q9dKo4t-w?si=yErgF_ihe1tsaHM0</t>
    </r>
  </si>
  <si>
    <t>estructura de ramas principales</t>
  </si>
  <si>
    <t>GitFlow</t>
  </si>
  <si>
    <t>Específica</t>
  </si>
  <si>
    <t>flujo de trabajo de GitFlow</t>
  </si>
  <si>
    <t>en proyectos ágiles</t>
  </si>
  <si>
    <t>versionamiento semántico</t>
  </si>
  <si>
    <t>Semantic Versioning</t>
  </si>
  <si>
    <t>para releases de software</t>
  </si>
  <si>
    <t>Crea</t>
  </si>
  <si>
    <t>releases</t>
  </si>
  <si>
    <t>estándares de versionamiento</t>
  </si>
  <si>
    <t>siguiendo convenciones semánticas</t>
  </si>
  <si>
    <t>Crear</t>
  </si>
  <si>
    <t>Selecciona</t>
  </si>
  <si>
    <t>herramientas adecuadas</t>
  </si>
  <si>
    <t>sistemas de control de versiones</t>
  </si>
  <si>
    <t>para control de versiones</t>
  </si>
  <si>
    <t>Diseña</t>
  </si>
  <si>
    <t>estructura de commits</t>
  </si>
  <si>
    <t>clara y descriptiva</t>
  </si>
  <si>
    <t>principios fundamentales de UX/UI</t>
  </si>
  <si>
    <t>Comprender</t>
  </si>
  <si>
    <t>10 principios de Jakob Nielsen</t>
  </si>
  <si>
    <t>Heurísticas de Nielsen</t>
  </si>
  <si>
    <t>en diseño de interfaces</t>
  </si>
  <si>
    <t>herramientas especializadas</t>
  </si>
  <si>
    <t>Figma, Adobe XD, Sketch</t>
  </si>
  <si>
    <t>para diseño UX/UI</t>
  </si>
  <si>
    <t>metodologías ágiles con enfoques tradicionales</t>
  </si>
  <si>
    <t>Evalúa</t>
  </si>
  <si>
    <t>factores para selección de metodología</t>
  </si>
  <si>
    <t>para seleccionar metodología adecuada</t>
  </si>
  <si>
    <t>roles clave en Scrum</t>
  </si>
  <si>
    <t>en framework Scrum</t>
  </si>
  <si>
    <t>artefactos de Scrum</t>
  </si>
  <si>
    <t>Scrum (Product Backlog, Sprint Backlog)</t>
  </si>
  <si>
    <t>para gestión del proyecto</t>
  </si>
  <si>
    <t>eventos de Scrum</t>
  </si>
  <si>
    <t>(Daily, Sprint Review, Retrospective)</t>
  </si>
  <si>
    <t>en ciclos de desarrollo</t>
  </si>
  <si>
    <t>técnicas de estimación</t>
  </si>
  <si>
    <t>Planning Poker, Story Points</t>
  </si>
  <si>
    <t>en planificación ágil</t>
  </si>
  <si>
    <t>Jira</t>
  </si>
  <si>
    <t>para gestión de proyectos ágiles</t>
  </si>
  <si>
    <t xml:space="preserve">tableros </t>
  </si>
  <si>
    <t>Trello, Kanban</t>
  </si>
  <si>
    <t>para seguimiento de tareas</t>
  </si>
  <si>
    <t>fundamentos de gestión visual</t>
  </si>
  <si>
    <t>Kanban, tableros visuales</t>
  </si>
  <si>
    <t>en equipos de desarrollo</t>
  </si>
  <si>
    <t>evolución histórica de metodologías de desarrollo</t>
  </si>
  <si>
    <t>evolución de interfaces de usuario</t>
  </si>
  <si>
    <t>en aplicaciones modernas</t>
  </si>
  <si>
    <t>proceso de ingeniería de requerimientos</t>
  </si>
  <si>
    <t>requerimientos funcionales</t>
  </si>
  <si>
    <t>de un sistema</t>
  </si>
  <si>
    <t>Define</t>
  </si>
  <si>
    <t>requerimientos no funcionales</t>
  </si>
  <si>
    <t>para garantizar calidad</t>
  </si>
  <si>
    <t>historias de usuario</t>
  </si>
  <si>
    <t>User Stories</t>
  </si>
  <si>
    <t>con formato estándar</t>
  </si>
  <si>
    <t>Establece</t>
  </si>
  <si>
    <t>criterios de aceptación</t>
  </si>
  <si>
    <t>para validar funcionalidades</t>
  </si>
  <si>
    <t>actores en casos de uso</t>
  </si>
  <si>
    <t>Casos de Uso</t>
  </si>
  <si>
    <t>del negocio</t>
  </si>
  <si>
    <t>relaciones de extensión e inclusión</t>
  </si>
  <si>
    <t>Casos de Uso UML</t>
  </si>
  <si>
    <t>en modelado de casos de uso</t>
  </si>
  <si>
    <t>Documenta</t>
  </si>
  <si>
    <t>casos de uso</t>
  </si>
  <si>
    <t>plantillas estandarizadas</t>
  </si>
  <si>
    <t>utilizando formatos estándar</t>
  </si>
  <si>
    <t>fundamentos de</t>
  </si>
  <si>
    <t>UML</t>
  </si>
  <si>
    <t>para modelado de sistemas</t>
  </si>
  <si>
    <t>diagramas de clases</t>
  </si>
  <si>
    <t>para representar estructura del sistema</t>
  </si>
  <si>
    <t>Desarrolla</t>
  </si>
  <si>
    <t>diagramas de secuencia</t>
  </si>
  <si>
    <t>para modelar interacciones</t>
  </si>
  <si>
    <t>pruebas unitarias</t>
  </si>
  <si>
    <t>JUnit, pytest, Jest</t>
  </si>
  <si>
    <t>para validar componentes de software</t>
  </si>
  <si>
    <t>principios SOLID</t>
  </si>
  <si>
    <t>SOLID</t>
  </si>
  <si>
    <t>para mejorar calidad del código</t>
  </si>
  <si>
    <t>Ejecuta</t>
  </si>
  <si>
    <t>pruebas End to End</t>
  </si>
  <si>
    <t>Cypress, Selenium, Playwright</t>
  </si>
  <si>
    <t>para validar flujos completos</t>
  </si>
  <si>
    <t>conceptos fundamentales de Docker</t>
  </si>
  <si>
    <t>Docker</t>
  </si>
  <si>
    <t>imágenes de</t>
  </si>
  <si>
    <t>para empaquetar aplicaciones</t>
  </si>
  <si>
    <t>contenedores</t>
  </si>
  <si>
    <t>para despliegue de servicios</t>
  </si>
  <si>
    <t>Docker Compose</t>
  </si>
  <si>
    <t>para orquestación de múltiples contenedores</t>
  </si>
  <si>
    <t>principios fundamentales de</t>
  </si>
  <si>
    <t>DevOps</t>
  </si>
  <si>
    <t>componentes clave de pipelines CI/CD</t>
  </si>
  <si>
    <t>CI/CD</t>
  </si>
  <si>
    <t>principios de integración continua</t>
  </si>
  <si>
    <t>en proyectos de software</t>
  </si>
  <si>
    <t>beneficios de entrega continua</t>
  </si>
  <si>
    <t>CD</t>
  </si>
  <si>
    <t>para ciclo de vida del software</t>
  </si>
  <si>
    <t>Jenkins, GitHub Actions, GitLab CI</t>
  </si>
  <si>
    <t>para integración continua</t>
  </si>
  <si>
    <t>Configura</t>
  </si>
  <si>
    <t>pipelines de CI</t>
  </si>
  <si>
    <t>para automatización de builds</t>
  </si>
  <si>
    <t>Container Registry</t>
  </si>
  <si>
    <t>Docker Hub, GitHub Container Registry</t>
  </si>
  <si>
    <t>para gestión de imágenes de Docker</t>
  </si>
  <si>
    <t>ejecución de pruebas automatizadas</t>
  </si>
  <si>
    <t>CI/CD pipelines</t>
  </si>
  <si>
    <t>en pipelines de integración continua</t>
  </si>
  <si>
    <t>Diseño de Contenido Curricular</t>
  </si>
  <si>
    <t>semestre que aplica</t>
  </si>
  <si>
    <t>No.</t>
  </si>
  <si>
    <t>Competencia</t>
  </si>
  <si>
    <t>Nombre de la Unidad</t>
  </si>
  <si>
    <t>Tema</t>
  </si>
  <si>
    <t>Subtema</t>
  </si>
  <si>
    <t>Mes</t>
  </si>
  <si>
    <t>Semana</t>
  </si>
  <si>
    <t xml:space="preserve">El estudiante Analiza fundamentos de los sistemas de control de versiones    </t>
  </si>
  <si>
    <t>Control de Versiones</t>
  </si>
  <si>
    <t>Introducción a los Sistemas de Control de Versiones</t>
  </si>
  <si>
    <t>Introducción</t>
  </si>
  <si>
    <t>Julio</t>
  </si>
  <si>
    <t xml:space="preserve">El estudiante Identifica características de un sistema de control de version  en entorno local </t>
  </si>
  <si>
    <t>Sistema de control de versiones local</t>
  </si>
  <si>
    <t xml:space="preserve">El estudiante Compara diferentes tipos de sistemas de control de version    </t>
  </si>
  <si>
    <t>Sistema de control de versiones distribuido</t>
  </si>
  <si>
    <t xml:space="preserve">El estudiante Evalua ventajas de repositorios publicos GitHub, Gitlab en desarrollo colaborativo </t>
  </si>
  <si>
    <t>Repositorios públicos</t>
  </si>
  <si>
    <t xml:space="preserve">El estudiante Implementa fases de Git  en proyecto de software </t>
  </si>
  <si>
    <t>Fases de Git</t>
  </si>
  <si>
    <t xml:space="preserve">El estudiante Aplica buenas prácticas en el uso de Git para trabajo en equipo </t>
  </si>
  <si>
    <t>Buenas Prácticas en Git</t>
  </si>
  <si>
    <t xml:space="preserve">El estudiante Utiliza comandos esenciales de  Git para gestión de código </t>
  </si>
  <si>
    <t>Comandos</t>
  </si>
  <si>
    <t xml:space="preserve">El estudiante Crea/Gestiona ramas  en Git para desarrollo paralelo </t>
  </si>
  <si>
    <t>Ramas</t>
  </si>
  <si>
    <t xml:space="preserve">El estudiante Analiza estructura de ramas principales GitFlow  </t>
  </si>
  <si>
    <t>GitFlow y Versionamiento Semántico</t>
  </si>
  <si>
    <t>Ramas principales</t>
  </si>
  <si>
    <t xml:space="preserve">El estudiante Implementa flujo de trabajo de GitFlow GitFlow en proyectos ágiles </t>
  </si>
  <si>
    <t>Flujo de trabajo</t>
  </si>
  <si>
    <t>Agosto</t>
  </si>
  <si>
    <t xml:space="preserve">El estudiante Aplica versionamiento semántico Semantic Versioning para releases de software </t>
  </si>
  <si>
    <t>Versionamiento semántico</t>
  </si>
  <si>
    <t xml:space="preserve">El estudiante Crea releases estándares de versionamiento siguiendo convenciones semánticas </t>
  </si>
  <si>
    <t>Releases</t>
  </si>
  <si>
    <t xml:space="preserve">El estudiante Selecciona herramientas adecuadas sistemas de control de versiones para control de versiones </t>
  </si>
  <si>
    <t>Herramientas</t>
  </si>
  <si>
    <t xml:space="preserve">El estudiante Diseña estructura de commits Git clara y descriptiva </t>
  </si>
  <si>
    <t>Estructura de commits</t>
  </si>
  <si>
    <t xml:space="preserve">El estudiante Analiza principios fundamentales de UX/UI   </t>
  </si>
  <si>
    <t>Metodologías de Desarrollo</t>
  </si>
  <si>
    <t>UX/UI</t>
  </si>
  <si>
    <t xml:space="preserve">El estudiante Aplica 10 principios de Jakob Nielsen Heurísticas de Nielsen en diseño de interfaces </t>
  </si>
  <si>
    <t>10 Principios de Jakob Nielsen</t>
  </si>
  <si>
    <t xml:space="preserve">El estudiante Utiliza herramientas especializadas Figma, Adobe XD, Sketch para diseño UX/UI </t>
  </si>
  <si>
    <t>Herramientas para UX/UI</t>
  </si>
  <si>
    <t xml:space="preserve">El estudiante Compara metodologías ágiles con enfoques tradicionales   </t>
  </si>
  <si>
    <t>Introducción a las Metodologías de Desarrollo</t>
  </si>
  <si>
    <t>Metodologías Ágiles</t>
  </si>
  <si>
    <t xml:space="preserve">El estudiante Evalúa factores para selección de metodología  para seleccionar metodología adecuada </t>
  </si>
  <si>
    <t>Factores para la Selección de una Metodología</t>
  </si>
  <si>
    <t xml:space="preserve">El estudiante Identifica roles clave en Scrum  en framework Scrum </t>
  </si>
  <si>
    <t>Scrum</t>
  </si>
  <si>
    <t>Roles</t>
  </si>
  <si>
    <t xml:space="preserve">El estudiante Crea artefactos de Scrum Scrum (Product Backlog, Sprint Backlog) para gestión del proyecto </t>
  </si>
  <si>
    <t>Artefactos</t>
  </si>
  <si>
    <t xml:space="preserve">El estudiante Implementa eventos de Scrum (Daily, Sprint Review, Retrospective) en ciclos de desarrollo </t>
  </si>
  <si>
    <t>Eventos</t>
  </si>
  <si>
    <t>Septiembre</t>
  </si>
  <si>
    <t xml:space="preserve">El estudiante Aplica técnicas de estimación Planning Poker, Story Points en planificación ágil </t>
  </si>
  <si>
    <t>Técnicas de Estimación</t>
  </si>
  <si>
    <t xml:space="preserve">El estudiante Utiliza Jira  para gestión de proyectos ágiles </t>
  </si>
  <si>
    <t>Herramientas de Gestión Ágil</t>
  </si>
  <si>
    <t xml:space="preserve">El estudiante Implementa tableros  Trello, Kanban para seguimiento de tareas </t>
  </si>
  <si>
    <t>Trello</t>
  </si>
  <si>
    <t xml:space="preserve">El estudiante Aplica fundamentos de gestión visual Kanban, tableros visuales en equipos de desarrollo </t>
  </si>
  <si>
    <t>Fundamentos de la Gestión Visual</t>
  </si>
  <si>
    <t xml:space="preserve">El estudiante Analiza evolución histórica de metodologías de desarrollo   </t>
  </si>
  <si>
    <t>Historia</t>
  </si>
  <si>
    <t xml:space="preserve">El estudiante Evalúa evolución de interfaces de usuario  en aplicaciones modernas </t>
  </si>
  <si>
    <t>Evolución de las interfaces de usuario</t>
  </si>
  <si>
    <t xml:space="preserve">El estudiante Analiza proceso de ingeniería de requerimientos   </t>
  </si>
  <si>
    <t>Diseño y Desarrollo de Sistemas</t>
  </si>
  <si>
    <t>Requerimientos</t>
  </si>
  <si>
    <t>Ingeniería de requerimientos</t>
  </si>
  <si>
    <t xml:space="preserve">El estudiante Identifica requerimientos funcionales  de un sistema </t>
  </si>
  <si>
    <t>Requerimientos funcionales</t>
  </si>
  <si>
    <t xml:space="preserve">El estudiante Define requerimientos no funcionales  para garantizar calidad </t>
  </si>
  <si>
    <t>Requerimientos no funcionales</t>
  </si>
  <si>
    <t xml:space="preserve">El estudiante Crea historias de usuario User Stories con formato estándar </t>
  </si>
  <si>
    <t>Historias de usuarios</t>
  </si>
  <si>
    <t>Formato de historias de usuario</t>
  </si>
  <si>
    <t xml:space="preserve">El estudiante Establece criterios de aceptación  para validar funcionalidades </t>
  </si>
  <si>
    <t>Criterios de aceptación</t>
  </si>
  <si>
    <t xml:space="preserve">El estudiante Identifica actores en casos de uso Casos de Uso del negocio </t>
  </si>
  <si>
    <t>Casos de uso</t>
  </si>
  <si>
    <t>Actores</t>
  </si>
  <si>
    <t>Octubre</t>
  </si>
  <si>
    <t xml:space="preserve">El estudiante Aplica relaciones de extensión e inclusión Casos de Uso UML en modelado de casos de uso </t>
  </si>
  <si>
    <t>Tipos de relaciones(«extend» e «include»)</t>
  </si>
  <si>
    <t xml:space="preserve">El estudiante Documenta casos de uso plantillas estandarizadas utilizando formatos estándar </t>
  </si>
  <si>
    <t>Plantilla de documentación</t>
  </si>
  <si>
    <t xml:space="preserve">El estudiante Analiza fundamentos de UML para modelado de sistemas </t>
  </si>
  <si>
    <t>Modelado y Construcción de Sistemas</t>
  </si>
  <si>
    <t>Introducción a UML</t>
  </si>
  <si>
    <t xml:space="preserve">El estudiante Crea diagramas de clases UML para representar estructura del sistema </t>
  </si>
  <si>
    <t>Diagrama de clases</t>
  </si>
  <si>
    <t xml:space="preserve">El estudiante Desarrolla diagramas de secuencia UML para modelar interacciones </t>
  </si>
  <si>
    <t>Diagrama de secuencia</t>
  </si>
  <si>
    <t xml:space="preserve">El estudiante Implementa pruebas unitarias JUnit, pytest, Jest para validar componentes de software </t>
  </si>
  <si>
    <t>Garantía de Calidad del Software</t>
  </si>
  <si>
    <t>Pruebas unitarias</t>
  </si>
  <si>
    <t xml:space="preserve">El estudiante Aplica principios SOLID SOLID para mejorar calidad del código </t>
  </si>
  <si>
    <t>Principios SOLID</t>
  </si>
  <si>
    <t xml:space="preserve">El estudiante Ejecuta pruebas End to End Cypress, Selenium, Playwright para validar flujos completos </t>
  </si>
  <si>
    <t>Aseguramiento Integral del Software</t>
  </si>
  <si>
    <t>Pruebas End to End</t>
  </si>
  <si>
    <t xml:space="preserve">El estudiante Analiza conceptos fundamentales de Docker Docker  </t>
  </si>
  <si>
    <t>Automatización de ciclos de vida del software</t>
  </si>
  <si>
    <t>Introducción a docker</t>
  </si>
  <si>
    <t xml:space="preserve">El estudiante Crea imágenes de Docker para empaquetar aplicaciones </t>
  </si>
  <si>
    <t>Creación y gestión de imágenes</t>
  </si>
  <si>
    <t xml:space="preserve">El estudiante Implementa contenedores Docker para despliegue de servicios </t>
  </si>
  <si>
    <t>Creación y gestión de contenedores</t>
  </si>
  <si>
    <t xml:space="preserve">El estudiante Utiliza Docker Compose Docker Compose para orquestación de múltiples contenedores </t>
  </si>
  <si>
    <t>Docker compose</t>
  </si>
  <si>
    <t>Noviembre</t>
  </si>
  <si>
    <t xml:space="preserve">El estudiante Analiza principios fundamentales de DevOps  </t>
  </si>
  <si>
    <t xml:space="preserve">El estudiante Identifica componentes clave de pipelines CI/CD CI/CD  </t>
  </si>
  <si>
    <t>Componentes de CI/CD</t>
  </si>
  <si>
    <t xml:space="preserve">El estudiante Aplica principios de integración continua CI/CD en proyectos de software </t>
  </si>
  <si>
    <t>Principios de integración continua</t>
  </si>
  <si>
    <t xml:space="preserve">El estudiante Evalúa beneficios de entrega continua CD para ciclo de vida del software </t>
  </si>
  <si>
    <t>Beneficios de entrega continua</t>
  </si>
  <si>
    <t xml:space="preserve">El estudiante Selecciona herramientas adecuadas Jenkins, GitHub Actions, GitLab CI para integración continua </t>
  </si>
  <si>
    <t>Herramientas de integración continua</t>
  </si>
  <si>
    <t xml:space="preserve">El estudiante Configura pipelines de CI Jenkins, GitHub Actions, GitLab CI para automatización de builds </t>
  </si>
  <si>
    <t>Configuración de pipelines CI</t>
  </si>
  <si>
    <t xml:space="preserve">El estudiante Utiliza Container Registry Docker Hub, GitHub Container Registry para gestión de imágenes de Docker </t>
  </si>
  <si>
    <t xml:space="preserve">El estudiante Implementa ejecución de pruebas automatizadas CI/CD pipelines en pipelines de integración continua </t>
  </si>
  <si>
    <t>Ejecución de pruebas automatizadas</t>
  </si>
  <si>
    <t>Tiempo</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</si>
  <si>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</si>
  <si>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 xml:space="preserve">1. Bienvenida y Presentación                                   </t>
  </si>
  <si>
    <t>Tiempo Aproximado</t>
  </si>
  <si>
    <t>No puedes excederte mas de 15 minutos</t>
  </si>
  <si>
    <t xml:space="preserve">Nombre y Formacion Academica </t>
  </si>
  <si>
    <t>Se presentará el auxiliar indicando su nombre completo, el semestre en que se encuentra actualmente en la carrera de Ingeniería en Ciencias y Sistemas de la USAC. Se mencionará qué puede ofrecer como tutor: acompañamiento en bases de datos, desarrollo web, metodologías ágiles y control de versiones.</t>
  </si>
  <si>
    <t xml:space="preserve">Experiencia docente y profecional </t>
  </si>
  <si>
    <t>Se compartirá que el auxiliar desempeñó el rol de auxiliar en el semestre anterior en este mismo laboratorio, y que rol desempeñó en lso proyectos cuando llevó el curso y como eso le brindó experiencia en Scrum, trabajo colaborativo y gestión de proyectos.</t>
  </si>
  <si>
    <t>Rol del auxiliar dentro del curso (funciones, actividades y apoyo a los estudiantes).</t>
  </si>
  <si>
    <t xml:space="preserve">Se explicará a los estudiantes cuáles son las funciones del auxiliar: conducir sesiones semanales presenciales, apoyar en foros, prácticas, proyectos, tareas y cortos. Se presentarán los medios de contacto oficiales (correo institucional y foros del curso). Se aclarará que las calificaciones serán presenciales. </t>
  </si>
  <si>
    <t>Expectativas sobre la dinámica del curso</t>
  </si>
  <si>
    <t>Se comunicará a los estudiantes que se espera que utilicen los medios oficiales (foros) para sus consultas, que participen activamente en cada sesión y que mantengan comunicación constante con el auxiliar. Se enfatizará la importancia del trabajo en equipo durante los proyectos.</t>
  </si>
  <si>
    <t xml:space="preserve">Tiempo que emplearas </t>
  </si>
  <si>
    <t xml:space="preserve">2. Evaluación de Conocimientos Previos                             </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</si>
  <si>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</si>
  <si>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</si>
  <si>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</si>
  <si>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 xml:space="preserve">Preguntas (20 preguntas de opción):
Bases de Datos (5 preguntas)
¿Cuál es el lenguaje más utilizado para manejar bases de datos relacionales?
A) HTML
B) SQL ✓
C) CSS
D) JavaScript
¿Qué tipo de clave garantiza que cada registro en una tabla sea único?
A) Clave primaria ✓
B) Clave externa
C) Clave alternativa
D) Clave compuesta
¿Qué comando de SQL se utiliza para extraer datos de una tabla?
A) UPDATE
B) SELECT ✓
C) INSERT
D) DELETE
¿Qué tipo de relación existe cuando una fila de una tabla puede estar asociada a varias filas de otra tabla, y viceversa?
A) Uno a Uno
B) Uno a Muchos
C) Muchos a Muchos ✓
D) Ninguna de las anteriores
¿Qué comando elimina permanentemente una tabla en SQL?
A) DROP ✓
B) DELETE
C) TRUNCATE
D) REMOVE
Frontend (5 preguntas)
¿Qué lenguaje se usa principalmente para estructurar páginas web?
A) JavaScript
B) HTML ✓
C) CSS
D) Python
¿Cuál de los siguientes se utiliza para dar estilo a una página web?
A) HTML
B) SQL
C) CSS ✓
D) PHP
¿Qué framework de JavaScript es popular para construir interfaces de usuario?
A) React ✓
B) MySQL
C) PHP
D) Django
¿Qué atributo de una etiqueta &lt;img&gt; define la dirección de la imagen?
A) href
B) src ✓
C) alt
D) link
¿Qué significa "responsive design" en desarrollo frontend?
A) Páginas que responden con correos automáticos
B) Páginas que se adaptan a diferentes dispositivos ✓
C) Páginas que responden más rápido en internet
D) Páginas con muchas animaciones
Backend (5 preguntas)
¿Qué lenguaje es más común en desarrollo backend?
A) Python ✓
B) CSS
C) HTML
D) SVG
¿Cuál de los siguientes protocolos se utiliza para la comunicación entre frontend y backend en aplicaciones web?
A) HTTP ✓
B) FTP
C) SMTP
D) SSH
¿Qué significa CRUD en backend?
A) Crear, Revisar, Usar, Deletrear
B) Create, Read, Update, Delete ✓
C) Controlar, Revisar, Usar, Descartar
D) Code, Run, Update, Deploy
¿Qué base de datos es NoSQL?
A) MySQL
B) MongoDB ✓
C) PostgreSQL
D) Oracle
En un servidor backend, ¿qué rol cumple una API?
A) Almacenar imágenes
B) Conectar frontend con la base de datos ✓
C) Reemplazar el sistema operativo
D) Diseñar la interfaz de usuario
Control de Versiones Básico (5 preguntas)
¿Cuál es el sistema de control de versiones más utilizado actualmente?
A) SVN
B) Git ✓
C) Mercurial
D) CVS
¿Qué comando de Git se utiliza para guardar cambios en el repositorio local?
A) git push
B) git commit ✓
C) git pull
D) git save
En Git, ¿qué es un "repositorio"?
A) Una carpeta cualquiera en la computadora
B) Un servidor de base de datos
C) Un espacio donde se almacena el código y su historial de cambios ✓
D) Un archivo ejecutable
¿Cuál es la plataforma más popular para alojar repositorios Git en la nube?
A) Dropbox
B) Google Drive
C) GitHub ✓
D) OneDrive
¿Por qué es importante usar control de versiones en proyectos de equipo?
A) Para hacer el proyecto más complicado
B) Para llevar un historial de cambios y colaborar eficientemente ✓
C) Solo es útil para proyectos individuales
D) No es realmente importante
</t>
  </si>
  <si>
    <t>Redactaras una parte practica para realizar la evaluacion de conocimientos previos</t>
  </si>
  <si>
    <t>Se solicitará a los estudiantes que elaboren una distribución de tiempo simple (cronograma) de cómo organizarían el desarrollo de un sistema que integre base de datos relacional, frontend y backend. También deberán indicar qué repositorio usarían y cómo lo estructurarían. El objetivo es observar la capacidad de organización y planificación antes de iniciar el laboratorio.</t>
  </si>
  <si>
    <t xml:space="preserve">3. Presentación de los Estudiantes                                </t>
  </si>
  <si>
    <t xml:space="preserve">No puedes excederte mas de 30 minutos </t>
  </si>
  <si>
    <t>Seleccion al Azar de 5 Estudiantes</t>
  </si>
  <si>
    <t>Se preguntará primero si algún estudiante desea participar voluntariamente. A quienes se ofrezcan se les dará prioridad. Para los espacios restantes se utilizará la herramienta Wheel of Names (https://wheelofnames.com/) con los carnets o nombres de los estudiantes precargados. Se podrá invitar a otro estudiante a girar la ruleta.</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</si>
  <si>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</si>
  <si>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Indica las preguntas que responderan los estudiantes afortunados</t>
  </si>
  <si>
    <t>¿Cuál es tu nombre y carnet?
¿Qué intereses o expectativas tienes sobre este laboratorio?
¿Tienes experiencia previa relacionada con los temas del curso?
cuéntanos un dato curioso sobre vos.
¿Consideras que la prueba de conocimientos previos estuvo acorde al conocimiento que se te brindó en cursos anteriores?
¿Qué tan cómodo/a te sentiste con la prueba anterior?</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</si>
  <si>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</si>
  <si>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</si>
  <si>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</si>
  <si>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</si>
  <si>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https://docs.google.com/forms/d/e/1FAIpQLSfCys7WHwIsZVgCKa3ynbDqTbCgQwPqOhQm4LaNNrBosWq_1w/viewform?usp=sharing&amp;ouid=100340861360710746311</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</si>
  <si>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</si>
  <si>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</si>
  <si>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Sábados de 8:00 a.m. a 4:00 p.m., ajustando el horario exacto según el número de estudiantes asignados.</t>
  </si>
  <si>
    <t xml:space="preserve">5.  Mostrar Programa del Curso                 </t>
  </si>
  <si>
    <t>No puedes excederte mas de 30 minutos</t>
  </si>
  <si>
    <t xml:space="preserve">6. Evaluación de Conocimientos del Curso Actual                                  </t>
  </si>
  <si>
    <t xml:space="preserve">Redactaras 20 preguntas con sus respectivas respuestas </t>
  </si>
  <si>
    <t>Evaluación de Conocimientos del Curso Actual — 20 preguntas completas:
Metodologías Ágiles (5 preguntas)
¿Qué es Scrum?
A) Un lenguaje de programación
B) Una base de datos
C) Un marco de trabajo ágil para gestión de proyectos ✓
D) Un sistema operativo
¿Cuál de estos NO es un rol en Scrum?
A) Product Owner
B) Scrum Master
C) Development Team
D) Project Manager ✓
¿Qué es un "sprint" en metodologías ágiles?
A) Una carrera de velocidad
B) Un período de tiempo fijo en el que se desarrolla funcionalidad ✓
C) Un tipo de bug
D) Una reunión del equipo
¿Qué herramienta se utiliza comúnmente para gestionar tareas en equipos ágiles?
A) Microsoft Word
B) Excel únicamente
C) Trello o Jira ✓
D) PowerPoint
¿Qué es una "historia de usuario"?
A) La biografía del cliente
B) Una descripción de funcionalidad desde la perspectiva del usuario ✓
C) Un reporte de errores
D) La documentación técnica del proyecto
Herramientas de Desarrollo (4 preguntas)
¿Qué es Docker?
A) Un lenguaje de programación
B) Una plataforma para crear y ejecutar contenedores ✓
C) Un editor de código
D) Una base de datos
¿Para qué sirve un pipeline de CI/CD?
A) Para diseñar interfaces
B) Para automatizar pruebas y despliegues ✓
C) Para escribir código más rápido
D) Para almacenar contraseñas
¿Qué es GitHub Actions?
A) Una red social para programadores
B) Una herramienta de automatización y CI/CD ✓
C) Un juego de programación
D) Un curso en línea
¿Qué es un "merge" en Git?
A) Eliminar código
B) Combinar cambios de diferentes ramas ✓
C) Crear un nuevo repositorio
D) Borrar el historial de commits
Testing y Calidad (3 preguntas)
¿Qué son las pruebas unitarias?
A) Pruebas que evalúan todo el sistema completo
B) Pruebas que verifican pequeñas partes del código de forma aislada ✓
C) Pruebas realizadas por el usuario final
D) Pruebas de rendimiento
¿Qué framework se utiliza comúnmente para pruebas end-to-end en aplicaciones web?
A) React
B) Angular
C) Cypress ✓
D) Node.js
¿Qué significa que un código tenga "alta cobertura de pruebas"?
A) Que tiene muchos comentarios
B) Que un gran porcentaje del código está siendo probado ✓
C) Que funciona muy rápido
D) Que está bien documentado
Ingeniería de Software (3 preguntas)
¿Qué es un requerimiento funcional?
A) Una restricción de rendimiento del sistema
B) Una descripción de QUÉ debe hacer el sistema ✓
C) El hardware necesario para el proyecto
D) El presupuesto del proyecto
¿Qué es UML?
A) Un lenguaje de programación
B) Un lenguaje de modelado visual para sistemas ✓
C) Una base de datos
D) Un framework web
¿Qué significan los principios SOLID?
A) Tipos de bases de datos
B) Principios para escribir código limpio y mantenible ✓
C) Comandos de Git
D) Herramientas de testing
Preguntas variadas
¿Qué es un "backlog" en Scrum?
A) Un error crítico del sistema
B) Una lista priorizada de tareas y funcionalidades pendientes ✓
C) El resultado final del sprint
D) Una reunión diaria del equipo
¿Qué significa "refactorizar" código?
A) Reescribir el código desde cero con otro lenguaje
B) Mejorar la estructura interna del código sin cambiar su comportamiento ✓
C) Agregar nuevas funcionalidades al sistema
D) Eliminar pruebas unitarias obsoletas
¿Qué es un "contenedor" en el contexto de Docker?
A) Una carpeta comprimida con archivos del proyecto
B) Un entorno aislado y portátil para ejecutar una aplicación ✓
C) Un tipo de base de datos NoSQL
D) Una rama especial en Git
¿Qué tipo de prueba verifica que los distintos módulos del sistema funcionen correctamente en conjunto?
A) Prueba unitaria
B) Prueba de integración ✓
C) Prueba de carga
D) Prueba de interfaz
¿Qué es un "pull request" en el flujo de trabajo con Git?
A) Una solicitud para descargar el repositorio completo
B) Una solicitud para revisar y fusionar cambios de una rama a otra ✓
C) Un comando para actualizar el repositorio local
D) Una notificación de error en el pipeline</t>
  </si>
  <si>
    <t>Diseño de la Sesión de Laboratorio</t>
  </si>
  <si>
    <t>Ponderación</t>
  </si>
  <si>
    <t>Validación de Tiempo</t>
  </si>
  <si>
    <t>1. Área Actitudinal (Saber Ser)</t>
  </si>
  <si>
    <t>Tiene que estar en un rango de 3 a 5 minutos</t>
  </si>
  <si>
    <t>Nombre del Valor</t>
  </si>
  <si>
    <t>Honestidad</t>
  </si>
  <si>
    <t>Descripcion</t>
  </si>
  <si>
    <t>Se mostrará un slide con un ejemplo práctico de honestidad en el trabajo colaborativo: atribuir correctamente el código a sus autores, no plagiar 
contribuciones de compañeros y registrar commits con información veraz en repositorios compartidos.</t>
  </si>
  <si>
    <t>Como se relaciona con los conocimientos de la sesion y se aplicaria</t>
  </si>
  <si>
    <t>En el control de versiones, la honestidad es esencial: cada commit debe reflejar autoría real, los mensajes deben describir fielmente los cambios 
realizados, y el trabajo en equipo con Git requiere transparencia para mantener la trazabilidad del proyecto y la confianza entre desarrolladores.</t>
  </si>
  <si>
    <t>2. Área Conocimiento (Saber)</t>
  </si>
  <si>
    <t>No puede exceder los 60 minutos</t>
  </si>
  <si>
    <t>Competencia a desarrollar</t>
  </si>
  <si>
    <t>2.1 Contenido</t>
  </si>
  <si>
    <t>Unidad</t>
  </si>
  <si>
    <t xml:space="preserve">Tema </t>
  </si>
  <si>
    <t>Sub Tema</t>
  </si>
  <si>
    <t>Introduccion a los sistemas de Versiones</t>
  </si>
  <si>
    <t>Introduccion</t>
  </si>
  <si>
    <t>Sistema de control de versiones centralizado</t>
  </si>
  <si>
    <t>sistema de control de versiones distribuido</t>
  </si>
  <si>
    <t>Repositorios publicos</t>
  </si>
  <si>
    <t>Repositorios privados</t>
  </si>
  <si>
    <t>Buenas Practicas en Git</t>
  </si>
  <si>
    <t>GitFlow y Versionamiento Semantico</t>
  </si>
  <si>
    <t>Ramas Principales</t>
  </si>
  <si>
    <t>Ramas desarrollo</t>
  </si>
  <si>
    <t>Flujo de Trabajo</t>
  </si>
  <si>
    <t>Versionamiento Semantico</t>
  </si>
  <si>
    <t>2.2 Recursos Educativos</t>
  </si>
  <si>
    <t>Tipo de Recurso a utilizar</t>
  </si>
  <si>
    <t>Valor maximo recomendado en Minutos</t>
  </si>
  <si>
    <t>Tiempo Aproximado ( unicamente el valor de minutos )</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</si>
  <si>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</si>
  <si>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</si>
  <si>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</si>
  <si>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</si>
  <si>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</si>
  <si>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</si>
  <si>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</si>
  <si>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</si>
  <si>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</si>
  <si>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</si>
  <si>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Cuestionario</t>
  </si>
  <si>
    <t>Coloca el tiempo que usar en la actividad, un tiempo sugerido 30 minutos</t>
  </si>
  <si>
    <t>Descripcion de la Actividad</t>
  </si>
  <si>
    <t xml:space="preserve">Los estudiantes resolverán un quizz en plataforma Quizz, para evaluar los fundamentos teoriocos de la unidad 1, 
abarcando gitflow, semantic version, git, branches, releases
</t>
  </si>
  <si>
    <t>Actividad 2 (Optativa puedes hacerla si lo consideras apropiado)</t>
  </si>
  <si>
    <t>Coloca el tiempo que usar en la actividad, un tiempo sugerido 20 minutos</t>
  </si>
  <si>
    <t>3. Cierre</t>
  </si>
  <si>
    <t>Tiene que estar en un rango de 10 a 15 minutos</t>
  </si>
  <si>
    <t>Asignacion de Actividades</t>
  </si>
  <si>
    <t>Repasar comandos de Git vistos: init, add, commit, status, log, branch, remote, push.
Leer material indroductorio sobre "UX/UI y Principios de Jakob Nielsen" para Semana 3</t>
  </si>
  <si>
    <t>Resuelve alguna duda, asigna las actividades que deben realizar, dudas de proyectos, etc</t>
  </si>
  <si>
    <t>Empatía</t>
  </si>
  <si>
    <t xml:space="preserve">Descripcion: </t>
  </si>
  <si>
    <t>Descripcion: Se mostrará un slide con la siguiente reflexión: "En UX, la empatía significa dejar de pensar como desarrolladores y empezar a pensar como usuarios. No diseñamos para nosotros, diseñamos para personas con diferentes conocimientos, contextos y necesidades. Cuando entendemos eso, creamos interfaces más claras, simples y útiles."</t>
  </si>
  <si>
    <t>En el diseño UX/UI, la empatía es la competencia central: antes de diseñar una interfaz, el desarrollador debe comprender las necesidades, limitaciones y contextos del usuario final. Este valor se aplica al aplicar los 10 principios de Jakob Nielsen, al crear mockups en Figma y al trasladar el diseño a código, asegurando que cada decisión de interfaz responda a lo que el usuario realmente necesita y no a las preferencias del desarrollador</t>
  </si>
  <si>
    <t>UX/UI con Frameworks</t>
  </si>
  <si>
    <t xml:space="preserve">El estudiante Crea ..    </t>
  </si>
  <si>
    <t>Ejercicio practico</t>
  </si>
  <si>
    <t>Los estudiantes observarán y participarán en un ejemplo práctico de diseño UX/UI: (1) Se partirá de un enunciado con requerimientos de una página sencilla; (2) Se aplicarán los principios de Jakob Nielsen para identificar problemas en una interfaz mal diseñada; (3) Se creará un mockup en Figma aplicando buenas prácticas de UX; (4) Se mostrará cómo exportar el diseño a código mediante el plugin de Figma. El objetivo es que el estudiante vea el flujo completo: requerimiento → diseño empático → código.</t>
  </si>
  <si>
    <t xml:space="preserve">Revisar los 10 principios de Nielsen con ejemplos de aplicaciones conocidas. Tarea 1: Desarrollar API REST con versionamiento (tags y hotfix) </t>
  </si>
  <si>
    <t>Responsabilidad</t>
  </si>
  <si>
    <t>Se hablará durante 1 minuto sobre la responsabilidad en el cumplimiento de tareas y compromisos con el equipo, 
destacando cómo cada miembro del equipo de desarrollo es clave para el éxito del proyecto.</t>
  </si>
  <si>
    <t>En metodologías de desarrollo, la responsabilidad es esencial: cumplir con los tiempos de los sprints, entregar artefactos de calidad y comunicar oportunamente impedimentos. 
Este valor se aplica al asumir roles en Scrum, respetar Definition of Done y mantener actualizados los tableros de gestión.</t>
  </si>
  <si>
    <t xml:space="preserve">Metodologías de Desarrollo        </t>
  </si>
  <si>
    <t xml:space="preserve">Introducción a las Metodologías de Desarrollo	</t>
  </si>
  <si>
    <t xml:space="preserve">Metodologías de Desarrollo	</t>
  </si>
  <si>
    <t>Metodologias robustas</t>
  </si>
  <si>
    <t>Metodologias Agiles</t>
  </si>
  <si>
    <t>Factores para la Seleccion de una Metodologia</t>
  </si>
  <si>
    <t>Tendencias Actuales y Futuras</t>
  </si>
  <si>
    <t xml:space="preserve">Los estudiantes resolverán un quizz en plataforma UEDI sobre metodologías de desarrollo: identificarán características de metodologías robustas vs. ágiles,
 aplicarán criterios de selección según escenarios de proyecto, y relacionarán principios del Manifiesto Ágil con prácticas reales. </t>
  </si>
  <si>
    <t>Espacio para consultas sobre: cuándo usar cascada vs. ágil, cómo justificar selección metodológica en documentación de proyecto, diferencias entre Scrum/Kanban,
 y dudas generales del proyecto integrador.</t>
  </si>
  <si>
    <t>Solidaridad</t>
  </si>
  <si>
    <t>Se compartirá el siguiente ejemplo: "Imagina que están en un Sprint, y uno de tus compañeros tiene problemas para terminar su feature branch porque encontró un bug complicado. Tú ya terminaste tu tarea y la subiste correctamente usando Gitflow. En lugar de quedarte esperando, te ofreces a ayudar: revisas su código, le explicas cómo resolverlo o hacen pair programming para salir del problema juntos. Eso es solidaridad. No es solo cumplir con tu parte, es entender que si alguien del equipo se atrasa, todo el Sprint se ve afectado. En Scrum se trabaja en equipo, y la actitud solidaria es lo que realmente hace que el proyecto avance."</t>
  </si>
  <si>
    <t>Scrum es, por definición, un marco de trabajo colaborativo. La solidaridad es el valor que sostiene los pilares de inspección y adaptación del equipo: cuando un miembro enfrenta un impedimento, el equipo lo levanta en el Daily Scrum y otros miembros se ofrecen a ayudar. Un Sprint Goal se logra en equipo, no de forma individual. La solidaridad es lo que convierte un grupo de personas en un Scrum Team funcional.</t>
  </si>
  <si>
    <t xml:space="preserve">Scrum	</t>
  </si>
  <si>
    <t>Introducción y Manifiesto Ágil</t>
  </si>
  <si>
    <t>Pilares</t>
  </si>
  <si>
    <t>Se trabajará un ejemplo teórico-práctico de la relación entre historias de usuario y el Product Backlog: (1) Se presenta un enunciado de problema real (ej. sistema de reservas); (2)  Se identifican y redactan historias de usuario con criterios de aceptación; (3) Se trasladan las historias al Product Backlog priorizándolas; (4) Se simula un Sprint Planning donde el equipo selecciona las historias para el sprint; (5) Se asignan puntos de esfuerzo usando la técnica de estimación por tallas de camiseta (XS, S, M, L, XL). El objetivo es que el estudiante viva el proceso completo de planificación en Scrum.</t>
  </si>
  <si>
    <t>Leer los 12 principios del Manifiesto Ágil. Prepararse para el Corto 2 de la próxima semana (Herramientas ágiles: Jira y Trello).</t>
  </si>
  <si>
    <t>Disciplina</t>
  </si>
  <si>
    <t>Se dará un breve ejemplo hablado sobre la importancia de la disciplina en el seguimiento de metodologías ágiles: 
mantener actualizados los tableros de tareas, respetar los tiempos de los sprints y cumplir con las definiciones de "Done" establecidas por el equipo.</t>
  </si>
  <si>
    <t>La disciplina es fundamental al utilizar herramientas de gestión ágil como Jira o Trello: actualizar estados de tareas en tiempo real, documentar comentarios
 relevantes y seguir los flujos de trabajo definidos. Este valor se aplica al mantener la trazabilidad del proyecto y facilitar la colaboración transparente 
entre miembros del equipo.</t>
  </si>
  <si>
    <t xml:space="preserve">Metodologías de Desarrollo </t>
  </si>
  <si>
    <t xml:space="preserve">Herramientas de Gestión Ágil </t>
  </si>
  <si>
    <t>Fundamentos de la Gestion Visual</t>
  </si>
  <si>
    <t xml:space="preserve">Los estudiantes resolverán un quizz en plataforma UEDI sobre herramientas de gestión ágil: 
identificarán funcionalidades clave de Jira y Trello, aplicarán conceptos de gestión visual en escenarios prácticos,
 y seleccionarán la herramienta adecuada según características del proyecto. </t>
  </si>
  <si>
    <t>Espacio para consultas sobre: configuración inicial de Jira/Trello, mejores prácticas para nombrar tickets, integración con Git, definición de WIP limits,
 y dudas generales del proyecto integrador.</t>
  </si>
  <si>
    <t>Tolerancia</t>
  </si>
  <si>
    <t>Se hablará durante 1 minuto sobre la tolerancia con los compañeros de trabajo y sus diferentes perspectivas. Ejemplo: al levantar requerimientos, distintos miembros del equipo tienen visiones diferentes del sistema; la tolerancia permite escuchar todas las perspectivas antes de tomar decisiones de diseño, lo que resulta en un sistema más completo y bien definido.</t>
  </si>
  <si>
    <t>En la ingeniería de requerimientos, el analista trabaja con múltiples stakeholders que tienen visiones, prioridades y lenguajes distintos. La tolerancia es clave para entender que no hay una sola "versión correcta" del sistema: cada actor aporta una perspectiva válida. Saber tolerar y gestionar esas diferencias es lo que permite construir requerimientos completos, coherentes y aceptados por todos los involucrados.</t>
  </si>
  <si>
    <t>Ciclo de vida del software</t>
  </si>
  <si>
    <t>Priorización</t>
  </si>
  <si>
    <t>Se trabajará con un enunciado breve de un sistema (ej. plataforma de e-commerce o reservas). A partir del enunciado: (1) Identificarán y documentarán al menos 2 requerimientos funcionales; (2) Identificarán al menos 1 requerimiento no funcional de calidad; (3) Identificarán al menos 1 requerimiento de restricción; (4) Redactarán una historia de usuario con su criterio de aceptación correspondiente. El ejercicio busca que el estudiante practique la transición de un enunciado de negocio a requerimientos formalmente documentados, base del proyecto Fase 1.</t>
  </si>
  <si>
    <t xml:space="preserve">Tarea 2: Identificar requerimientos funcionales y no funcionales de un sitio e-commerce (entregar en la fecha indicada). </t>
  </si>
  <si>
    <t>Paciencia</t>
  </si>
  <si>
    <t>Se mostrará una caricatura animada breve que ejemplifique la importancia de la paciencia en el desarrollo de software: 
tomar tiempo para analizar requerimientos, revisar diagramas y validar diseños antes de implementar.</t>
  </si>
  <si>
    <t>En el modelado de sistemas con UML y casos de uso, la paciencia es esencial: dedicar tiempo a identificar correctamente actores, relaciones 
y flujos evita retrabajos posteriores. Este valor se aplica al elaborar diagramas de clases y secuencia, revisar documentación de casos de uso y 
validar diseños con el equipo antes de codificar.</t>
  </si>
  <si>
    <t>Introduccion a casos de Uso del Negocio (CUN)</t>
  </si>
  <si>
    <t>Tipos de relaciones (extend e include)</t>
  </si>
  <si>
    <t>CUN: Core</t>
  </si>
  <si>
    <t>CUN: Primera Descomposicion</t>
  </si>
  <si>
    <t>CUN: Expandidos</t>
  </si>
  <si>
    <t>Plantilla de documentacion</t>
  </si>
  <si>
    <t xml:space="preserve">Modelado y Construcción de Sistemas </t>
  </si>
  <si>
    <t>Introduccion UML</t>
  </si>
  <si>
    <t>Herramientas de modelado</t>
  </si>
  <si>
    <t>actividades</t>
  </si>
  <si>
    <t>Los estudiantes trabajarán en equipos para analizar un caso de estudio (sistema de gestión académica). 
Deberán: (1) Identificar actores principales y secundarios, (2) Elaborar un diagrama de casos de uso con relaciones «include» y «extend», 
(3) Documentar un caso de uso expandido usando la plantilla estándar, y (4) Diseñar un diagrama de secuencia básico para el flujo principal.
 Como producto final, entregarán un documento con los diagramas generados en herramienta de modelado (Lucidchart, StarUML o similar) 
y la documentación del caso de uso seleccionado. Evidencia: archivo PDF con diagramas y documentación.</t>
  </si>
  <si>
    <t>Espacio para consultas sobre: identificación correcta de actores, cuándo usar «include» vs «extend», estructura de plantilla de documentación de casos de uso, 
notación UML en diagramas de clases/secuencia, y dudas generales del proyecto integrador.</t>
  </si>
  <si>
    <t>Se hablará sobre la responsabilidad de entregar software de calidad y con las pruebas adecuadas. Un desarrollador responsable no entrega código sin haberlo probado: cada bug no detectado en etapas tempranas representa un costo exponencialmente mayor cuando llega a producción. La responsabilidad hacia el equipo y el cliente se traduce directamente en escribir pruebas unitarias y respetar los principios SOLID.</t>
  </si>
  <si>
    <t>Las pruebas unitarias y la cobertura de código son herramientas de responsabilidad profesional: garantizan que el código funciona como se espera y que futuras modificaciones no rompen funcionalidad existente. Aplicar SOLID es una forma de responsabilidad técnica, ya que facilita el mantenimiento y la prueba del sistema. Escribir mocks y stubs demuestra el compromiso del desarrollador con validar su código de forma aislada y confiable.</t>
  </si>
  <si>
    <t xml:space="preserve">Diseño y Desarrollo de Sistemas	</t>
  </si>
  <si>
    <t>Pruebas funcionales y no funcionales</t>
  </si>
  <si>
    <t>Pirámide de pruebas</t>
  </si>
  <si>
    <t xml:space="preserve">Diseño y Desarrollo de Sistemas        </t>
  </si>
  <si>
    <t>Mocks, stubs y fakes</t>
  </si>
  <si>
    <t>Cobertura de código y métricas</t>
  </si>
  <si>
    <t>Refactorización de código</t>
  </si>
  <si>
    <t xml:space="preserve">Crea ..    </t>
  </si>
  <si>
    <t>Se trabajará un ejemplo práctico de pruebas de software: (1) Se presentará un fragmento de código (2) Se escribirán pruebas unitarias para una función sencilla usando el framework de pruebas del lenguaje elegido; (3) Se demostrará el uso de stubs y fakes para aislar dependencias externas en las pruebas; (4) Se ejecutarán las pruebas y se revisará el reporte de cobertura de código. El objetivo es que el estudiante comprenda el ciclo completo: escribir código limpio → escribir prueba → ejecutar → revisar cobertura.</t>
  </si>
  <si>
    <t>Los estudiantes resolverán el Corto 3 en la plataforma UEDI sobre pruebas y calidad de software</t>
  </si>
  <si>
    <t xml:space="preserve">"Espacio para consultas sobre: Las pruebas unitarias y la cobertura de código."                                                        
                                                        </t>
  </si>
  <si>
    <t>Integridad</t>
  </si>
  <si>
    <t>Se mostrará un slide con un ejemplo práctico: un equipo de QA que reporta errores de forma transparente, sin ocultar fallos para cumplir plazos, 
garantizando que el software entregado sea confiable y seguro para los usuarios finales.</t>
  </si>
  <si>
    <t>En las pruebas End to End y aseguramiento de calidad, la integridad es esencial: reportar bugs reales, no saltarse pasos de validación y documentar 
hallazgos con honestidad. Este valor se aplica al ejecutar pruebas con Cypress, registrar resultados y comunicar incidencias para mejorar la calidad 
del producto final.</t>
  </si>
  <si>
    <t xml:space="preserve">Diseño y Desarrollo de Sistemas </t>
  </si>
  <si>
    <t>Pruebas No Funcionales</t>
  </si>
  <si>
    <t>Tipos de Pruebas</t>
  </si>
  <si>
    <t>Cypress</t>
  </si>
  <si>
    <t>Los estudiantes trabajarán individualmente para automatizar un flujo de compra completo en el sitio de prueba saucedemo.com utilizando Cypress. 
Deberán: (1) Configurar el proyecto Cypress en su entorno local, (2) Crear un spec que visite el sitio, (3) Implementar pasos para login con credenciales 
válidas, (4) Agregar un producto al carrito, (5) Completar el checkout con datos de prueba, y (6) Validar el mensaje de confirmación de orden.
 Deberán incluir assertions para verificar cada paso crítico. Evidencia: archivo .spec.js con la prueba automatizada y captura de pantalla del reporte de 
Cypress ejecutado exitosamente.</t>
  </si>
  <si>
    <t>Ejercicio Practico</t>
  </si>
  <si>
    <t>Los estudiantes agregarán un caso de prueba negativo al spec de Cypress: intentar login con credenciales inválidas y validar que se muestre el mensaje 
de error correspondiente. Además, configurarán un script en package.json para ejecutar las pruebas en modo headless y generar un reporte HTML.
 Esta actividad refuerza buenas prácticas en automatización de pruebas y preparación para integración continua.</t>
  </si>
  <si>
    <t>Espacio para consultas sobre: instalación de Cypress, errores comunes en selectores, uso de assertions, configuración de baseUrl, ejecución en CI/CD, 
y dudas generales del proyecto integrador.</t>
  </si>
  <si>
    <t>Amabilidad</t>
  </si>
  <si>
    <t>Se dará una pequeña charla de 1 minuto sobre cómo pedir las cosas con amabilidad en el trabajo en equipo. Ejemplo: en un equipo DevOps, cuando alguien necesita acceso a un contenedor o ayuda con una configuración de Docker, la forma en que se hace la solicitud impacta la disposición del compañero a ayudar. Pedir con amabilidad crea un ambiente de colaboración que acelera el trabajo del equipo.</t>
  </si>
  <si>
    <t>En entornos DevOps con Docker, el trabajo colaborativo es constante: compartir imágenes, revisar Docker Compose de compañeros, reportar errores en contenedores. La amabilidad facilita la comunicación técnica, hace que las revisiones de código y configuraciones sean más constructivas, y construye la confianza necesaria para que un equipo de desarrollo e infraestructura funcione de manera efectiva.</t>
  </si>
  <si>
    <t>Introducción a Docker</t>
  </si>
  <si>
    <t xml:space="preserve">El estudiante Analiza ..    </t>
  </si>
  <si>
    <t>Los estudiantes seguirán una demostración práctica de Docker: (1) Se parte de una API REST sencilla (puede ser la del proyecto); (2) Se crea un Dockerfile para containerizar la aplicación; (3) Se construye y ejecuta la imagen; (4) Se crea un docker-compose.yml que levanta la API junto con una base de datos; (5) Se sube la imagen a un Container Registry (Docker Hub o similar). El objetivo es que el estudiante vea el flujo completo de containerización que será requerido en el proyecto y en el Corto 4 de la siguiente sesión.</t>
  </si>
  <si>
    <t>Los estudiantes resolverán el Corto 4 en la plataforma UEDI sobre Docker y contenedores.</t>
  </si>
  <si>
    <t>Espacio para consultas sobre: Docker y contenedores.</t>
  </si>
  <si>
    <t>Colaboración</t>
  </si>
  <si>
    <t>Se motivará a los estudiantes sobre la importancia de la colaboración en equipos DevOps. Ejemplo: en un pipeline CI/CD, el trabajo del desarrollador (commits), del QA (pruebas automatizadas) y del operador (despliegue) están encadenados. Si uno falla sin comunicar al equipo, todo el pipeline se detiene. La colaboración significa mantener el pipeline verde y comunicar proactivamente cualquier falla.</t>
  </si>
  <si>
    <t>CI/CD es una práctica colaborativa por definición: integrar código continuamente requiere que todo el equipo trabaje sobre la misma rama principal, que las pruebas sean responsabilidad compartida y que el despliegue sea transparente para todos. La colaboración no es opcional en DevOps, es el principio que da sentido a toda la automatización.</t>
  </si>
  <si>
    <t>Introducción a DevOps y CI/CD</t>
  </si>
  <si>
    <t>Analisis</t>
  </si>
  <si>
    <t>Los estudiantes resolverán el Corto 5 en la plataforma UEDI CI/CD e Integración Continua</t>
  </si>
  <si>
    <t>Corto 4 la próxima sesión: evaluación sobre Docker y contenedores</t>
  </si>
  <si>
    <t>La sumatoria de los puntos de los proyectos debe superar el  60% del total de la nota, no puede ser un 100%</t>
  </si>
  <si>
    <t>1. Primer Proyecto</t>
  </si>
  <si>
    <t>Horas para realizarlo</t>
  </si>
  <si>
    <t>Analizar, diseñar e implementar sistemas de información aplicando metodologías ágiles, principios de ingeniería de 
software y buenas prácticas de desarrollo.</t>
  </si>
  <si>
    <t>Desarrollar aplicaciones web full-stack aplicando arquitecturas modernas, metodologías ágiles (SCRUM)
 y control de versiones avanzado (Git Flow).</t>
  </si>
  <si>
    <t>Fomentar habilidades blandas mediante trabajo colaborativo en equipos de desarrollo, comunicación efectiva
 y resolución de conflictos bajo roles SCRUM.</t>
  </si>
  <si>
    <t>Titulo</t>
  </si>
  <si>
    <t>EduConnect - Plataforma de Gestión de Tutorías Académicas (Fase 1)</t>
  </si>
  <si>
    <t>Qué tecnologías, lenguajes de programación, plataformas, hardware o software se utilizaran</t>
  </si>
  <si>
    <t>Control de Versiones: Git, GitHub.
Gestión: Jira, Trello o similar (Kanban).
Desarrollo: VS Code, Frameworks Frontend (React, Vue, Angular), Frameworks Backend (Node, Python, Java).
Base de Datos: PostgreSQL, MySQL o MongoDB.
Contenedorización: Docker, Docker Compose.
Documentación: Markdown, Draw.io, Figma.</t>
  </si>
  <si>
    <t>Descripción de lo que se realizara</t>
  </si>
  <si>
    <t>Los estudiantes desarrollarán una plataforma web integral para la gestión de tutorías académicas con tres roles diferenciados (Estudiante, Tutor y Administrador).
Alcance:
1. Módulo de Registro y Autenticación: Validación de datos, encriptación de contraseñas y aprobación de cuentas por administrador.
2. Módulo Estudiante: Búsqueda de tutores por materia, visualización de horarios, programación de sesiones con validación de traslapes, cancelación y historial.
3. Módulo Tutor: Gestión de agenda, establecimiento de horarios, atención de estudiantes con registro de plan de sesión y notificación de cancelaciones por correo.
4. Módulo Administrador: Aprobación de usuarios, baja de cuentas y generación de reportes analíticos básicos.
5. Metodología: Implementación obligatoria de SCRUM (2 sprints), Git Flow y arquitectura Dockerizada en entorno local.</t>
  </si>
  <si>
    <t>2. Segundo Proyecto</t>
  </si>
  <si>
    <t>Construir sistemas robustos y escalables mediante técnicas de aseguramiento de calidad (pruebas unitarias y E2E) 
y automatización de despliegues.</t>
  </si>
  <si>
    <t>Implementar arquitecturas DevOps utilizando Integración Continua y Despliegue Continuo (CI/CD) para garantizar la
 calidad del código.</t>
  </si>
  <si>
    <t>Aplicar estándares de seguridad avanzados como validación por tokens, gestión de archivos PDF 
y protección de datos sensibles.</t>
  </si>
  <si>
    <t>EduConnect - Plataforma de Gestión de Tutorías Académicas (Fase 2)</t>
  </si>
  <si>
    <t>CI/CD: GitHub Actions (Build, Test, Deploy).
Pruebas: Selenium o Cypress (E2E), Frameworks de Testing Unitario.
Seguridad: Generación de Tokens, Encriptación avanzada.
Archivos: Librerías de generación y visualización de PDF.
Despliegue: Servicios en la nube (Vercel, AWS, Cloud Run).
Base de Datos: Servicios gestionados en la nube o instancias contenerizadas.</t>
  </si>
  <si>
    <t>Se ampliará la funcionalidad de la Fase 1 incorporando características avanzadas de seguridad, calidad y despliegue.
Alcance:
1. Seguridad: Validación de correo electrónico mediante tokens únicos en el primer inicio de sesión.
2. Gestión Documental: Subida y visualización incrustada de PDFs (Carnet/CV) y generación de constancias de tutoría en PDF.
3. Calidad: Implementación de mínimo 5 pruebas unitarias y 5 pruebas End-to-End (E2E) automatizadas.
4. DevOps: Configuración de pipeline CI/CD para el backend (Build, Test, Deploy) y despliegue del frontend en la nube.
5. Nuevas Funcionalidades: Sistema de calificaciones (estrellas/comentarios), reportes de conductas inapropiadas, planes de estudio 
estructurados (dificultades + recursos) y reportes analíticos avanzados.</t>
  </si>
  <si>
    <t>3. Tercer Proyecto</t>
  </si>
  <si>
    <t>Optativa</t>
  </si>
  <si>
    <t>Practicas</t>
  </si>
  <si>
    <t>La sumatoria de los puntos de los practicas debe no debe super el  20%</t>
  </si>
  <si>
    <t>1. Primera Practica</t>
  </si>
  <si>
    <t>Obligatoria</t>
  </si>
  <si>
    <t>El estudiante desarrolla soluciones de software utilizando metodologías, herramientas y buenas prácticas de la ingeniería de software que permitan el trabajo colaborativo y el control efectivo de versiones en proyectos de desarrollo.</t>
  </si>
  <si>
    <t>El estudiante aplica GitFlow como estrategia de branching en el desarrollo de aplicaciones web, gestionando efectivamente las ramas de desarrollo, releases y hotfixes para mantener un flujo de trabajo organizado y profesional.</t>
  </si>
  <si>
    <t>CineCraft — Sistema de Gestión de Reseñas de Películas con GitFlow</t>
  </si>
  <si>
    <t xml:space="preserve">Control de Versiones: Git, GitHub..
Desarrollo: VS Code, Frameworks Frontend (React, Vue, Angular), Frameworks Backend (Node, Python, Java).
Base de Datos: PostgreSQL, MySQL o MongoDB.																			</t>
  </si>
  <si>
    <r>
      <rPr>
        <rFont val="Arial"/>
        <b/>
        <color theme="1"/>
      </rPr>
      <t>Descripción del problema a resolver:</t>
    </r>
    <r>
      <rPr>
        <rFont val="Arial"/>
        <color theme="1"/>
      </rPr>
      <t xml:space="preserve">
CineCraft es un sistema que se desarrollará para la gestión de reseñas de películas. El objetivo de la aplicación es permitir al usuario registrar, organizar y compartir sus opiniones sobre películas de forma estructurada e intuitiva. El sistema debe permitir crear, modificar y eliminar reseñas, organizarlas por género o etiquetas personalizadas, destacar las favoritas y archivar aquellas de menor relevancia. Además, los usuarios podrán compartir reseñas con otros usuarios de la plataforma. Un aspecto fundamental es la implementación de GitFlow como estrategia de branching, permitiendo a los estudiantes experimentar con un flujo de trabajo profesional utilizado en la industria. Cada funcionalidad deberá desarrollarse en una rama feature independiente, integrarse a develop y llegar a producción mediante releases controlados.
</t>
    </r>
    <r>
      <rPr>
        <rFont val="Arial"/>
        <b/>
        <color theme="1"/>
      </rPr>
      <t>Alcance de la práctica:</t>
    </r>
    <r>
      <rPr>
        <rFont val="Arial"/>
        <color theme="1"/>
      </rPr>
      <t xml:space="preserve">
Implementación de GitFlow con ramas Main/Master, Develop, Features, Release y Hotfix
Desarrollo de las siguientes funcionalidades:
Agregar Reseña: Permite registrar una nueva reseña con los datos: Título de la película, Calificación (1–5 estrellas), Comentario/opinión, y Etiqueta/género. Se debe validar que el título de la película no vaya vacío. Las etiquetas pueden crearse en el momento o seleccionarse de las ya existentes.
Eliminar Reseña: Permite remover una reseña de la lista. Se recomienda solicitar confirmación al usuario antes de ejecutar la acción.
Modificar Reseña: Permite editar cualquier campo de una reseña previamente registrada, respetando las mismas validaciones del alta.
Destacar Reseña: Marca una reseña como favorita o destacada, moviéndola al apartado "Destacadas" en la página principal. Se puede desmarcar en cualquier momento.
Archivar Reseña: Permite conservar reseñas de menor relevancia sin eliminarlas, moviéndolas a la sección "Archivadas". La reseña archivada deja de aparecer en el dashboard principal y puede desarchivarse posteriormente.
Compartir Reseñas entre usuarios: Permite que un usuario comparta una reseña con otro usuario registrado en la plataforma. La reseña compartida aparece en el dashboard de notificaciones del destinatario con un indicador visual y el nombre del propietario. El propietario puede ver en una sección "Compartidas" todas las reseñas que ha compartido y con quiénes.
Manejo de usuarios: Registro de perfiles de usuario, login con validación de credenciales y modificación de información personal.
Almacenamiento de datos en base de datos (local o en la nube)
Realizar al menos 2 releases a la rama Main con etiquetado de versiones (versión final mínima: v2.0.0)
Realizar al menos un Hotfix
Aplicar buenas prácticas en commits y nomenclatura de ramas
</t>
    </r>
  </si>
  <si>
    <t>2. Segunda Practica</t>
  </si>
  <si>
    <t>3. Tercera Practica</t>
  </si>
  <si>
    <t>4. Cuarta Practica</t>
  </si>
  <si>
    <t>5. Quinta Practica</t>
  </si>
  <si>
    <t>6. Sexta Practica</t>
  </si>
  <si>
    <t>7. Septima Practica</t>
  </si>
  <si>
    <t>La sumatoria de los puntos de los practicas debe no debe super el  10% de la nota</t>
  </si>
  <si>
    <t>Tarea de fortalecimiento académico</t>
  </si>
  <si>
    <t>Obligatoria se debe dejar en la sesion de diagnistico</t>
  </si>
  <si>
    <t>El estudiante aplica conocimientos básicos de control de versiones creando y gestionando un repositorio en GitHub, realizando commits.</t>
  </si>
  <si>
    <t>El estudiante demuestra manejo inicial de Git y GitHub, identificando las áreas principales de trabajo (Work Directory, Staging Area y Repository), comprendiendo la diferencia entre sistemas centralizados y distribuidos.</t>
  </si>
  <si>
    <t>Creación de Repositorio y Commit Inicial</t>
  </si>
  <si>
    <t>Git instalado en la computadora.
Cuenta en GitHub.
Editor de texto o IDE (VS Code recomendado).
Navegador web para acceder al repositorio remoto.</t>
  </si>
  <si>
    <t>Que conocimientos base y competencias esenciales se deben reforzar que permitan al estudiante afrontar con mayor solidez los contenidos del curso</t>
  </si>
  <si>
    <t>Para afrontar este laboratorio, el estudiante debe reforzar:
- Conceptos de control de versiones: diferencias entre sistemas centralizados y distribuidos.
- Áreas de trabajo en Git: Work Directory, Staging Area y Repository.
- Uso de Conventional Commits para estandarizar mensajes de commit.
- Creación de repositorios en GitHub y sincronización con repositorios locales.
- Evidencia de commits en el visor de GitHub.</t>
  </si>
  <si>
    <t>1. Primera Tarea</t>
  </si>
  <si>
    <t>Repositorios públicos y tags — API REST con versionamiento</t>
  </si>
  <si>
    <t>Git, GitHub o GitLab, lenguaje de programación a elección del estudiante (Node.js, Python, Java, etc.), GitKraken (opcional)</t>
  </si>
  <si>
    <t>Desarrollar una API REST que muestre el nombre del estudiante y su canción favorita. Crear un tag release-1.0 para marcar esa versión inicial. Luego crear una rama hotfix para modificar la API mostrando un álbum favorito en lugar de la canción, crear el tag release-2.0 para marcar la corrección y eliminar la rama hotfix. Entregar un PDF con capturas de pantalla que muestren: la API funcionando en ambas versiones, los comandos Git utilizados, los tags creados y el historial de commits antes y después de eliminar la rama hotfix.</t>
  </si>
  <si>
    <t>2. Segunda Tarea</t>
  </si>
  <si>
    <t>Identificar Requerimientos</t>
  </si>
  <si>
    <r>
      <rPr>
        <rFont val="Arial"/>
        <color theme="1"/>
      </rPr>
      <t xml:space="preserve">Lucichart, </t>
    </r>
    <r>
      <rPr>
        <rFont val="Arial"/>
        <color rgb="FF1155CC"/>
        <u/>
      </rPr>
      <t>draw.io</t>
    </r>
  </si>
  <si>
    <t xml:space="preserve">Identifica y documenta requerimientos funcionales, de restricción y de calidad con base en el análisis del proyecto de su grupo (Fase 1), 
aplicando las plantillas y estándares revisados en clase.                                                                                                              
                                                        </t>
  </si>
  <si>
    <t>3. Tercera Tarea</t>
  </si>
  <si>
    <t>Diagramas CUN (Core y Primera Descomposición)</t>
  </si>
  <si>
    <t>PlantUML, Draw.io o Lucidchart para diagramación UML</t>
  </si>
  <si>
    <t xml:space="preserve">Tarea grupal. Identificar y modelar el core del negocio del proyecto Fase 1: elaborar el diagrama del core con el óvalo central y actores conectados, una tabla de actores con nombre y descripción de rol, y una descripción formal del negocio. Luego descomponer el core en sus procesos principales mediante un diagrama de primera descomposición con actores y sus relaciones, incluyendo descripción de cada caso de uso. Entregar un único PDF con todas las plantillas completadas y los diagramas renderizados. </t>
  </si>
  <si>
    <t>4. Cuarta Tarea</t>
  </si>
  <si>
    <t>Pruebas E2E</t>
  </si>
  <si>
    <t xml:space="preserve">Realizar la prueba E2E solicitada, realizar el flujo que se pide, adjuntando las capturas de pantalla de cypress, y el codigo del mismo      </t>
  </si>
  <si>
    <t>5. Quinta Tarea</t>
  </si>
  <si>
    <t>6. Sexta Tarea</t>
  </si>
  <si>
    <t>7. Septima Tarea</t>
  </si>
  <si>
    <t>Codigo-Nombre</t>
  </si>
  <si>
    <t>Competencias</t>
  </si>
  <si>
    <t>17 - Área Social Humanística 1</t>
  </si>
  <si>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</si>
  <si>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</si>
  <si>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101 - Área Matemática Básica 1</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</si>
  <si>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</si>
  <si>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</si>
  <si>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5 - Técnicas de Estudio e Investigación</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</si>
  <si>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</si>
  <si>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</si>
  <si>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39 - Deportes 1</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</si>
  <si>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</si>
  <si>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</si>
  <si>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6 - Idioma Tecnico 1</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</si>
  <si>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</si>
  <si>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</si>
  <si>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</si>
  <si>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</si>
  <si>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</si>
  <si>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103 - Área Matemática Básica 2</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</si>
  <si>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</si>
  <si>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</si>
  <si>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</si>
  <si>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</si>
  <si>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</si>
  <si>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</si>
  <si>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</si>
  <si>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</si>
  <si>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</si>
  <si>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</si>
  <si>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</si>
  <si>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</si>
  <si>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</si>
  <si>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</si>
  <si>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</si>
  <si>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</si>
  <si>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</si>
  <si>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</si>
  <si>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</si>
  <si>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</si>
  <si>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</si>
  <si>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</si>
  <si>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</si>
  <si>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</si>
  <si>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</si>
  <si>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</si>
  <si>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</si>
  <si>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</si>
  <si>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</si>
  <si>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</si>
  <si>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</si>
  <si>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</si>
  <si>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</si>
  <si>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</si>
  <si>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</si>
  <si>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</si>
  <si>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</si>
  <si>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</si>
  <si>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</si>
  <si>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</si>
  <si>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</si>
  <si>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</si>
  <si>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</si>
  <si>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</si>
  <si>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</si>
  <si>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</si>
  <si>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</si>
  <si>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</si>
  <si>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</si>
  <si>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</si>
  <si>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</si>
  <si>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</si>
  <si>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</si>
  <si>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</si>
  <si>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</si>
  <si>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</si>
  <si>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</si>
  <si>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</si>
  <si>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</si>
  <si>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</si>
  <si>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</si>
  <si>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720 - Modelación y Simulación 2</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</si>
  <si>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</si>
  <si>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</si>
  <si>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</si>
  <si>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</si>
  <si>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</si>
  <si>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</si>
  <si>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</si>
  <si>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</si>
  <si>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</si>
  <si>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90 - Programacion de Computadoras 1</t>
  </si>
  <si>
    <t>92 - Programacion de Computadoras 2</t>
  </si>
  <si>
    <t>667 - Programacion Comercial 1</t>
  </si>
  <si>
    <t>768 - Algoritmos</t>
  </si>
  <si>
    <t>0089 - Comunicación Asertiva</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</si>
</sst>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color theme="1"/>
      <name val="Arial"/>
    </font>
    <font>
      <b/>
      <sz val="12.0"/>
      <color rgb="FFFF6D01"/>
      <name val="Arial"/>
    </font>
    <font>
      <b/>
      <color theme="1"/>
      <name val="Arial"/>
    </font>
    <font>
      <sz val="12.0"/>
      <color rgb="FFB7B7B7"/>
      <name val="Arial"/>
    </font>
    <font>
      <b/>
      <sz val="12.0"/>
      <color theme="1"/>
      <name val="Arial"/>
    </font>
    <font/>
    <font>
      <sz val="12.0"/>
      <color theme="1"/>
      <name val="Arial"/>
    </font>
    <font>
      <b/>
      <sz val="12.0"/>
      <color rgb="FFFBBC04"/>
      <name val="Arial"/>
    </font>
    <font>
      <sz val="12.0"/>
      <color rgb="FF404040"/>
      <name val="Inter"/>
    </font>
    <font>
      <b/>
      <sz val="11.0"/>
      <color theme="1"/>
      <name val="Arial"/>
    </font>
    <font>
      <sz val="11.0"/>
      <color theme="1"/>
      <name val="Arial"/>
    </font>
    <font>
      <u/>
      <color rgb="FF1155CC"/>
      <name val="Arial"/>
    </font>
    <font>
      <color rgb="FFFFFFFF"/>
      <name val="Arial"/>
    </font>
    <font>
      <b/>
      <sz val="12.0"/>
      <color theme="8"/>
      <name val="Arial"/>
    </font>
    <font>
      <color rgb="FFB7B7B7"/>
      <name val="Arial"/>
    </font>
    <font>
      <sz val="12.0"/>
      <color rgb="FF000000"/>
      <name val="Calibri"/>
    </font>
    <font>
      <b/>
      <sz val="13.0"/>
      <color theme="4"/>
      <name val="Arial"/>
    </font>
    <font>
      <b/>
      <sz val="12.0"/>
      <color theme="4"/>
      <name val="Arial"/>
    </font>
    <font>
      <color rgb="FF999999"/>
      <name val="Arial"/>
    </font>
    <font>
      <b/>
      <sz val="13.0"/>
      <color rgb="FF4285F4"/>
      <name val="Arial"/>
    </font>
    <font>
      <b/>
      <sz val="12.0"/>
      <color rgb="FF4285F4"/>
      <name val="Arial"/>
    </font>
    <font>
      <u/>
      <color theme="1"/>
      <name val="Arial"/>
    </font>
    <font>
      <b/>
      <sz val="12.0"/>
      <color rgb="FFFFFFFF"/>
      <name val="Arial"/>
    </font>
    <font>
      <color theme="1"/>
      <name val="Arial"/>
      <scheme val="minor"/>
    </font>
    <font>
      <color rgb="FFCCCCCC"/>
      <name val="Arial"/>
    </font>
    <font>
      <color rgb="FFD9D9D9"/>
      <name val="Arial"/>
    </font>
    <font>
      <u/>
      <color theme="1"/>
      <name val="Arial"/>
    </font>
  </fonts>
  <fills count="19">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D9D9D9"/>
        <bgColor rgb="FFD9D9D9"/>
      </patternFill>
    </fill>
    <fill>
      <patternFill patternType="solid">
        <fgColor rgb="FFEAD1DC"/>
        <bgColor rgb="FFEAD1DC"/>
      </patternFill>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rgb="FF4285F4"/>
        <bgColor rgb="FF4285F4"/>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double">
        <color rgb="FF434343"/>
      </left>
      <right style="double">
        <color rgb="FF434343"/>
      </right>
      <top style="double">
        <color rgb="FF434343"/>
      </top>
      <bottom style="double">
        <color rgb="FF434343"/>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thin">
        <color rgb="FF000000"/>
      </left>
      <right style="thin">
        <color rgb="FF000000"/>
      </right>
      <top style="thin">
        <color rgb="FF000000"/>
      </top>
      <bottom style="thin">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3" numFmtId="0" xfId="0" applyFont="1"/>
    <xf borderId="0" fillId="0" fontId="3" numFmtId="0" xfId="0" applyAlignment="1" applyFont="1">
      <alignment readingOrder="0"/>
    </xf>
    <xf borderId="0" fillId="0" fontId="3" numFmtId="0" xfId="0" applyAlignment="1" applyFont="1">
      <alignment shrinkToFit="0" wrapText="1"/>
    </xf>
    <xf borderId="0" fillId="0" fontId="1" numFmtId="0" xfId="0" applyFont="1"/>
    <xf borderId="0" fillId="0" fontId="4" numFmtId="0" xfId="0" applyAlignment="1" applyFont="1">
      <alignment shrinkToFit="0" wrapText="1"/>
    </xf>
    <xf borderId="1" fillId="2" fontId="5" numFmtId="0" xfId="0" applyAlignment="1" applyBorder="1" applyFill="1" applyFont="1">
      <alignment shrinkToFit="0" vertical="bottom" wrapText="1"/>
    </xf>
    <xf borderId="2" fillId="2" fontId="5" numFmtId="0" xfId="0" applyAlignment="1" applyBorder="1" applyFont="1">
      <alignment shrinkToFit="0" vertical="bottom" wrapText="1"/>
    </xf>
    <xf borderId="3" fillId="0" fontId="6" numFmtId="0" xfId="0" applyBorder="1" applyFont="1"/>
    <xf borderId="4" fillId="0" fontId="6" numFmtId="0" xfId="0" applyBorder="1" applyFont="1"/>
    <xf borderId="0" fillId="3" fontId="1" numFmtId="0" xfId="0" applyAlignment="1" applyFill="1" applyFont="1">
      <alignment shrinkToFit="0" vertical="bottom" wrapText="1"/>
    </xf>
    <xf borderId="1" fillId="0" fontId="7" numFmtId="0" xfId="0" applyAlignment="1" applyBorder="1" applyFont="1">
      <alignment shrinkToFit="0" vertical="bottom" wrapText="1"/>
    </xf>
    <xf borderId="1" fillId="0" fontId="1" numFmtId="0" xfId="0" applyAlignment="1" applyBorder="1" applyFont="1">
      <alignment horizontal="right" vertical="bottom"/>
    </xf>
    <xf borderId="1" fillId="0" fontId="1" numFmtId="0" xfId="0" applyAlignment="1" applyBorder="1" applyFont="1">
      <alignment vertical="bottom"/>
    </xf>
    <xf borderId="2" fillId="0" fontId="1" numFmtId="0" xfId="0" applyAlignment="1" applyBorder="1" applyFont="1">
      <alignment vertical="bottom"/>
    </xf>
    <xf borderId="0" fillId="3" fontId="1" numFmtId="0" xfId="0" applyAlignment="1" applyFont="1">
      <alignment horizontal="right" vertical="bottom"/>
    </xf>
    <xf borderId="1" fillId="0" fontId="7" numFmtId="0" xfId="0" applyAlignment="1" applyBorder="1" applyFont="1">
      <alignment vertical="bottom"/>
    </xf>
    <xf borderId="5" fillId="0" fontId="7" numFmtId="0" xfId="0" applyAlignment="1" applyBorder="1" applyFont="1">
      <alignment vertical="bottom"/>
    </xf>
    <xf borderId="5" fillId="0" fontId="1" numFmtId="0" xfId="0" applyAlignment="1" applyBorder="1" applyFont="1">
      <alignment horizontal="right" vertical="bottom"/>
    </xf>
    <xf borderId="6" fillId="0" fontId="1" numFmtId="0" xfId="0" applyAlignment="1" applyBorder="1" applyFont="1">
      <alignment vertical="bottom"/>
    </xf>
    <xf borderId="7" fillId="0" fontId="6" numFmtId="0" xfId="0" applyBorder="1" applyFont="1"/>
    <xf borderId="8" fillId="0" fontId="6" numFmtId="0" xfId="0" applyBorder="1" applyFont="1"/>
    <xf borderId="9" fillId="4" fontId="5" numFmtId="0" xfId="0" applyAlignment="1" applyBorder="1" applyFill="1" applyFont="1">
      <alignment shrinkToFit="0" vertical="bottom" wrapText="1"/>
    </xf>
    <xf borderId="9" fillId="4" fontId="1" numFmtId="0" xfId="0" applyAlignment="1" applyBorder="1" applyFont="1">
      <alignment horizontal="right" vertical="bottom"/>
    </xf>
    <xf borderId="10" fillId="5" fontId="5" numFmtId="0" xfId="0" applyAlignment="1" applyBorder="1" applyFill="1" applyFont="1">
      <alignment shrinkToFit="0" vertical="bottom" wrapText="1"/>
    </xf>
    <xf borderId="11" fillId="5" fontId="1" numFmtId="0" xfId="0" applyAlignment="1" applyBorder="1" applyFont="1">
      <alignment shrinkToFit="0" vertical="bottom" wrapText="1"/>
    </xf>
    <xf borderId="12" fillId="0" fontId="6" numFmtId="0" xfId="0" applyBorder="1" applyFont="1"/>
    <xf borderId="13" fillId="0" fontId="6" numFmtId="0" xfId="0" applyBorder="1" applyFont="1"/>
    <xf borderId="0" fillId="0" fontId="1" numFmtId="0" xfId="0" applyAlignment="1" applyFont="1">
      <alignment vertical="bottom"/>
    </xf>
    <xf borderId="0" fillId="0" fontId="8" numFmtId="0" xfId="0" applyAlignment="1" applyFont="1">
      <alignment horizontal="center" vertical="bottom"/>
    </xf>
    <xf borderId="14" fillId="6" fontId="9" numFmtId="0" xfId="0" applyAlignment="1" applyBorder="1" applyFill="1" applyFont="1">
      <alignment horizontal="center" shrinkToFit="0" vertical="bottom" wrapText="1"/>
    </xf>
    <xf borderId="15" fillId="0" fontId="6" numFmtId="0" xfId="0" applyBorder="1" applyFont="1"/>
    <xf borderId="16" fillId="0" fontId="6" numFmtId="0" xfId="0" applyBorder="1" applyFont="1"/>
    <xf borderId="9" fillId="7" fontId="9" numFmtId="0" xfId="0" applyAlignment="1" applyBorder="1" applyFill="1" applyFont="1">
      <alignment horizontal="center" shrinkToFit="0" vertical="bottom" wrapText="1"/>
    </xf>
    <xf borderId="14" fillId="0" fontId="1" numFmtId="0" xfId="0" applyAlignment="1" applyBorder="1" applyFont="1">
      <alignment vertical="bottom"/>
    </xf>
    <xf borderId="0" fillId="7" fontId="1" numFmtId="0" xfId="0" applyAlignment="1" applyFont="1">
      <alignment vertical="bottom"/>
    </xf>
    <xf borderId="9" fillId="7" fontId="9" numFmtId="0" xfId="0" applyAlignment="1" applyBorder="1" applyFont="1">
      <alignment horizontal="center" vertical="bottom"/>
    </xf>
    <xf borderId="9" fillId="0" fontId="7" numFmtId="0" xfId="0" applyAlignment="1" applyBorder="1" applyFont="1">
      <alignment horizontal="center" vertical="bottom"/>
    </xf>
    <xf borderId="9" fillId="8" fontId="10" numFmtId="0" xfId="0" applyAlignment="1" applyBorder="1" applyFill="1" applyFont="1">
      <alignment horizontal="center" vertical="bottom"/>
    </xf>
    <xf borderId="14" fillId="8" fontId="10" numFmtId="0" xfId="0" applyAlignment="1" applyBorder="1" applyFont="1">
      <alignment horizontal="center" vertical="bottom"/>
    </xf>
    <xf borderId="9" fillId="8" fontId="10" numFmtId="0" xfId="0" applyAlignment="1" applyBorder="1" applyFont="1">
      <alignment horizontal="center" shrinkToFit="0" vertical="bottom" wrapText="1"/>
    </xf>
    <xf borderId="14" fillId="8" fontId="10" numFmtId="0" xfId="0" applyAlignment="1" applyBorder="1" applyFont="1">
      <alignment horizontal="center" shrinkToFit="0" vertical="bottom" wrapText="1"/>
    </xf>
    <xf borderId="9" fillId="0" fontId="1" numFmtId="0" xfId="0" applyAlignment="1" applyBorder="1" applyFont="1">
      <alignment horizontal="right" vertical="bottom"/>
    </xf>
    <xf borderId="9" fillId="0" fontId="10" numFmtId="0" xfId="0" applyAlignment="1" applyBorder="1" applyFont="1">
      <alignment readingOrder="0" vertical="bottom"/>
    </xf>
    <xf borderId="9" fillId="9" fontId="1" numFmtId="0" xfId="0" applyAlignment="1" applyBorder="1" applyFill="1" applyFont="1">
      <alignment readingOrder="0" vertical="bottom"/>
    </xf>
    <xf borderId="14" fillId="10" fontId="1" numFmtId="0" xfId="0" applyAlignment="1" applyBorder="1" applyFill="1" applyFont="1">
      <alignment readingOrder="0" vertical="bottom"/>
    </xf>
    <xf borderId="9" fillId="11" fontId="1" numFmtId="0" xfId="0" applyAlignment="1" applyBorder="1" applyFill="1" applyFont="1">
      <alignment vertical="bottom"/>
    </xf>
    <xf borderId="14" fillId="12" fontId="1" numFmtId="0" xfId="0" applyAlignment="1" applyBorder="1" applyFill="1" applyFont="1">
      <alignment readingOrder="0" vertical="bottom"/>
    </xf>
    <xf borderId="9" fillId="13" fontId="1" numFmtId="0" xfId="0" applyAlignment="1" applyBorder="1" applyFill="1" applyFont="1">
      <alignment readingOrder="0" vertical="bottom"/>
    </xf>
    <xf borderId="9" fillId="7" fontId="1" numFmtId="0" xfId="0" applyAlignment="1" applyBorder="1" applyFont="1">
      <alignment vertical="bottom"/>
    </xf>
    <xf borderId="14" fillId="14" fontId="11" numFmtId="0" xfId="0" applyAlignment="1" applyBorder="1" applyFill="1" applyFont="1">
      <alignment horizontal="center" shrinkToFit="0" vertical="bottom" wrapText="1"/>
    </xf>
    <xf borderId="9" fillId="0" fontId="10" numFmtId="0" xfId="0" applyAlignment="1" applyBorder="1" applyFont="1">
      <alignment vertical="bottom"/>
    </xf>
    <xf borderId="9" fillId="11" fontId="1" numFmtId="0" xfId="0" applyAlignment="1" applyBorder="1" applyFont="1">
      <alignment readingOrder="0" vertical="bottom"/>
    </xf>
    <xf borderId="0" fillId="0" fontId="12" numFmtId="0" xfId="0" applyAlignment="1" applyFont="1">
      <alignment vertical="bottom"/>
    </xf>
    <xf borderId="16" fillId="12" fontId="1" numFmtId="0" xfId="0" applyAlignment="1" applyBorder="1" applyFont="1">
      <alignment readingOrder="0" vertical="bottom"/>
    </xf>
    <xf borderId="16" fillId="10" fontId="1" numFmtId="0" xfId="0" applyAlignment="1" applyBorder="1" applyFont="1">
      <alignment readingOrder="0" vertical="bottom"/>
    </xf>
    <xf borderId="0" fillId="0" fontId="13" numFmtId="0" xfId="0" applyFont="1"/>
    <xf borderId="0" fillId="0" fontId="14" numFmtId="0" xfId="0" applyFont="1"/>
    <xf borderId="0" fillId="0" fontId="15" numFmtId="0" xfId="0" applyFont="1"/>
    <xf borderId="0" fillId="0" fontId="10" numFmtId="0" xfId="0" applyAlignment="1" applyFont="1">
      <alignment vertical="bottom"/>
    </xf>
    <xf borderId="9" fillId="0" fontId="10" numFmtId="0" xfId="0" applyAlignment="1" applyBorder="1" applyFont="1">
      <alignment shrinkToFit="0" vertical="bottom" wrapText="1"/>
    </xf>
    <xf borderId="0" fillId="0" fontId="16" numFmtId="0" xfId="0" applyAlignment="1" applyFont="1">
      <alignment readingOrder="0" shrinkToFit="0" vertical="bottom" wrapText="0"/>
    </xf>
    <xf borderId="0" fillId="0" fontId="1" numFmtId="0" xfId="0" applyAlignment="1" applyFont="1">
      <alignment horizontal="right" vertical="bottom"/>
    </xf>
    <xf borderId="0" fillId="0" fontId="1" numFmtId="0" xfId="0" applyAlignment="1" applyFont="1">
      <alignment horizontal="right" readingOrder="0" vertical="bottom"/>
    </xf>
    <xf borderId="9" fillId="0" fontId="3" numFmtId="0" xfId="0" applyBorder="1" applyFont="1"/>
    <xf borderId="14" fillId="0" fontId="1" numFmtId="0" xfId="0" applyBorder="1" applyFont="1"/>
    <xf borderId="9" fillId="0" fontId="1" numFmtId="0" xfId="0" applyBorder="1" applyFont="1"/>
    <xf borderId="0" fillId="0" fontId="1" numFmtId="0" xfId="0" applyAlignment="1" applyFont="1">
      <alignment horizontal="center" shrinkToFit="0" vertical="center" wrapText="1"/>
    </xf>
    <xf borderId="0" fillId="0" fontId="17" numFmtId="0" xfId="0" applyFont="1"/>
    <xf borderId="0" fillId="0" fontId="18" numFmtId="0" xfId="0" applyAlignment="1" applyFont="1">
      <alignment shrinkToFit="0" wrapText="1"/>
    </xf>
    <xf borderId="0" fillId="15" fontId="13" numFmtId="0" xfId="0" applyFill="1" applyFont="1"/>
    <xf borderId="0" fillId="0" fontId="19" numFmtId="0" xfId="0" applyFont="1"/>
    <xf borderId="9" fillId="4" fontId="1" numFmtId="0" xfId="0" applyAlignment="1" applyBorder="1" applyFont="1">
      <alignment shrinkToFit="0" vertical="bottom" wrapText="1"/>
    </xf>
    <xf borderId="14" fillId="0" fontId="1" numFmtId="0" xfId="0" applyAlignment="1" applyBorder="1" applyFont="1">
      <alignment readingOrder="0" shrinkToFit="0" vertical="bottom" wrapText="1"/>
    </xf>
    <xf borderId="9" fillId="4" fontId="1" numFmtId="0" xfId="0" applyAlignment="1" applyBorder="1" applyFont="1">
      <alignment shrinkToFit="0" wrapText="1"/>
    </xf>
    <xf borderId="14" fillId="0" fontId="1" numFmtId="0" xfId="0" applyAlignment="1" applyBorder="1" applyFont="1">
      <alignment readingOrder="0" shrinkToFit="0" wrapText="1"/>
    </xf>
    <xf borderId="9" fillId="4" fontId="1" numFmtId="0" xfId="0" applyBorder="1" applyFont="1"/>
    <xf borderId="0" fillId="0" fontId="20" numFmtId="0" xfId="0" applyFont="1"/>
    <xf borderId="9" fillId="4" fontId="1" numFmtId="0" xfId="0" applyAlignment="1" applyBorder="1" applyFont="1">
      <alignment shrinkToFit="0" vertical="center" wrapText="1"/>
    </xf>
    <xf borderId="14" fillId="0" fontId="1" numFmtId="0" xfId="0" applyAlignment="1" applyBorder="1" applyFont="1">
      <alignment readingOrder="0" vertical="bottom"/>
    </xf>
    <xf borderId="14" fillId="0" fontId="1" numFmtId="0" xfId="0" applyAlignment="1" applyBorder="1" applyFont="1">
      <alignment readingOrder="0"/>
    </xf>
    <xf borderId="0" fillId="0" fontId="21" numFmtId="0" xfId="0" applyAlignment="1" applyFont="1">
      <alignment shrinkToFit="0" wrapText="1"/>
    </xf>
    <xf borderId="14" fillId="0" fontId="1" numFmtId="0" xfId="0" applyAlignment="1" applyBorder="1" applyFont="1">
      <alignment readingOrder="0" vertical="center"/>
    </xf>
    <xf borderId="14" fillId="0" fontId="22" numFmtId="0" xfId="0" applyAlignment="1" applyBorder="1" applyFont="1">
      <alignment readingOrder="0" vertical="bottom"/>
    </xf>
    <xf borderId="14" fillId="14" fontId="1" numFmtId="0" xfId="0" applyAlignment="1" applyBorder="1" applyFont="1">
      <alignment horizontal="center"/>
    </xf>
    <xf borderId="9" fillId="0" fontId="1" numFmtId="0" xfId="0" applyAlignment="1" applyBorder="1" applyFont="1">
      <alignment shrinkToFit="0" wrapText="1"/>
    </xf>
    <xf borderId="14" fillId="0" fontId="1" numFmtId="0" xfId="0" applyAlignment="1" applyBorder="1" applyFont="1">
      <alignment horizontal="center"/>
    </xf>
    <xf borderId="0" fillId="0" fontId="21" numFmtId="0" xfId="0" applyFont="1"/>
    <xf borderId="0" fillId="16" fontId="23" numFmtId="0" xfId="0" applyAlignment="1" applyFill="1" applyFont="1">
      <alignment readingOrder="0"/>
    </xf>
    <xf borderId="14" fillId="4" fontId="1" numFmtId="0" xfId="0" applyBorder="1" applyFont="1"/>
    <xf borderId="0" fillId="0" fontId="24" numFmtId="0" xfId="0" applyAlignment="1" applyFont="1">
      <alignment readingOrder="0"/>
    </xf>
    <xf borderId="17" fillId="0" fontId="6" numFmtId="0" xfId="0" applyBorder="1" applyFont="1"/>
    <xf borderId="18" fillId="0" fontId="6" numFmtId="0" xfId="0" applyBorder="1" applyFont="1"/>
    <xf borderId="19" fillId="0" fontId="6" numFmtId="0" xfId="0" applyBorder="1" applyFont="1"/>
    <xf borderId="0" fillId="0" fontId="18" numFmtId="0" xfId="0" applyFont="1"/>
    <xf borderId="9" fillId="17" fontId="1" numFmtId="0" xfId="0" applyBorder="1" applyFill="1" applyFont="1"/>
    <xf borderId="14" fillId="17" fontId="1" numFmtId="0" xfId="0" applyBorder="1" applyFont="1"/>
    <xf borderId="14" fillId="0" fontId="1" numFmtId="0" xfId="0" applyAlignment="1" applyBorder="1" applyFont="1">
      <alignment vertical="bottom"/>
    </xf>
    <xf borderId="14" fillId="0" fontId="1" numFmtId="0" xfId="0" applyAlignment="1" applyBorder="1" applyFont="1">
      <alignment vertical="bottom"/>
    </xf>
    <xf borderId="9" fillId="0" fontId="1" numFmtId="0" xfId="0" applyAlignment="1" applyBorder="1" applyFont="1">
      <alignment horizontal="right" vertical="bottom"/>
    </xf>
    <xf borderId="9" fillId="18" fontId="1" numFmtId="0" xfId="0" applyAlignment="1" applyBorder="1" applyFill="1" applyFont="1">
      <alignment shrinkToFit="0" wrapText="1"/>
    </xf>
    <xf borderId="14" fillId="18" fontId="1" numFmtId="0" xfId="0" applyBorder="1" applyFont="1"/>
    <xf borderId="9" fillId="5" fontId="1" numFmtId="0" xfId="0" applyBorder="1" applyFont="1"/>
    <xf borderId="14" fillId="0" fontId="25" numFmtId="0" xfId="0" applyBorder="1" applyFont="1"/>
    <xf borderId="0" fillId="0" fontId="25" numFmtId="0" xfId="0" applyFont="1"/>
    <xf borderId="0" fillId="0" fontId="26" numFmtId="0" xfId="0" applyFont="1"/>
    <xf borderId="20" fillId="0" fontId="1" numFmtId="0" xfId="0" applyBorder="1" applyFont="1"/>
    <xf borderId="21" fillId="0" fontId="6" numFmtId="0" xfId="0" applyBorder="1" applyFont="1"/>
    <xf borderId="22" fillId="0" fontId="6" numFmtId="0" xfId="0" applyBorder="1" applyFont="1"/>
    <xf borderId="23" fillId="0" fontId="6" numFmtId="0" xfId="0" applyBorder="1" applyFont="1"/>
    <xf borderId="24" fillId="0" fontId="6" numFmtId="0" xfId="0" applyBorder="1" applyFont="1"/>
    <xf borderId="14" fillId="0" fontId="25" numFmtId="0" xfId="0" applyAlignment="1" applyBorder="1" applyFont="1">
      <alignment readingOrder="0"/>
    </xf>
    <xf borderId="20" fillId="0" fontId="1" numFmtId="0" xfId="0" applyAlignment="1" applyBorder="1" applyFont="1">
      <alignment readingOrder="0"/>
    </xf>
    <xf borderId="0" fillId="16" fontId="23" numFmtId="0" xfId="0" applyFont="1"/>
    <xf borderId="14" fillId="4" fontId="1" numFmtId="0" xfId="0" applyAlignment="1" applyBorder="1" applyFont="1">
      <alignment readingOrder="0" shrinkToFit="0" wrapText="1"/>
    </xf>
    <xf borderId="20" fillId="0" fontId="1" numFmtId="0" xfId="0" applyAlignment="1" applyBorder="1" applyFont="1">
      <alignment readingOrder="0" shrinkToFit="0" vertical="top" wrapText="1"/>
    </xf>
    <xf borderId="15" fillId="0" fontId="1" numFmtId="0" xfId="0" applyBorder="1" applyFont="1"/>
    <xf borderId="16" fillId="0" fontId="1" numFmtId="0" xfId="0" applyBorder="1" applyFont="1"/>
    <xf borderId="20" fillId="0" fontId="1" numFmtId="0" xfId="0" applyAlignment="1" applyBorder="1" applyFont="1">
      <alignment readingOrder="0" vertical="center"/>
    </xf>
    <xf borderId="20" fillId="0" fontId="1" numFmtId="0" xfId="0" applyAlignment="1" applyBorder="1" applyFont="1">
      <alignment readingOrder="0" shrinkToFit="0" wrapText="1"/>
    </xf>
    <xf borderId="14" fillId="0" fontId="24" numFmtId="0" xfId="0" applyAlignment="1" applyBorder="1" applyFont="1">
      <alignment readingOrder="0"/>
    </xf>
    <xf borderId="0" fillId="0" fontId="24" numFmtId="0" xfId="0" applyAlignment="1" applyFont="1">
      <alignment shrinkToFit="0" wrapText="1"/>
    </xf>
    <xf borderId="9" fillId="0" fontId="1" numFmtId="0" xfId="0" applyAlignment="1" applyBorder="1" applyFont="1">
      <alignment readingOrder="0" shrinkToFit="0" wrapText="1"/>
    </xf>
    <xf borderId="0" fillId="0" fontId="2" numFmtId="0" xfId="0" applyAlignment="1" applyFont="1">
      <alignment horizontal="center"/>
    </xf>
    <xf borderId="0" fillId="0" fontId="23" numFmtId="0" xfId="0" applyFont="1"/>
    <xf borderId="20" fillId="0" fontId="27" numFmtId="0" xfId="0" applyAlignment="1" applyBorder="1" applyFont="1">
      <alignment readingOrder="0"/>
    </xf>
    <xf borderId="0" fillId="0" fontId="24"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752475</xdr:colOff>
      <xdr:row>9</xdr:row>
      <xdr:rowOff>9525</xdr:rowOff>
    </xdr:from>
    <xdr:ext cx="7305675" cy="35147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n5es0M20vXxa7i4eLN7pbgTXc2C1dmCQ/view?usp=sharing" TargetMode="External"/><Relationship Id="rId2" Type="http://schemas.openxmlformats.org/officeDocument/2006/relationships/hyperlink" Target="https://youtu.be/C8Q9dKo4t-w?si=yErgF_ihe1tsaHM0"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forms/d/e/1FAIpQLSfCys7WHwIsZVgCKa3ynbDqTbCgQwPqOhQm4LaNNrBosWq_1w/viewform?usp=sharing&amp;ouid=100340861360710746311" TargetMode="External"/><Relationship Id="rId3" Type="http://schemas.openxmlformats.org/officeDocument/2006/relationships/drawing" Target="../drawings/drawing4.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draw.io/"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1"/>
    </row>
    <row r="2" ht="15.75" customHeight="1">
      <c r="A2" s="1"/>
      <c r="B2" s="2" t="s">
        <v>0</v>
      </c>
    </row>
    <row r="3" ht="15.75" customHeight="1">
      <c r="A3" s="1"/>
    </row>
    <row r="4" ht="15.75" customHeight="1">
      <c r="A4" s="1"/>
      <c r="B4" s="3" t="s">
        <v>1</v>
      </c>
      <c r="C4" s="4" t="s">
        <v>2</v>
      </c>
    </row>
    <row r="5">
      <c r="A5" s="1"/>
      <c r="B5" s="5" t="s">
        <v>3</v>
      </c>
      <c r="C5" s="6" t="s">
        <v>4</v>
      </c>
    </row>
    <row r="6">
      <c r="A6" s="1"/>
      <c r="B6" s="5" t="s">
        <v>5</v>
      </c>
    </row>
    <row r="7" ht="15.75" customHeight="1">
      <c r="A7" s="1"/>
    </row>
    <row r="8" ht="15.75" customHeight="1">
      <c r="A8" s="7" t="s">
        <v>6</v>
      </c>
    </row>
    <row r="9" ht="15.75" customHeight="1">
      <c r="A9" s="7" t="s">
        <v>7</v>
      </c>
    </row>
    <row r="10">
      <c r="A10" s="8" t="s">
        <v>8</v>
      </c>
      <c r="B10" s="8" t="s">
        <v>9</v>
      </c>
      <c r="C10" s="8" t="s">
        <v>10</v>
      </c>
      <c r="D10" s="9" t="s">
        <v>11</v>
      </c>
      <c r="E10" s="10"/>
      <c r="F10" s="11"/>
      <c r="G10" s="12" t="s">
        <v>12</v>
      </c>
    </row>
    <row r="11">
      <c r="A11" s="13" t="s">
        <v>13</v>
      </c>
      <c r="B11" s="14">
        <f>S.2!C7+S.3!C7+S.4!C7+S.5!C7+S.6!C7+S.7!C7+S.8!C7+S.9!C7+S.10!C7+S.11!C7+S.12!C7</f>
        <v>20</v>
      </c>
      <c r="C11" s="15">
        <f>S.2!C6+S.3!C6+S.4!C6+S.5!C6+S.6!C6+S.7!C6+S.8!C6+S.9!C6+S.10!C6+S.11!C6</f>
        <v>1227</v>
      </c>
      <c r="D11" s="16"/>
      <c r="E11" s="10"/>
      <c r="F11" s="11"/>
      <c r="G11" s="17">
        <v>10.0</v>
      </c>
    </row>
    <row r="12" ht="15.75" customHeight="1">
      <c r="A12" s="18" t="s">
        <v>14</v>
      </c>
      <c r="B12" s="14">
        <f>Proyectos!C6</f>
        <v>50</v>
      </c>
      <c r="C12" s="15">
        <f>Proyectos!C5</f>
        <v>160</v>
      </c>
      <c r="D12" s="16"/>
      <c r="E12" s="10"/>
      <c r="F12" s="11"/>
      <c r="G12" s="17">
        <v>60.0</v>
      </c>
    </row>
    <row r="13" ht="15.75" customHeight="1">
      <c r="A13" s="18" t="s">
        <v>15</v>
      </c>
      <c r="B13" s="14">
        <f>Practicas!C6</f>
        <v>20</v>
      </c>
      <c r="C13" s="15">
        <f>Practicas!C5</f>
        <v>30</v>
      </c>
      <c r="D13" s="16"/>
      <c r="E13" s="10"/>
      <c r="F13" s="11"/>
      <c r="G13" s="17">
        <v>20.0</v>
      </c>
    </row>
    <row r="14" ht="15.75" customHeight="1">
      <c r="A14" s="19" t="s">
        <v>16</v>
      </c>
      <c r="B14" s="20">
        <f>Tareas!C6</f>
        <v>10</v>
      </c>
      <c r="C14" s="15">
        <f>Tareas!C5</f>
        <v>10</v>
      </c>
      <c r="D14" s="21"/>
      <c r="E14" s="22"/>
      <c r="F14" s="23"/>
      <c r="G14" s="17">
        <v>10.0</v>
      </c>
    </row>
    <row r="15" ht="30.0" customHeight="1">
      <c r="A15" s="24" t="s">
        <v>17</v>
      </c>
      <c r="B15" s="25">
        <f t="shared" ref="B15:C15" si="1">SUM(B11:B14)</f>
        <v>100</v>
      </c>
      <c r="C15" s="25">
        <f t="shared" si="1"/>
        <v>1427</v>
      </c>
      <c r="D15" s="26" t="s">
        <v>18</v>
      </c>
      <c r="E15" s="27"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Revisar: Exceden: Actividades durante el peridodo de laboratorio (20&gt;10)")</f>
        <v>❌ Revisar: Exceden: Actividades durante el peridodo de laboratorio (20&gt;10)</v>
      </c>
      <c r="F15" s="28"/>
      <c r="G15" s="29"/>
    </row>
    <row r="16" ht="15.75" customHeight="1">
      <c r="A16" s="1"/>
    </row>
    <row r="17" ht="15.75" customHeight="1">
      <c r="A17" s="1"/>
    </row>
    <row r="18" ht="15.75" customHeight="1">
      <c r="A18" s="1"/>
    </row>
    <row r="19" ht="15.75" customHeight="1">
      <c r="A19" s="1"/>
    </row>
    <row r="20" ht="15.75" customHeight="1">
      <c r="A20" s="1"/>
    </row>
    <row r="21" ht="15.75" customHeight="1">
      <c r="A21" s="1"/>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s>
  <sheetData>
    <row r="1">
      <c r="A1" s="30"/>
      <c r="B1" s="31" t="s">
        <v>19</v>
      </c>
      <c r="Q1" s="30"/>
      <c r="R1" s="30"/>
      <c r="S1" s="30"/>
      <c r="T1" s="30"/>
      <c r="U1" s="30"/>
      <c r="V1" s="30"/>
      <c r="W1" s="30"/>
      <c r="X1" s="30"/>
      <c r="Y1" s="30"/>
      <c r="Z1" s="30"/>
    </row>
    <row r="2">
      <c r="A2" s="30"/>
      <c r="B2" s="3" t="s">
        <v>1</v>
      </c>
      <c r="C2" s="4" t="s">
        <v>2</v>
      </c>
      <c r="I2" s="30"/>
      <c r="J2" s="30"/>
      <c r="K2" s="30"/>
      <c r="L2" s="30"/>
      <c r="M2" s="30"/>
      <c r="N2" s="30"/>
      <c r="O2" s="30"/>
      <c r="P2" s="30"/>
      <c r="Q2" s="30"/>
      <c r="R2" s="30"/>
      <c r="S2" s="30"/>
      <c r="T2" s="30"/>
      <c r="U2" s="30"/>
      <c r="V2" s="30"/>
      <c r="W2" s="30"/>
      <c r="X2" s="30"/>
      <c r="Y2" s="30"/>
      <c r="Z2" s="30"/>
    </row>
    <row r="3">
      <c r="A3" s="30"/>
      <c r="B3" s="3" t="s">
        <v>3</v>
      </c>
      <c r="C3" s="6" t="s">
        <v>4</v>
      </c>
      <c r="I3" s="30"/>
      <c r="J3" s="30"/>
      <c r="K3" s="30"/>
      <c r="L3" s="30"/>
      <c r="M3" s="30"/>
      <c r="N3" s="30"/>
      <c r="O3" s="30"/>
      <c r="P3" s="30"/>
      <c r="Q3" s="30"/>
      <c r="R3" s="30"/>
      <c r="S3" s="30"/>
      <c r="T3" s="30"/>
      <c r="U3" s="30"/>
      <c r="V3" s="30"/>
      <c r="W3" s="30"/>
      <c r="X3" s="30"/>
      <c r="Y3" s="30"/>
      <c r="Z3" s="30"/>
    </row>
    <row r="4">
      <c r="A4" s="30"/>
      <c r="B4" s="30"/>
      <c r="C4" s="30"/>
      <c r="D4" s="30"/>
      <c r="E4" s="30"/>
      <c r="F4" s="30"/>
      <c r="G4" s="30"/>
      <c r="H4" s="30"/>
      <c r="I4" s="30"/>
      <c r="J4" s="30"/>
      <c r="K4" s="30"/>
      <c r="L4" s="30"/>
      <c r="M4" s="30"/>
      <c r="N4" s="30"/>
      <c r="O4" s="30"/>
      <c r="P4" s="30"/>
      <c r="Q4" s="30"/>
      <c r="R4" s="30"/>
      <c r="S4" s="30"/>
      <c r="T4" s="30"/>
      <c r="U4" s="30"/>
      <c r="V4" s="30"/>
      <c r="W4" s="30"/>
      <c r="X4" s="30"/>
      <c r="Y4" s="30"/>
      <c r="Z4" s="30"/>
    </row>
    <row r="5">
      <c r="A5" s="30"/>
      <c r="B5" s="32" t="s">
        <v>20</v>
      </c>
      <c r="C5" s="33"/>
      <c r="D5" s="33"/>
      <c r="E5" s="33"/>
      <c r="F5" s="33"/>
      <c r="G5" s="34"/>
      <c r="H5" s="30"/>
      <c r="I5" s="32" t="s">
        <v>21</v>
      </c>
      <c r="J5" s="33"/>
      <c r="K5" s="33"/>
      <c r="L5" s="33"/>
      <c r="M5" s="33"/>
      <c r="N5" s="33"/>
      <c r="O5" s="33"/>
      <c r="P5" s="34"/>
      <c r="Q5" s="30"/>
      <c r="R5" s="30"/>
      <c r="S5" s="30"/>
      <c r="T5" s="30"/>
      <c r="U5" s="30"/>
      <c r="V5" s="30"/>
      <c r="W5" s="30"/>
      <c r="X5" s="30"/>
      <c r="Y5" s="30"/>
      <c r="Z5" s="30"/>
    </row>
    <row r="6">
      <c r="A6" s="30"/>
      <c r="B6" s="35">
        <v>1.0</v>
      </c>
      <c r="C6" s="36"/>
      <c r="D6" s="33"/>
      <c r="E6" s="33"/>
      <c r="F6" s="33"/>
      <c r="G6" s="34"/>
      <c r="H6" s="37"/>
      <c r="I6" s="35">
        <v>1.0</v>
      </c>
      <c r="J6" s="36"/>
      <c r="K6" s="33"/>
      <c r="L6" s="33"/>
      <c r="M6" s="33"/>
      <c r="N6" s="33"/>
      <c r="O6" s="33"/>
      <c r="P6" s="34"/>
      <c r="Q6" s="30"/>
      <c r="R6" s="30"/>
      <c r="S6" s="30"/>
      <c r="T6" s="30"/>
      <c r="U6" s="30"/>
      <c r="V6" s="30"/>
      <c r="W6" s="30"/>
      <c r="X6" s="30"/>
      <c r="Y6" s="30"/>
      <c r="Z6" s="30"/>
    </row>
    <row r="7">
      <c r="A7" s="30"/>
      <c r="B7" s="38">
        <v>2.0</v>
      </c>
      <c r="C7" s="36"/>
      <c r="D7" s="33"/>
      <c r="E7" s="33"/>
      <c r="F7" s="33"/>
      <c r="G7" s="34"/>
      <c r="H7" s="30"/>
      <c r="I7" s="39">
        <v>2.0</v>
      </c>
      <c r="J7" s="36"/>
      <c r="K7" s="33"/>
      <c r="L7" s="33"/>
      <c r="M7" s="33"/>
      <c r="N7" s="33"/>
      <c r="O7" s="33"/>
      <c r="P7" s="34"/>
      <c r="Q7" s="30"/>
      <c r="R7" s="30"/>
      <c r="S7" s="30"/>
      <c r="T7" s="30"/>
      <c r="U7" s="30"/>
      <c r="V7" s="30"/>
      <c r="W7" s="30"/>
      <c r="X7" s="30"/>
      <c r="Y7" s="30"/>
      <c r="Z7" s="30"/>
    </row>
    <row r="8">
      <c r="A8" s="30"/>
      <c r="B8" s="38">
        <v>3.0</v>
      </c>
      <c r="C8" s="36"/>
      <c r="D8" s="33"/>
      <c r="E8" s="33"/>
      <c r="F8" s="33"/>
      <c r="G8" s="34"/>
      <c r="H8" s="30"/>
      <c r="I8" s="39">
        <v>3.0</v>
      </c>
      <c r="J8" s="36"/>
      <c r="K8" s="33"/>
      <c r="L8" s="33"/>
      <c r="M8" s="33"/>
      <c r="N8" s="33"/>
      <c r="O8" s="33"/>
      <c r="P8" s="34"/>
      <c r="Q8" s="30"/>
      <c r="R8" s="30"/>
      <c r="S8" s="30"/>
      <c r="T8" s="30"/>
      <c r="U8" s="30"/>
      <c r="V8" s="30"/>
      <c r="W8" s="30"/>
      <c r="X8" s="30"/>
      <c r="Y8" s="30"/>
      <c r="Z8" s="30"/>
    </row>
    <row r="9">
      <c r="A9" s="30"/>
      <c r="B9" s="30"/>
      <c r="C9" s="30"/>
      <c r="D9" s="30"/>
      <c r="E9" s="30"/>
      <c r="F9" s="30"/>
      <c r="G9" s="30"/>
      <c r="H9" s="30"/>
      <c r="I9" s="30"/>
      <c r="J9" s="30"/>
      <c r="K9" s="30"/>
      <c r="L9" s="30"/>
      <c r="M9" s="30"/>
      <c r="N9" s="30"/>
      <c r="O9" s="30"/>
      <c r="P9" s="30"/>
      <c r="Q9" s="30"/>
      <c r="R9" s="30"/>
      <c r="S9" s="30"/>
      <c r="T9" s="30"/>
      <c r="U9" s="30"/>
      <c r="V9" s="30"/>
      <c r="W9" s="30"/>
      <c r="X9" s="30"/>
      <c r="Y9" s="30"/>
      <c r="Z9" s="30"/>
    </row>
    <row r="10">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c r="A11" s="30"/>
      <c r="B11" s="40" t="s">
        <v>22</v>
      </c>
      <c r="C11" s="40" t="s">
        <v>23</v>
      </c>
      <c r="D11" s="40" t="s">
        <v>24</v>
      </c>
      <c r="E11" s="41" t="s">
        <v>25</v>
      </c>
      <c r="F11" s="34"/>
      <c r="G11" s="42" t="s">
        <v>26</v>
      </c>
      <c r="H11" s="43" t="s">
        <v>27</v>
      </c>
      <c r="I11" s="34"/>
      <c r="J11" s="40" t="s">
        <v>28</v>
      </c>
      <c r="K11" s="30"/>
      <c r="L11" s="30"/>
      <c r="M11" s="30"/>
      <c r="N11" s="30"/>
      <c r="O11" s="30"/>
      <c r="P11" s="30"/>
      <c r="Q11" s="30"/>
      <c r="R11" s="30"/>
      <c r="S11" s="30"/>
      <c r="T11" s="30"/>
      <c r="U11" s="30"/>
      <c r="V11" s="30"/>
      <c r="W11" s="30"/>
      <c r="X11" s="30"/>
      <c r="Y11" s="30"/>
      <c r="Z11" s="30"/>
    </row>
    <row r="12">
      <c r="A12" s="30"/>
      <c r="B12" s="44">
        <v>1.0</v>
      </c>
      <c r="C12" s="45" t="s">
        <v>29</v>
      </c>
      <c r="D12" s="46" t="s">
        <v>30</v>
      </c>
      <c r="E12" s="47" t="s">
        <v>31</v>
      </c>
      <c r="F12" s="34"/>
      <c r="G12" s="48"/>
      <c r="H12" s="49" t="s">
        <v>32</v>
      </c>
      <c r="I12" s="34"/>
      <c r="J12" s="50" t="s">
        <v>33</v>
      </c>
      <c r="K12" s="30"/>
      <c r="L12" s="30"/>
      <c r="M12" s="30"/>
      <c r="N12" s="30"/>
      <c r="O12" s="30"/>
      <c r="P12" s="30"/>
      <c r="Q12" s="30"/>
      <c r="R12" s="30"/>
      <c r="S12" s="30"/>
      <c r="T12" s="30"/>
      <c r="U12" s="30"/>
      <c r="V12" s="30"/>
      <c r="W12" s="30"/>
      <c r="X12" s="30"/>
      <c r="Y12" s="30"/>
      <c r="Z12" s="30"/>
    </row>
    <row r="13">
      <c r="A13" s="30"/>
      <c r="B13" s="51"/>
      <c r="C13" s="52" t="str">
        <f>"El estudiante " &amp; D12 &amp; " " &amp; E12 &amp; " " &amp;G12&amp; " " &amp;H12&amp; " "  </f>
        <v>El estudiante Analiza fundamentos de los sistemas de control de versiones    </v>
      </c>
      <c r="D13" s="33"/>
      <c r="E13" s="33"/>
      <c r="F13" s="33"/>
      <c r="G13" s="33"/>
      <c r="H13" s="33"/>
      <c r="I13" s="33"/>
      <c r="J13" s="34"/>
      <c r="K13" s="30"/>
      <c r="L13" s="30"/>
      <c r="M13" s="30"/>
      <c r="N13" s="30"/>
      <c r="O13" s="30"/>
      <c r="P13" s="30"/>
      <c r="Q13" s="30"/>
      <c r="R13" s="30"/>
      <c r="S13" s="30"/>
      <c r="T13" s="30"/>
      <c r="U13" s="30"/>
      <c r="V13" s="30"/>
      <c r="W13" s="30"/>
      <c r="X13" s="30"/>
      <c r="Y13" s="30"/>
      <c r="Z13" s="30"/>
    </row>
    <row r="14">
      <c r="A14" s="30"/>
      <c r="B14" s="44">
        <v>2.0</v>
      </c>
      <c r="C14" s="53" t="s">
        <v>34</v>
      </c>
      <c r="D14" s="46" t="s">
        <v>35</v>
      </c>
      <c r="E14" s="47" t="s">
        <v>36</v>
      </c>
      <c r="F14" s="34"/>
      <c r="G14" s="48"/>
      <c r="H14" s="49" t="s">
        <v>37</v>
      </c>
      <c r="I14" s="34"/>
      <c r="J14" s="50" t="s">
        <v>38</v>
      </c>
      <c r="K14" s="30"/>
      <c r="L14" s="30"/>
      <c r="M14" s="30"/>
      <c r="N14" s="30"/>
      <c r="O14" s="30"/>
      <c r="P14" s="30"/>
      <c r="Q14" s="30"/>
      <c r="R14" s="30"/>
      <c r="S14" s="30"/>
      <c r="T14" s="30"/>
      <c r="U14" s="30"/>
      <c r="V14" s="30"/>
      <c r="W14" s="30"/>
      <c r="X14" s="30"/>
      <c r="Y14" s="30"/>
      <c r="Z14" s="30"/>
    </row>
    <row r="15">
      <c r="A15" s="30"/>
      <c r="B15" s="51"/>
      <c r="C15" s="52" t="str">
        <f>"El estudiante " &amp; D14 &amp; " " &amp; E14 &amp; " " &amp;G14&amp; " " &amp;H14&amp; " "  </f>
        <v>El estudiante Identifica características de un sistema de control de version  en entorno local </v>
      </c>
      <c r="D15" s="33"/>
      <c r="E15" s="33"/>
      <c r="F15" s="33"/>
      <c r="G15" s="33"/>
      <c r="H15" s="33"/>
      <c r="I15" s="33"/>
      <c r="J15" s="34"/>
      <c r="K15" s="30"/>
      <c r="L15" s="30"/>
      <c r="M15" s="30"/>
      <c r="N15" s="30"/>
      <c r="O15" s="30"/>
      <c r="P15" s="30"/>
      <c r="Q15" s="30"/>
      <c r="R15" s="30"/>
      <c r="S15" s="30"/>
      <c r="T15" s="30"/>
      <c r="U15" s="30"/>
      <c r="V15" s="30"/>
      <c r="W15" s="30"/>
      <c r="X15" s="30"/>
      <c r="Y15" s="30"/>
      <c r="Z15" s="30"/>
    </row>
    <row r="16">
      <c r="A16" s="30"/>
      <c r="B16" s="44">
        <v>3.0</v>
      </c>
      <c r="C16" s="53" t="s">
        <v>34</v>
      </c>
      <c r="D16" s="46" t="s">
        <v>39</v>
      </c>
      <c r="E16" s="47" t="s">
        <v>40</v>
      </c>
      <c r="F16" s="34"/>
      <c r="G16" s="48"/>
      <c r="H16" s="49" t="s">
        <v>32</v>
      </c>
      <c r="I16" s="34"/>
      <c r="J16" s="50" t="s">
        <v>33</v>
      </c>
      <c r="K16" s="30"/>
      <c r="L16" s="30"/>
      <c r="M16" s="30"/>
      <c r="N16" s="30"/>
      <c r="O16" s="30"/>
      <c r="P16" s="30"/>
      <c r="Q16" s="30"/>
      <c r="R16" s="30"/>
      <c r="S16" s="30"/>
      <c r="T16" s="30"/>
      <c r="U16" s="30"/>
      <c r="V16" s="30"/>
      <c r="W16" s="30"/>
      <c r="X16" s="30"/>
      <c r="Y16" s="30"/>
      <c r="Z16" s="30"/>
    </row>
    <row r="17">
      <c r="A17" s="30"/>
      <c r="B17" s="51"/>
      <c r="C17" s="52" t="str">
        <f>"El estudiante " &amp; D16 &amp; " " &amp; E16 &amp; " " &amp;G16&amp; " " &amp;H16&amp; " "  </f>
        <v>El estudiante Compara diferentes tipos de sistemas de control de version    </v>
      </c>
      <c r="D17" s="33"/>
      <c r="E17" s="33"/>
      <c r="F17" s="33"/>
      <c r="G17" s="33"/>
      <c r="H17" s="33"/>
      <c r="I17" s="33"/>
      <c r="J17" s="34"/>
      <c r="K17" s="30"/>
      <c r="L17" s="30"/>
      <c r="M17" s="30"/>
      <c r="N17" s="30"/>
      <c r="O17" s="30"/>
      <c r="P17" s="30"/>
      <c r="Q17" s="30"/>
      <c r="R17" s="30"/>
      <c r="S17" s="30"/>
      <c r="T17" s="30"/>
      <c r="U17" s="30"/>
      <c r="V17" s="30"/>
      <c r="W17" s="30"/>
      <c r="X17" s="30"/>
      <c r="Y17" s="30"/>
      <c r="Z17" s="30"/>
    </row>
    <row r="18">
      <c r="A18" s="30"/>
      <c r="B18" s="44">
        <v>4.0</v>
      </c>
      <c r="C18" s="53" t="s">
        <v>34</v>
      </c>
      <c r="D18" s="46" t="s">
        <v>41</v>
      </c>
      <c r="E18" s="47" t="s">
        <v>42</v>
      </c>
      <c r="F18" s="34"/>
      <c r="G18" s="54" t="s">
        <v>43</v>
      </c>
      <c r="H18" s="49" t="s">
        <v>44</v>
      </c>
      <c r="I18" s="34"/>
      <c r="J18" s="50" t="s">
        <v>45</v>
      </c>
      <c r="K18" s="30"/>
      <c r="L18" s="30"/>
      <c r="M18" s="30"/>
      <c r="N18" s="30"/>
      <c r="O18" s="30"/>
      <c r="P18" s="30"/>
      <c r="Q18" s="30"/>
      <c r="R18" s="30"/>
      <c r="S18" s="30"/>
      <c r="T18" s="30"/>
      <c r="U18" s="30"/>
      <c r="V18" s="30"/>
      <c r="W18" s="30"/>
      <c r="X18" s="30"/>
      <c r="Y18" s="30"/>
      <c r="Z18" s="30"/>
    </row>
    <row r="19">
      <c r="A19" s="30"/>
      <c r="B19" s="51"/>
      <c r="C19" s="52" t="str">
        <f>"El estudiante " &amp; D18 &amp; " " &amp; E18 &amp; " " &amp;G18&amp; " " &amp;H18&amp; " "  </f>
        <v>El estudiante Evalua ventajas de repositorios publicos GitHub, Gitlab en desarrollo colaborativo </v>
      </c>
      <c r="D19" s="33"/>
      <c r="E19" s="33"/>
      <c r="F19" s="33"/>
      <c r="G19" s="33"/>
      <c r="H19" s="33"/>
      <c r="I19" s="33"/>
      <c r="J19" s="34"/>
      <c r="K19" s="30"/>
      <c r="L19" s="30"/>
      <c r="M19" s="30"/>
      <c r="N19" s="30"/>
      <c r="O19" s="30"/>
      <c r="P19" s="30"/>
      <c r="Q19" s="30"/>
      <c r="R19" s="30"/>
      <c r="S19" s="30"/>
      <c r="T19" s="30"/>
      <c r="U19" s="30"/>
      <c r="V19" s="30"/>
      <c r="W19" s="30"/>
      <c r="X19" s="30"/>
      <c r="Y19" s="30"/>
      <c r="Z19" s="30"/>
    </row>
    <row r="20">
      <c r="A20" s="30"/>
      <c r="B20" s="44">
        <v>5.0</v>
      </c>
      <c r="C20" s="53" t="s">
        <v>34</v>
      </c>
      <c r="D20" s="46" t="s">
        <v>46</v>
      </c>
      <c r="E20" s="47" t="s">
        <v>47</v>
      </c>
      <c r="F20" s="34"/>
      <c r="G20" s="48"/>
      <c r="H20" s="49" t="s">
        <v>48</v>
      </c>
      <c r="I20" s="34"/>
      <c r="J20" s="50" t="s">
        <v>49</v>
      </c>
      <c r="K20" s="30"/>
      <c r="L20" s="30"/>
      <c r="M20" s="30"/>
      <c r="N20" s="30"/>
      <c r="O20" s="30"/>
      <c r="P20" s="30"/>
      <c r="Q20" s="30"/>
      <c r="R20" s="30"/>
      <c r="S20" s="30"/>
      <c r="T20" s="30"/>
      <c r="U20" s="30"/>
      <c r="V20" s="30"/>
      <c r="W20" s="30"/>
      <c r="X20" s="30"/>
      <c r="Y20" s="30"/>
      <c r="Z20" s="30"/>
    </row>
    <row r="21">
      <c r="A21" s="30"/>
      <c r="B21" s="51"/>
      <c r="C21" s="52" t="str">
        <f>"El estudiante " &amp; D20 &amp; " " &amp; E20 &amp; " " &amp;G20&amp; " " &amp;H20&amp; " "  </f>
        <v>El estudiante Implementa fases de Git  en proyecto de software </v>
      </c>
      <c r="D21" s="33"/>
      <c r="E21" s="33"/>
      <c r="F21" s="33"/>
      <c r="G21" s="33"/>
      <c r="H21" s="33"/>
      <c r="I21" s="33"/>
      <c r="J21" s="34"/>
      <c r="K21" s="30"/>
      <c r="L21" s="30"/>
      <c r="M21" s="30"/>
      <c r="N21" s="30"/>
      <c r="O21" s="30"/>
      <c r="P21" s="30"/>
      <c r="Q21" s="30"/>
      <c r="R21" s="30"/>
      <c r="S21" s="30"/>
      <c r="T21" s="30"/>
      <c r="U21" s="30"/>
      <c r="V21" s="30"/>
      <c r="W21" s="30"/>
      <c r="X21" s="30"/>
      <c r="Y21" s="30"/>
      <c r="Z21" s="30"/>
    </row>
    <row r="22">
      <c r="A22" s="30"/>
      <c r="B22" s="44">
        <v>6.0</v>
      </c>
      <c r="C22" s="53" t="s">
        <v>34</v>
      </c>
      <c r="D22" s="46" t="s">
        <v>50</v>
      </c>
      <c r="E22" s="47" t="s">
        <v>51</v>
      </c>
      <c r="F22" s="34"/>
      <c r="G22" s="54" t="s">
        <v>52</v>
      </c>
      <c r="H22" s="49" t="s">
        <v>53</v>
      </c>
      <c r="I22" s="34"/>
      <c r="J22" s="50" t="s">
        <v>49</v>
      </c>
      <c r="K22" s="30"/>
      <c r="L22" s="30"/>
      <c r="M22" s="30"/>
      <c r="N22" s="30"/>
      <c r="O22" s="30"/>
      <c r="P22" s="30"/>
      <c r="Q22" s="30"/>
      <c r="R22" s="30"/>
      <c r="S22" s="30"/>
      <c r="T22" s="30"/>
      <c r="U22" s="30"/>
      <c r="V22" s="30"/>
      <c r="W22" s="30"/>
      <c r="X22" s="30"/>
      <c r="Y22" s="30"/>
      <c r="Z22" s="30"/>
    </row>
    <row r="23">
      <c r="A23" s="30"/>
      <c r="B23" s="51"/>
      <c r="C23" s="52" t="str">
        <f>"El estudiante " &amp; D22 &amp; " " &amp; E22 &amp; " " &amp;G22&amp; " " &amp;H22&amp; " "  </f>
        <v>El estudiante Aplica buenas prácticas en el uso de Git para trabajo en equipo </v>
      </c>
      <c r="D23" s="33"/>
      <c r="E23" s="33"/>
      <c r="F23" s="33"/>
      <c r="G23" s="33"/>
      <c r="H23" s="33"/>
      <c r="I23" s="33"/>
      <c r="J23" s="34"/>
      <c r="K23" s="30"/>
      <c r="L23" s="30"/>
      <c r="M23" s="30"/>
      <c r="N23" s="30"/>
      <c r="O23" s="30"/>
      <c r="P23" s="30"/>
      <c r="Q23" s="30"/>
      <c r="R23" s="30"/>
      <c r="S23" s="30"/>
      <c r="T23" s="30"/>
      <c r="U23" s="30"/>
      <c r="V23" s="30"/>
      <c r="W23" s="30"/>
      <c r="X23" s="30"/>
      <c r="Y23" s="30"/>
      <c r="Z23" s="30"/>
    </row>
    <row r="24">
      <c r="A24" s="30"/>
      <c r="B24" s="44">
        <v>7.0</v>
      </c>
      <c r="C24" s="53" t="s">
        <v>34</v>
      </c>
      <c r="D24" s="46" t="s">
        <v>54</v>
      </c>
      <c r="E24" s="47" t="s">
        <v>55</v>
      </c>
      <c r="F24" s="34"/>
      <c r="G24" s="54" t="s">
        <v>52</v>
      </c>
      <c r="H24" s="49" t="s">
        <v>56</v>
      </c>
      <c r="I24" s="34"/>
      <c r="J24" s="50" t="s">
        <v>49</v>
      </c>
      <c r="K24" s="30"/>
      <c r="L24" s="30"/>
      <c r="M24" s="30"/>
      <c r="N24" s="30"/>
      <c r="O24" s="30"/>
      <c r="P24" s="30"/>
      <c r="Q24" s="30"/>
      <c r="R24" s="30"/>
      <c r="S24" s="30"/>
      <c r="T24" s="30"/>
      <c r="U24" s="30"/>
      <c r="V24" s="30"/>
      <c r="W24" s="30"/>
      <c r="X24" s="30"/>
      <c r="Y24" s="30"/>
      <c r="Z24" s="30"/>
    </row>
    <row r="25">
      <c r="A25" s="30"/>
      <c r="B25" s="51"/>
      <c r="C25" s="52" t="str">
        <f>"El estudiante " &amp; D24 &amp; " " &amp; E24 &amp; " " &amp;G24&amp; " " &amp;H24&amp; " "  </f>
        <v>El estudiante Utiliza comandos esenciales de  Git para gestión de código </v>
      </c>
      <c r="D25" s="33"/>
      <c r="E25" s="33"/>
      <c r="F25" s="33"/>
      <c r="G25" s="33"/>
      <c r="H25" s="33"/>
      <c r="I25" s="33"/>
      <c r="J25" s="34"/>
      <c r="K25" s="30"/>
      <c r="L25" s="55" t="s">
        <v>57</v>
      </c>
      <c r="T25" s="30"/>
      <c r="U25" s="30"/>
      <c r="V25" s="30"/>
      <c r="W25" s="30"/>
      <c r="X25" s="30"/>
      <c r="Y25" s="30"/>
      <c r="Z25" s="30"/>
    </row>
    <row r="26">
      <c r="A26" s="30"/>
      <c r="B26" s="44">
        <v>8.0</v>
      </c>
      <c r="C26" s="53" t="s">
        <v>34</v>
      </c>
      <c r="D26" s="46" t="s">
        <v>58</v>
      </c>
      <c r="E26" s="47" t="s">
        <v>59</v>
      </c>
      <c r="F26" s="34"/>
      <c r="G26" s="54" t="s">
        <v>52</v>
      </c>
      <c r="H26" s="49" t="s">
        <v>60</v>
      </c>
      <c r="I26" s="34"/>
      <c r="J26" s="50" t="s">
        <v>49</v>
      </c>
      <c r="K26" s="30"/>
      <c r="L26" s="55" t="s">
        <v>61</v>
      </c>
      <c r="T26" s="30"/>
      <c r="U26" s="30"/>
      <c r="V26" s="30"/>
      <c r="W26" s="30"/>
      <c r="X26" s="30"/>
      <c r="Y26" s="30"/>
      <c r="Z26" s="30"/>
    </row>
    <row r="27">
      <c r="A27" s="30"/>
      <c r="B27" s="51"/>
      <c r="C27" s="52" t="str">
        <f>"El estudiante " &amp; D26 &amp; " " &amp; E26 &amp; " " &amp;G26&amp; " " &amp;H26&amp; " "  </f>
        <v>El estudiante Crea/Gestiona ramas  en Git para desarrollo paralelo </v>
      </c>
      <c r="D27" s="33"/>
      <c r="E27" s="33"/>
      <c r="F27" s="33"/>
      <c r="G27" s="33"/>
      <c r="H27" s="33"/>
      <c r="I27" s="33"/>
      <c r="J27" s="34"/>
      <c r="K27" s="30"/>
      <c r="L27" s="30"/>
      <c r="M27" s="30"/>
      <c r="N27" s="30"/>
      <c r="O27" s="30"/>
      <c r="P27" s="30"/>
      <c r="Q27" s="30"/>
      <c r="R27" s="30"/>
      <c r="S27" s="30"/>
      <c r="T27" s="30"/>
      <c r="U27" s="30"/>
      <c r="V27" s="30"/>
      <c r="W27" s="30"/>
      <c r="X27" s="30"/>
      <c r="Y27" s="30"/>
      <c r="Z27" s="30"/>
    </row>
    <row r="28">
      <c r="A28" s="30"/>
      <c r="B28" s="44">
        <v>9.0</v>
      </c>
      <c r="C28" s="53" t="s">
        <v>34</v>
      </c>
      <c r="D28" s="46" t="s">
        <v>30</v>
      </c>
      <c r="E28" s="47" t="s">
        <v>62</v>
      </c>
      <c r="F28" s="34"/>
      <c r="G28" s="54" t="s">
        <v>63</v>
      </c>
      <c r="H28" s="49"/>
      <c r="I28" s="34"/>
      <c r="J28" s="50" t="s">
        <v>33</v>
      </c>
      <c r="K28" s="30"/>
      <c r="L28" s="30"/>
      <c r="M28" s="30"/>
      <c r="N28" s="30"/>
      <c r="O28" s="30"/>
      <c r="P28" s="30"/>
      <c r="Q28" s="30"/>
      <c r="R28" s="30"/>
      <c r="S28" s="30"/>
      <c r="T28" s="30"/>
      <c r="U28" s="30"/>
      <c r="V28" s="30"/>
      <c r="W28" s="30"/>
      <c r="X28" s="30"/>
      <c r="Y28" s="30"/>
      <c r="Z28" s="30"/>
    </row>
    <row r="29">
      <c r="A29" s="30"/>
      <c r="B29" s="51"/>
      <c r="C29" s="52" t="str">
        <f>"El estudiante " &amp; D28 &amp; " " &amp; E28 &amp; " " &amp;G28&amp; " " &amp;H28&amp; " "  </f>
        <v>El estudiante Analiza estructura de ramas principales GitFlow  </v>
      </c>
      <c r="D29" s="33"/>
      <c r="E29" s="33"/>
      <c r="F29" s="33"/>
      <c r="G29" s="33"/>
      <c r="H29" s="33"/>
      <c r="I29" s="33"/>
      <c r="J29" s="34"/>
      <c r="K29" s="30"/>
      <c r="L29" s="30"/>
      <c r="M29" s="30"/>
      <c r="N29" s="30"/>
      <c r="O29" s="30"/>
      <c r="P29" s="30"/>
      <c r="Q29" s="30"/>
      <c r="R29" s="30"/>
      <c r="S29" s="30"/>
      <c r="T29" s="30"/>
      <c r="U29" s="30"/>
      <c r="V29" s="30"/>
      <c r="W29" s="30"/>
      <c r="X29" s="30"/>
      <c r="Y29" s="30"/>
      <c r="Z29" s="30"/>
    </row>
    <row r="30">
      <c r="A30" s="30"/>
      <c r="B30" s="44">
        <v>10.0</v>
      </c>
      <c r="C30" s="45" t="s">
        <v>64</v>
      </c>
      <c r="D30" s="46" t="s">
        <v>46</v>
      </c>
      <c r="E30" s="47" t="s">
        <v>65</v>
      </c>
      <c r="F30" s="34"/>
      <c r="G30" s="54" t="s">
        <v>63</v>
      </c>
      <c r="H30" s="49" t="s">
        <v>66</v>
      </c>
      <c r="I30" s="56"/>
      <c r="J30" s="50" t="s">
        <v>49</v>
      </c>
      <c r="K30" s="30"/>
      <c r="L30" s="30"/>
      <c r="M30" s="30"/>
      <c r="N30" s="30"/>
      <c r="O30" s="30"/>
      <c r="P30" s="30"/>
      <c r="Q30" s="30"/>
      <c r="R30" s="30"/>
      <c r="S30" s="30"/>
      <c r="T30" s="30"/>
      <c r="U30" s="30"/>
      <c r="V30" s="30"/>
      <c r="W30" s="30"/>
      <c r="X30" s="30"/>
      <c r="Y30" s="30"/>
      <c r="Z30" s="30"/>
    </row>
    <row r="31">
      <c r="A31" s="30"/>
      <c r="B31" s="51"/>
      <c r="C31" s="52" t="str">
        <f>"El estudiante " &amp; D30 &amp; " " &amp; E30 &amp; " " &amp;G30&amp; " " &amp;H30&amp; " "  </f>
        <v>El estudiante Implementa flujo de trabajo de GitFlow GitFlow en proyectos ágiles </v>
      </c>
      <c r="D31" s="33"/>
      <c r="E31" s="33"/>
      <c r="F31" s="33"/>
      <c r="G31" s="33"/>
      <c r="H31" s="33"/>
      <c r="I31" s="33"/>
      <c r="J31" s="34"/>
      <c r="K31" s="30"/>
      <c r="L31" s="30"/>
      <c r="M31" s="30"/>
      <c r="N31" s="30"/>
      <c r="O31" s="30"/>
      <c r="P31" s="30"/>
      <c r="Q31" s="30"/>
      <c r="R31" s="30"/>
      <c r="S31" s="30"/>
      <c r="T31" s="30"/>
      <c r="U31" s="30"/>
      <c r="V31" s="30"/>
      <c r="W31" s="30"/>
      <c r="X31" s="30"/>
      <c r="Y31" s="30"/>
      <c r="Z31" s="30"/>
    </row>
    <row r="32">
      <c r="A32" s="30"/>
      <c r="B32" s="44">
        <v>11.0</v>
      </c>
      <c r="C32" s="45" t="s">
        <v>64</v>
      </c>
      <c r="D32" s="46" t="s">
        <v>50</v>
      </c>
      <c r="E32" s="47" t="s">
        <v>67</v>
      </c>
      <c r="F32" s="34"/>
      <c r="G32" s="54" t="s">
        <v>68</v>
      </c>
      <c r="H32" s="49" t="s">
        <v>69</v>
      </c>
      <c r="I32" s="56"/>
      <c r="J32" s="50" t="s">
        <v>49</v>
      </c>
      <c r="K32" s="30"/>
      <c r="L32" s="30"/>
      <c r="M32" s="30"/>
      <c r="N32" s="30"/>
      <c r="O32" s="30"/>
      <c r="P32" s="30"/>
      <c r="Q32" s="30"/>
      <c r="R32" s="30"/>
      <c r="S32" s="30"/>
      <c r="T32" s="30"/>
      <c r="U32" s="30"/>
      <c r="V32" s="30"/>
      <c r="W32" s="30"/>
      <c r="X32" s="30"/>
      <c r="Y32" s="30"/>
      <c r="Z32" s="30"/>
    </row>
    <row r="33">
      <c r="A33" s="30"/>
      <c r="B33" s="51"/>
      <c r="C33" s="52" t="str">
        <f>"El estudiante " &amp; D32 &amp; " " &amp; E32 &amp; " " &amp;G32&amp; " " &amp;H32&amp; " "  </f>
        <v>El estudiante Aplica versionamiento semántico Semantic Versioning para releases de software </v>
      </c>
      <c r="D33" s="33"/>
      <c r="E33" s="33"/>
      <c r="F33" s="33"/>
      <c r="G33" s="33"/>
      <c r="H33" s="33"/>
      <c r="I33" s="33"/>
      <c r="J33" s="34"/>
      <c r="K33" s="30"/>
      <c r="L33" s="30"/>
      <c r="M33" s="30"/>
      <c r="N33" s="30"/>
      <c r="O33" s="30"/>
      <c r="P33" s="30"/>
      <c r="Q33" s="30"/>
      <c r="R33" s="30"/>
      <c r="S33" s="30"/>
      <c r="T33" s="30"/>
      <c r="U33" s="30"/>
      <c r="V33" s="30"/>
      <c r="W33" s="30"/>
      <c r="X33" s="30"/>
      <c r="Y33" s="30"/>
      <c r="Z33" s="30"/>
    </row>
    <row r="34">
      <c r="A34" s="30"/>
      <c r="B34" s="44">
        <v>12.0</v>
      </c>
      <c r="C34" s="45" t="s">
        <v>64</v>
      </c>
      <c r="D34" s="46" t="s">
        <v>70</v>
      </c>
      <c r="E34" s="47" t="s">
        <v>71</v>
      </c>
      <c r="F34" s="34"/>
      <c r="G34" s="54" t="s">
        <v>72</v>
      </c>
      <c r="H34" s="49" t="s">
        <v>73</v>
      </c>
      <c r="I34" s="56"/>
      <c r="J34" s="50" t="s">
        <v>74</v>
      </c>
      <c r="K34" s="30"/>
      <c r="L34" s="30"/>
      <c r="M34" s="30"/>
      <c r="N34" s="30"/>
      <c r="O34" s="30"/>
      <c r="P34" s="30"/>
      <c r="Q34" s="30"/>
      <c r="R34" s="30"/>
      <c r="S34" s="30"/>
      <c r="T34" s="30"/>
      <c r="U34" s="30"/>
      <c r="V34" s="30"/>
      <c r="W34" s="30"/>
      <c r="X34" s="30"/>
      <c r="Y34" s="30"/>
      <c r="Z34" s="30"/>
    </row>
    <row r="35">
      <c r="A35" s="30"/>
      <c r="B35" s="51"/>
      <c r="C35" s="52" t="str">
        <f>"El estudiante " &amp; D34 &amp; " " &amp; E34 &amp; " " &amp;G34&amp; " " &amp;H34&amp; " "  </f>
        <v>El estudiante Crea releases estándares de versionamiento siguiendo convenciones semánticas </v>
      </c>
      <c r="D35" s="33"/>
      <c r="E35" s="33"/>
      <c r="F35" s="33"/>
      <c r="G35" s="33"/>
      <c r="H35" s="33"/>
      <c r="I35" s="33"/>
      <c r="J35" s="34"/>
      <c r="K35" s="30"/>
      <c r="L35" s="30"/>
      <c r="M35" s="30"/>
      <c r="N35" s="30"/>
      <c r="O35" s="30"/>
      <c r="P35" s="30"/>
      <c r="Q35" s="30"/>
      <c r="R35" s="30"/>
      <c r="S35" s="30"/>
      <c r="T35" s="30"/>
      <c r="U35" s="30"/>
      <c r="V35" s="30"/>
      <c r="W35" s="30"/>
      <c r="X35" s="30"/>
      <c r="Y35" s="30"/>
      <c r="Z35" s="30"/>
    </row>
    <row r="36">
      <c r="A36" s="30"/>
      <c r="B36" s="44">
        <v>13.0</v>
      </c>
      <c r="C36" s="45" t="s">
        <v>64</v>
      </c>
      <c r="D36" s="46" t="s">
        <v>75</v>
      </c>
      <c r="E36" s="47" t="s">
        <v>76</v>
      </c>
      <c r="F36" s="34"/>
      <c r="G36" s="54" t="s">
        <v>77</v>
      </c>
      <c r="H36" s="49" t="s">
        <v>78</v>
      </c>
      <c r="I36" s="56"/>
      <c r="J36" s="50" t="s">
        <v>45</v>
      </c>
      <c r="K36" s="30"/>
      <c r="L36" s="30"/>
      <c r="M36" s="30"/>
      <c r="N36" s="30"/>
      <c r="O36" s="30"/>
      <c r="P36" s="30"/>
      <c r="Q36" s="30"/>
      <c r="R36" s="30"/>
      <c r="S36" s="30"/>
      <c r="T36" s="30"/>
      <c r="U36" s="30"/>
      <c r="V36" s="30"/>
      <c r="W36" s="30"/>
      <c r="X36" s="30"/>
      <c r="Y36" s="30"/>
      <c r="Z36" s="30"/>
    </row>
    <row r="37">
      <c r="A37" s="30"/>
      <c r="B37" s="51"/>
      <c r="C37" s="52" t="str">
        <f>"El estudiante " &amp; D36 &amp; " " &amp; E36 &amp; " " &amp;G36&amp; " " &amp;H36&amp; " "  </f>
        <v>El estudiante Selecciona herramientas adecuadas sistemas de control de versiones para control de versiones </v>
      </c>
      <c r="D37" s="33"/>
      <c r="E37" s="33"/>
      <c r="F37" s="33"/>
      <c r="G37" s="33"/>
      <c r="H37" s="33"/>
      <c r="I37" s="33"/>
      <c r="J37" s="34"/>
      <c r="K37" s="30"/>
      <c r="L37" s="30"/>
      <c r="M37" s="30"/>
      <c r="N37" s="30"/>
      <c r="O37" s="30"/>
      <c r="P37" s="30"/>
      <c r="Q37" s="30"/>
      <c r="R37" s="30"/>
      <c r="S37" s="30"/>
      <c r="T37" s="30"/>
      <c r="U37" s="30"/>
      <c r="V37" s="30"/>
      <c r="W37" s="30"/>
      <c r="X37" s="30"/>
      <c r="Y37" s="30"/>
      <c r="Z37" s="30"/>
    </row>
    <row r="38">
      <c r="A38" s="30"/>
      <c r="B38" s="44">
        <v>14.0</v>
      </c>
      <c r="C38" s="45" t="s">
        <v>64</v>
      </c>
      <c r="D38" s="46" t="s">
        <v>79</v>
      </c>
      <c r="E38" s="47" t="s">
        <v>80</v>
      </c>
      <c r="F38" s="34"/>
      <c r="G38" s="54" t="s">
        <v>52</v>
      </c>
      <c r="H38" s="49" t="s">
        <v>81</v>
      </c>
      <c r="I38" s="56"/>
      <c r="J38" s="50" t="s">
        <v>74</v>
      </c>
      <c r="K38" s="30"/>
      <c r="L38" s="30"/>
      <c r="M38" s="30"/>
      <c r="N38" s="30"/>
      <c r="O38" s="30"/>
      <c r="P38" s="30"/>
      <c r="Q38" s="30"/>
      <c r="R38" s="30"/>
      <c r="S38" s="30"/>
      <c r="T38" s="30"/>
      <c r="U38" s="30"/>
      <c r="V38" s="30"/>
      <c r="W38" s="30"/>
      <c r="X38" s="30"/>
      <c r="Y38" s="30"/>
      <c r="Z38" s="30"/>
    </row>
    <row r="39">
      <c r="A39" s="30"/>
      <c r="B39" s="51"/>
      <c r="C39" s="52" t="str">
        <f>"El estudiante " &amp; D38 &amp; " " &amp; E38 &amp; " " &amp;G38&amp; " " &amp;H38&amp; " "  </f>
        <v>El estudiante Diseña estructura de commits Git clara y descriptiva </v>
      </c>
      <c r="D39" s="33"/>
      <c r="E39" s="33"/>
      <c r="F39" s="33"/>
      <c r="G39" s="33"/>
      <c r="H39" s="33"/>
      <c r="I39" s="33"/>
      <c r="J39" s="34"/>
      <c r="K39" s="30"/>
      <c r="L39" s="30"/>
      <c r="M39" s="30"/>
      <c r="N39" s="30"/>
      <c r="O39" s="30"/>
      <c r="P39" s="30"/>
      <c r="Q39" s="30"/>
      <c r="R39" s="30"/>
      <c r="S39" s="30"/>
      <c r="T39" s="30"/>
      <c r="U39" s="30"/>
      <c r="V39" s="30"/>
      <c r="W39" s="30"/>
      <c r="X39" s="30"/>
      <c r="Y39" s="30"/>
      <c r="Z39" s="30"/>
    </row>
    <row r="40">
      <c r="A40" s="30"/>
      <c r="B40" s="44">
        <v>15.0</v>
      </c>
      <c r="C40" s="45" t="s">
        <v>29</v>
      </c>
      <c r="D40" s="46" t="s">
        <v>30</v>
      </c>
      <c r="E40" s="47" t="s">
        <v>82</v>
      </c>
      <c r="F40" s="34"/>
      <c r="G40" s="54"/>
      <c r="H40" s="49"/>
      <c r="I40" s="34"/>
      <c r="J40" s="50" t="s">
        <v>83</v>
      </c>
      <c r="K40" s="30"/>
      <c r="L40" s="30"/>
      <c r="M40" s="30"/>
      <c r="N40" s="30"/>
      <c r="O40" s="30"/>
      <c r="P40" s="30"/>
      <c r="Q40" s="30"/>
      <c r="R40" s="30"/>
      <c r="S40" s="30"/>
      <c r="T40" s="30"/>
      <c r="U40" s="30"/>
      <c r="V40" s="30"/>
      <c r="W40" s="30"/>
      <c r="X40" s="30"/>
      <c r="Y40" s="30"/>
      <c r="Z40" s="30"/>
    </row>
    <row r="41">
      <c r="A41" s="30"/>
      <c r="B41" s="51"/>
      <c r="C41" s="52" t="str">
        <f>"El estudiante " &amp; D40 &amp; " " &amp; E40 &amp; " " &amp;G40&amp; " " &amp;H40&amp; " "  </f>
        <v>El estudiante Analiza principios fundamentales de UX/UI   </v>
      </c>
      <c r="D41" s="33"/>
      <c r="E41" s="33"/>
      <c r="F41" s="33"/>
      <c r="G41" s="33"/>
      <c r="H41" s="33"/>
      <c r="I41" s="33"/>
      <c r="J41" s="34"/>
      <c r="K41" s="30"/>
      <c r="L41" s="30"/>
      <c r="M41" s="30"/>
      <c r="N41" s="30"/>
      <c r="O41" s="30"/>
      <c r="P41" s="30"/>
      <c r="Q41" s="30"/>
      <c r="R41" s="30"/>
      <c r="S41" s="30"/>
      <c r="T41" s="30"/>
      <c r="U41" s="30"/>
      <c r="V41" s="30"/>
      <c r="W41" s="30"/>
      <c r="X41" s="30"/>
      <c r="Y41" s="30"/>
      <c r="Z41" s="30"/>
    </row>
    <row r="42">
      <c r="A42" s="30"/>
      <c r="B42" s="44">
        <v>16.0</v>
      </c>
      <c r="C42" s="45" t="s">
        <v>64</v>
      </c>
      <c r="D42" s="46" t="s">
        <v>50</v>
      </c>
      <c r="E42" s="47" t="s">
        <v>84</v>
      </c>
      <c r="F42" s="34"/>
      <c r="G42" s="54" t="s">
        <v>85</v>
      </c>
      <c r="H42" s="49" t="s">
        <v>86</v>
      </c>
      <c r="I42" s="56"/>
      <c r="J42" s="50" t="s">
        <v>49</v>
      </c>
      <c r="K42" s="30"/>
      <c r="L42" s="30"/>
      <c r="M42" s="30"/>
      <c r="N42" s="30"/>
      <c r="O42" s="30"/>
      <c r="P42" s="30"/>
      <c r="Q42" s="30"/>
      <c r="R42" s="30"/>
      <c r="S42" s="30"/>
      <c r="T42" s="30"/>
      <c r="U42" s="30"/>
      <c r="V42" s="30"/>
      <c r="W42" s="30"/>
      <c r="X42" s="30"/>
      <c r="Y42" s="30"/>
      <c r="Z42" s="30"/>
    </row>
    <row r="43">
      <c r="A43" s="30"/>
      <c r="B43" s="51"/>
      <c r="C43" s="52" t="str">
        <f>"El estudiante " &amp; D42 &amp; " " &amp; E42 &amp; " " &amp;G42&amp; " " &amp;H42&amp; " "  </f>
        <v>El estudiante Aplica 10 principios de Jakob Nielsen Heurísticas de Nielsen en diseño de interfaces </v>
      </c>
      <c r="D43" s="33"/>
      <c r="E43" s="33"/>
      <c r="F43" s="33"/>
      <c r="G43" s="33"/>
      <c r="H43" s="33"/>
      <c r="I43" s="33"/>
      <c r="J43" s="34"/>
      <c r="K43" s="30"/>
      <c r="L43" s="30"/>
      <c r="M43" s="30"/>
      <c r="N43" s="30"/>
      <c r="O43" s="30"/>
      <c r="P43" s="30"/>
      <c r="Q43" s="30"/>
      <c r="R43" s="30"/>
      <c r="S43" s="30"/>
      <c r="T43" s="30"/>
      <c r="U43" s="30"/>
      <c r="V43" s="30"/>
      <c r="W43" s="30"/>
      <c r="X43" s="30"/>
      <c r="Y43" s="30"/>
      <c r="Z43" s="30"/>
    </row>
    <row r="44">
      <c r="A44" s="30"/>
      <c r="B44" s="44">
        <v>17.0</v>
      </c>
      <c r="C44" s="45" t="s">
        <v>64</v>
      </c>
      <c r="D44" s="46" t="s">
        <v>54</v>
      </c>
      <c r="E44" s="47" t="s">
        <v>87</v>
      </c>
      <c r="F44" s="34"/>
      <c r="G44" s="54" t="s">
        <v>88</v>
      </c>
      <c r="H44" s="49" t="s">
        <v>89</v>
      </c>
      <c r="I44" s="34"/>
      <c r="J44" s="50" t="s">
        <v>49</v>
      </c>
      <c r="K44" s="30"/>
      <c r="L44" s="30"/>
      <c r="M44" s="30"/>
      <c r="N44" s="30"/>
      <c r="O44" s="30"/>
      <c r="P44" s="30"/>
      <c r="Q44" s="30"/>
      <c r="R44" s="30"/>
      <c r="S44" s="30"/>
      <c r="T44" s="30"/>
      <c r="U44" s="30"/>
      <c r="V44" s="30"/>
      <c r="W44" s="30"/>
      <c r="X44" s="30"/>
      <c r="Y44" s="30"/>
      <c r="Z44" s="30"/>
    </row>
    <row r="45">
      <c r="A45" s="30"/>
      <c r="B45" s="51"/>
      <c r="C45" s="52" t="str">
        <f>"El estudiante " &amp; D44 &amp; " " &amp; E44 &amp; " " &amp;G44&amp; " " &amp;H44&amp; " "  </f>
        <v>El estudiante Utiliza herramientas especializadas Figma, Adobe XD, Sketch para diseño UX/UI </v>
      </c>
      <c r="D45" s="33"/>
      <c r="E45" s="33"/>
      <c r="F45" s="33"/>
      <c r="G45" s="33"/>
      <c r="H45" s="33"/>
      <c r="I45" s="33"/>
      <c r="J45" s="34"/>
      <c r="K45" s="30"/>
      <c r="L45" s="30"/>
      <c r="M45" s="30"/>
      <c r="N45" s="30"/>
      <c r="O45" s="30"/>
      <c r="P45" s="30"/>
      <c r="Q45" s="30"/>
      <c r="R45" s="30"/>
      <c r="S45" s="30"/>
      <c r="T45" s="30"/>
      <c r="U45" s="30"/>
      <c r="V45" s="30"/>
      <c r="W45" s="30"/>
      <c r="X45" s="30"/>
      <c r="Y45" s="30"/>
      <c r="Z45" s="30"/>
    </row>
    <row r="46">
      <c r="A46" s="30"/>
      <c r="B46" s="44">
        <v>18.0</v>
      </c>
      <c r="C46" s="45" t="s">
        <v>29</v>
      </c>
      <c r="D46" s="46" t="s">
        <v>39</v>
      </c>
      <c r="E46" s="47" t="s">
        <v>90</v>
      </c>
      <c r="F46" s="57"/>
      <c r="G46" s="54"/>
      <c r="H46" s="49"/>
      <c r="I46" s="34"/>
      <c r="J46" s="50" t="s">
        <v>33</v>
      </c>
      <c r="K46" s="30"/>
      <c r="L46" s="30"/>
      <c r="M46" s="30"/>
      <c r="N46" s="30"/>
      <c r="O46" s="30"/>
      <c r="P46" s="30"/>
      <c r="Q46" s="30"/>
      <c r="R46" s="30"/>
      <c r="S46" s="30"/>
      <c r="T46" s="30"/>
      <c r="U46" s="30"/>
      <c r="V46" s="30"/>
      <c r="W46" s="30"/>
      <c r="X46" s="30"/>
      <c r="Y46" s="30"/>
      <c r="Z46" s="30"/>
    </row>
    <row r="47">
      <c r="A47" s="30"/>
      <c r="B47" s="51"/>
      <c r="C47" s="52" t="str">
        <f>"El estudiante " &amp; D46 &amp; " " &amp; E46 &amp; " " &amp;G46&amp; " " &amp;H46&amp; " "  </f>
        <v>El estudiante Compara metodologías ágiles con enfoques tradicionales   </v>
      </c>
      <c r="D47" s="33"/>
      <c r="E47" s="33"/>
      <c r="F47" s="33"/>
      <c r="G47" s="33"/>
      <c r="H47" s="33"/>
      <c r="I47" s="33"/>
      <c r="J47" s="34"/>
      <c r="K47" s="30"/>
      <c r="L47" s="30"/>
      <c r="M47" s="30"/>
      <c r="N47" s="30"/>
      <c r="O47" s="30"/>
      <c r="P47" s="30"/>
      <c r="Q47" s="30"/>
      <c r="R47" s="30"/>
      <c r="S47" s="30"/>
      <c r="T47" s="30"/>
      <c r="U47" s="30"/>
      <c r="V47" s="30"/>
      <c r="W47" s="30"/>
      <c r="X47" s="30"/>
      <c r="Y47" s="30"/>
      <c r="Z47" s="30"/>
    </row>
    <row r="48">
      <c r="A48" s="30"/>
      <c r="B48" s="44">
        <v>19.0</v>
      </c>
      <c r="C48" s="45" t="s">
        <v>64</v>
      </c>
      <c r="D48" s="46" t="s">
        <v>91</v>
      </c>
      <c r="E48" s="47" t="s">
        <v>92</v>
      </c>
      <c r="F48" s="34"/>
      <c r="G48" s="54"/>
      <c r="H48" s="49" t="s">
        <v>93</v>
      </c>
      <c r="I48" s="34"/>
      <c r="J48" s="50" t="s">
        <v>45</v>
      </c>
      <c r="K48" s="30"/>
      <c r="L48" s="30"/>
      <c r="M48" s="30"/>
      <c r="N48" s="30"/>
      <c r="O48" s="30"/>
      <c r="P48" s="30"/>
      <c r="Q48" s="30"/>
      <c r="R48" s="30"/>
      <c r="S48" s="30"/>
      <c r="T48" s="30"/>
      <c r="U48" s="30"/>
      <c r="V48" s="30"/>
      <c r="W48" s="30"/>
      <c r="X48" s="30"/>
      <c r="Y48" s="30"/>
      <c r="Z48" s="30"/>
    </row>
    <row r="49">
      <c r="A49" s="30"/>
      <c r="B49" s="51"/>
      <c r="C49" s="52" t="str">
        <f>"El estudiante " &amp; D48 &amp; " " &amp; E48 &amp; " " &amp;G48&amp; " " &amp;H48&amp; " "  </f>
        <v>El estudiante Evalúa factores para selección de metodología  para seleccionar metodología adecuada </v>
      </c>
      <c r="D49" s="33"/>
      <c r="E49" s="33"/>
      <c r="F49" s="33"/>
      <c r="G49" s="33"/>
      <c r="H49" s="33"/>
      <c r="I49" s="33"/>
      <c r="J49" s="34"/>
      <c r="K49" s="30"/>
      <c r="L49" s="30"/>
      <c r="M49" s="30"/>
      <c r="N49" s="30"/>
      <c r="O49" s="30"/>
      <c r="P49" s="30"/>
      <c r="Q49" s="30"/>
      <c r="R49" s="30"/>
      <c r="S49" s="30"/>
      <c r="T49" s="30"/>
      <c r="U49" s="30"/>
      <c r="V49" s="30"/>
      <c r="W49" s="30"/>
      <c r="X49" s="30"/>
      <c r="Y49" s="30"/>
      <c r="Z49" s="30"/>
    </row>
    <row r="50">
      <c r="A50" s="30"/>
      <c r="B50" s="44">
        <v>20.0</v>
      </c>
      <c r="C50" s="45" t="s">
        <v>64</v>
      </c>
      <c r="D50" s="46" t="s">
        <v>35</v>
      </c>
      <c r="E50" s="47" t="s">
        <v>94</v>
      </c>
      <c r="F50" s="34"/>
      <c r="G50" s="54"/>
      <c r="H50" s="49" t="s">
        <v>95</v>
      </c>
      <c r="I50" s="34"/>
      <c r="J50" s="50" t="s">
        <v>38</v>
      </c>
      <c r="K50" s="30"/>
      <c r="L50" s="30"/>
      <c r="M50" s="30"/>
      <c r="N50" s="30"/>
      <c r="O50" s="30"/>
      <c r="P50" s="30"/>
      <c r="Q50" s="30"/>
      <c r="R50" s="30"/>
      <c r="S50" s="30"/>
      <c r="T50" s="30"/>
      <c r="U50" s="30"/>
      <c r="V50" s="30"/>
      <c r="W50" s="30"/>
      <c r="X50" s="30"/>
      <c r="Y50" s="30"/>
      <c r="Z50" s="30"/>
    </row>
    <row r="51">
      <c r="A51" s="30"/>
      <c r="B51" s="51"/>
      <c r="C51" s="52" t="str">
        <f>"El estudiante " &amp; D50 &amp; " " &amp; E50 &amp; " " &amp;G50&amp; " " &amp;H50&amp; " "  </f>
        <v>El estudiante Identifica roles clave en Scrum  en framework Scrum </v>
      </c>
      <c r="D51" s="33"/>
      <c r="E51" s="33"/>
      <c r="F51" s="33"/>
      <c r="G51" s="33"/>
      <c r="H51" s="33"/>
      <c r="I51" s="33"/>
      <c r="J51" s="34"/>
      <c r="K51" s="30"/>
      <c r="L51" s="30"/>
      <c r="M51" s="30"/>
      <c r="N51" s="30"/>
      <c r="O51" s="30"/>
      <c r="P51" s="30"/>
      <c r="Q51" s="30"/>
      <c r="R51" s="30"/>
      <c r="S51" s="30"/>
      <c r="T51" s="30"/>
      <c r="U51" s="30"/>
      <c r="V51" s="30"/>
      <c r="W51" s="30"/>
      <c r="X51" s="30"/>
      <c r="Y51" s="30"/>
      <c r="Z51" s="30"/>
    </row>
    <row r="52">
      <c r="A52" s="30"/>
      <c r="B52" s="44">
        <v>21.0</v>
      </c>
      <c r="C52" s="45" t="s">
        <v>64</v>
      </c>
      <c r="D52" s="46" t="s">
        <v>70</v>
      </c>
      <c r="E52" s="47" t="s">
        <v>96</v>
      </c>
      <c r="F52" s="34"/>
      <c r="G52" s="54" t="s">
        <v>97</v>
      </c>
      <c r="H52" s="49" t="s">
        <v>98</v>
      </c>
      <c r="I52" s="34"/>
      <c r="J52" s="50" t="s">
        <v>74</v>
      </c>
      <c r="K52" s="30"/>
      <c r="L52" s="30"/>
      <c r="M52" s="30"/>
      <c r="N52" s="30"/>
      <c r="O52" s="30"/>
      <c r="P52" s="30"/>
      <c r="Q52" s="30"/>
      <c r="R52" s="30"/>
      <c r="S52" s="30"/>
      <c r="T52" s="30"/>
      <c r="U52" s="30"/>
      <c r="V52" s="30"/>
      <c r="W52" s="30"/>
      <c r="X52" s="30"/>
      <c r="Y52" s="30"/>
      <c r="Z52" s="30"/>
    </row>
    <row r="53">
      <c r="A53" s="30"/>
      <c r="B53" s="51"/>
      <c r="C53" s="52" t="str">
        <f>"El estudiante " &amp; D52 &amp; " " &amp; E52 &amp; " " &amp;G52&amp; " " &amp;H52&amp; " "  </f>
        <v>El estudiante Crea artefactos de Scrum Scrum (Product Backlog, Sprint Backlog) para gestión del proyecto </v>
      </c>
      <c r="D53" s="33"/>
      <c r="E53" s="33"/>
      <c r="F53" s="33"/>
      <c r="G53" s="33"/>
      <c r="H53" s="33"/>
      <c r="I53" s="33"/>
      <c r="J53" s="34"/>
      <c r="K53" s="30"/>
      <c r="L53" s="30"/>
      <c r="M53" s="30"/>
      <c r="N53" s="30"/>
      <c r="O53" s="30"/>
      <c r="P53" s="30"/>
      <c r="Q53" s="30"/>
      <c r="R53" s="30"/>
      <c r="S53" s="30"/>
      <c r="T53" s="30"/>
      <c r="U53" s="30"/>
      <c r="V53" s="30"/>
      <c r="W53" s="30"/>
      <c r="X53" s="30"/>
      <c r="Y53" s="30"/>
      <c r="Z53" s="30"/>
    </row>
    <row r="54">
      <c r="A54" s="30"/>
      <c r="B54" s="44">
        <v>22.0</v>
      </c>
      <c r="C54" s="45" t="s">
        <v>64</v>
      </c>
      <c r="D54" s="46" t="s">
        <v>46</v>
      </c>
      <c r="E54" s="47" t="s">
        <v>99</v>
      </c>
      <c r="F54" s="34"/>
      <c r="G54" s="54" t="s">
        <v>100</v>
      </c>
      <c r="H54" s="49" t="s">
        <v>101</v>
      </c>
      <c r="I54" s="34"/>
      <c r="J54" s="50" t="s">
        <v>49</v>
      </c>
      <c r="K54" s="30"/>
      <c r="L54" s="30"/>
      <c r="M54" s="30"/>
      <c r="N54" s="30"/>
      <c r="O54" s="30"/>
      <c r="P54" s="30"/>
      <c r="Q54" s="30"/>
      <c r="R54" s="30"/>
      <c r="S54" s="30"/>
      <c r="T54" s="30"/>
      <c r="U54" s="30"/>
      <c r="V54" s="30"/>
      <c r="W54" s="30"/>
      <c r="X54" s="30"/>
      <c r="Y54" s="30"/>
      <c r="Z54" s="30"/>
    </row>
    <row r="55">
      <c r="A55" s="30"/>
      <c r="B55" s="51"/>
      <c r="C55" s="52" t="str">
        <f>"El estudiante " &amp; D54 &amp; " " &amp; E54 &amp; " " &amp;G54&amp; " " &amp;H54&amp; " "  </f>
        <v>El estudiante Implementa eventos de Scrum (Daily, Sprint Review, Retrospective) en ciclos de desarrollo </v>
      </c>
      <c r="D55" s="33"/>
      <c r="E55" s="33"/>
      <c r="F55" s="33"/>
      <c r="G55" s="33"/>
      <c r="H55" s="33"/>
      <c r="I55" s="33"/>
      <c r="J55" s="34"/>
      <c r="K55" s="30"/>
      <c r="L55" s="30"/>
      <c r="M55" s="30"/>
      <c r="N55" s="30"/>
      <c r="O55" s="30"/>
      <c r="P55" s="30"/>
      <c r="Q55" s="30"/>
      <c r="R55" s="30"/>
      <c r="S55" s="30"/>
      <c r="T55" s="30"/>
      <c r="U55" s="30"/>
      <c r="V55" s="30"/>
      <c r="W55" s="30"/>
      <c r="X55" s="30"/>
      <c r="Y55" s="30"/>
      <c r="Z55" s="30"/>
    </row>
    <row r="56">
      <c r="A56" s="30"/>
      <c r="B56" s="44">
        <v>23.0</v>
      </c>
      <c r="C56" s="45" t="s">
        <v>64</v>
      </c>
      <c r="D56" s="46" t="s">
        <v>50</v>
      </c>
      <c r="E56" s="47" t="s">
        <v>102</v>
      </c>
      <c r="F56" s="34"/>
      <c r="G56" s="54" t="s">
        <v>103</v>
      </c>
      <c r="H56" s="49" t="s">
        <v>104</v>
      </c>
      <c r="I56" s="34"/>
      <c r="J56" s="50" t="s">
        <v>49</v>
      </c>
      <c r="K56" s="30"/>
      <c r="L56" s="30"/>
      <c r="M56" s="30"/>
      <c r="N56" s="30"/>
      <c r="O56" s="30"/>
      <c r="P56" s="30"/>
      <c r="Q56" s="30"/>
      <c r="R56" s="30"/>
      <c r="S56" s="30"/>
      <c r="T56" s="30"/>
      <c r="U56" s="30"/>
      <c r="V56" s="30"/>
      <c r="W56" s="30"/>
      <c r="X56" s="30"/>
      <c r="Y56" s="30"/>
      <c r="Z56" s="30"/>
    </row>
    <row r="57">
      <c r="A57" s="30"/>
      <c r="B57" s="51"/>
      <c r="C57" s="52" t="str">
        <f>"El estudiante " &amp; D56 &amp; " " &amp; E56 &amp; " " &amp;G56&amp; " " &amp;H56&amp; " "  </f>
        <v>El estudiante Aplica técnicas de estimación Planning Poker, Story Points en planificación ágil </v>
      </c>
      <c r="D57" s="33"/>
      <c r="E57" s="33"/>
      <c r="F57" s="33"/>
      <c r="G57" s="33"/>
      <c r="H57" s="33"/>
      <c r="I57" s="33"/>
      <c r="J57" s="34"/>
      <c r="K57" s="30"/>
      <c r="L57" s="30"/>
      <c r="M57" s="30"/>
      <c r="N57" s="30"/>
      <c r="O57" s="30"/>
      <c r="P57" s="30"/>
      <c r="Q57" s="30"/>
      <c r="R57" s="30"/>
      <c r="S57" s="30"/>
      <c r="T57" s="30"/>
      <c r="U57" s="30"/>
      <c r="V57" s="30"/>
      <c r="W57" s="30"/>
      <c r="X57" s="30"/>
      <c r="Y57" s="30"/>
      <c r="Z57" s="30"/>
    </row>
    <row r="58">
      <c r="A58" s="30"/>
      <c r="B58" s="44">
        <v>24.0</v>
      </c>
      <c r="C58" s="45" t="s">
        <v>64</v>
      </c>
      <c r="D58" s="46" t="s">
        <v>54</v>
      </c>
      <c r="E58" s="47" t="s">
        <v>105</v>
      </c>
      <c r="F58" s="34"/>
      <c r="G58" s="54"/>
      <c r="H58" s="49" t="s">
        <v>106</v>
      </c>
      <c r="I58" s="34"/>
      <c r="J58" s="50" t="s">
        <v>49</v>
      </c>
      <c r="K58" s="30"/>
      <c r="L58" s="30"/>
      <c r="M58" s="30"/>
      <c r="N58" s="30"/>
      <c r="O58" s="30"/>
      <c r="P58" s="30"/>
      <c r="Q58" s="30"/>
      <c r="R58" s="30"/>
      <c r="S58" s="30"/>
      <c r="T58" s="30"/>
      <c r="U58" s="30"/>
      <c r="V58" s="30"/>
      <c r="W58" s="30"/>
      <c r="X58" s="30"/>
      <c r="Y58" s="30"/>
      <c r="Z58" s="30"/>
    </row>
    <row r="59">
      <c r="A59" s="30"/>
      <c r="B59" s="51"/>
      <c r="C59" s="52" t="str">
        <f>"El estudiante " &amp; D58 &amp; " " &amp; E58 &amp; " " &amp;G58&amp; " " &amp;H58&amp; " "  </f>
        <v>El estudiante Utiliza Jira  para gestión de proyectos ágiles </v>
      </c>
      <c r="D59" s="33"/>
      <c r="E59" s="33"/>
      <c r="F59" s="33"/>
      <c r="G59" s="33"/>
      <c r="H59" s="33"/>
      <c r="I59" s="33"/>
      <c r="J59" s="34"/>
      <c r="K59" s="30"/>
      <c r="L59" s="30"/>
      <c r="M59" s="30"/>
      <c r="N59" s="30"/>
      <c r="O59" s="30"/>
      <c r="P59" s="30"/>
      <c r="Q59" s="30"/>
      <c r="R59" s="30"/>
      <c r="S59" s="30"/>
      <c r="T59" s="30"/>
      <c r="U59" s="30"/>
      <c r="V59" s="30"/>
      <c r="W59" s="30"/>
      <c r="X59" s="30"/>
      <c r="Y59" s="30"/>
      <c r="Z59" s="30"/>
    </row>
    <row r="60">
      <c r="A60" s="30"/>
      <c r="B60" s="44">
        <v>25.0</v>
      </c>
      <c r="C60" s="45" t="s">
        <v>64</v>
      </c>
      <c r="D60" s="46" t="s">
        <v>46</v>
      </c>
      <c r="E60" s="47" t="s">
        <v>107</v>
      </c>
      <c r="F60" s="34"/>
      <c r="G60" s="54" t="s">
        <v>108</v>
      </c>
      <c r="H60" s="49" t="s">
        <v>109</v>
      </c>
      <c r="I60" s="34"/>
      <c r="J60" s="50" t="s">
        <v>49</v>
      </c>
      <c r="K60" s="30"/>
      <c r="L60" s="30"/>
      <c r="M60" s="30"/>
      <c r="N60" s="30"/>
      <c r="O60" s="30"/>
      <c r="P60" s="30"/>
      <c r="Q60" s="30"/>
      <c r="R60" s="30"/>
      <c r="S60" s="30"/>
      <c r="T60" s="30"/>
      <c r="U60" s="30"/>
      <c r="V60" s="30"/>
      <c r="W60" s="30"/>
      <c r="X60" s="30"/>
      <c r="Y60" s="30"/>
      <c r="Z60" s="30"/>
    </row>
    <row r="61">
      <c r="A61" s="30"/>
      <c r="B61" s="51"/>
      <c r="C61" s="52" t="str">
        <f>"El estudiante " &amp; D60 &amp; " " &amp; E60 &amp; " " &amp;G60&amp; " " &amp;H60&amp; " "  </f>
        <v>El estudiante Implementa tableros  Trello, Kanban para seguimiento de tareas </v>
      </c>
      <c r="D61" s="33"/>
      <c r="E61" s="33"/>
      <c r="F61" s="33"/>
      <c r="G61" s="33"/>
      <c r="H61" s="33"/>
      <c r="I61" s="33"/>
      <c r="J61" s="34"/>
      <c r="K61" s="30"/>
      <c r="L61" s="30"/>
      <c r="M61" s="30"/>
      <c r="N61" s="30"/>
      <c r="O61" s="30"/>
      <c r="P61" s="30"/>
      <c r="Q61" s="30"/>
      <c r="R61" s="30"/>
      <c r="S61" s="30"/>
      <c r="T61" s="30"/>
      <c r="U61" s="30"/>
      <c r="V61" s="30"/>
      <c r="W61" s="30"/>
      <c r="X61" s="30"/>
      <c r="Y61" s="30"/>
      <c r="Z61" s="30"/>
    </row>
    <row r="62">
      <c r="A62" s="30"/>
      <c r="B62" s="44">
        <v>26.0</v>
      </c>
      <c r="C62" s="45" t="s">
        <v>64</v>
      </c>
      <c r="D62" s="46" t="s">
        <v>50</v>
      </c>
      <c r="E62" s="47" t="s">
        <v>110</v>
      </c>
      <c r="F62" s="57"/>
      <c r="G62" s="54" t="s">
        <v>111</v>
      </c>
      <c r="H62" s="49" t="s">
        <v>112</v>
      </c>
      <c r="I62" s="56"/>
      <c r="J62" s="50" t="s">
        <v>49</v>
      </c>
      <c r="K62" s="30"/>
      <c r="L62" s="30"/>
      <c r="M62" s="30"/>
      <c r="N62" s="30"/>
      <c r="O62" s="30"/>
      <c r="P62" s="30"/>
      <c r="Q62" s="30"/>
      <c r="R62" s="30"/>
      <c r="S62" s="30"/>
      <c r="T62" s="30"/>
      <c r="U62" s="30"/>
      <c r="V62" s="30"/>
      <c r="W62" s="30"/>
      <c r="X62" s="30"/>
      <c r="Y62" s="30"/>
      <c r="Z62" s="30"/>
    </row>
    <row r="63">
      <c r="A63" s="30"/>
      <c r="B63" s="51"/>
      <c r="C63" s="52" t="str">
        <f>"El estudiante " &amp; D62 &amp; " " &amp; E62 &amp; " " &amp;G62&amp; " " &amp;H62&amp; " "  </f>
        <v>El estudiante Aplica fundamentos de gestión visual Kanban, tableros visuales en equipos de desarrollo </v>
      </c>
      <c r="D63" s="33"/>
      <c r="E63" s="33"/>
      <c r="F63" s="33"/>
      <c r="G63" s="33"/>
      <c r="H63" s="33"/>
      <c r="I63" s="33"/>
      <c r="J63" s="34"/>
      <c r="K63" s="30"/>
      <c r="L63" s="30"/>
      <c r="M63" s="30"/>
      <c r="N63" s="30"/>
      <c r="O63" s="30"/>
      <c r="P63" s="30"/>
      <c r="Q63" s="30"/>
      <c r="R63" s="30"/>
      <c r="S63" s="30"/>
      <c r="T63" s="30"/>
      <c r="U63" s="30"/>
      <c r="V63" s="30"/>
      <c r="W63" s="30"/>
      <c r="X63" s="30"/>
      <c r="Y63" s="30"/>
      <c r="Z63" s="30"/>
    </row>
    <row r="64">
      <c r="A64" s="30"/>
      <c r="B64" s="44">
        <v>27.0</v>
      </c>
      <c r="C64" s="45" t="s">
        <v>29</v>
      </c>
      <c r="D64" s="46" t="s">
        <v>30</v>
      </c>
      <c r="E64" s="47" t="s">
        <v>113</v>
      </c>
      <c r="F64" s="57"/>
      <c r="G64" s="54"/>
      <c r="H64" s="49"/>
      <c r="I64" s="56"/>
      <c r="J64" s="50" t="s">
        <v>33</v>
      </c>
      <c r="K64" s="30"/>
      <c r="L64" s="30"/>
      <c r="M64" s="30"/>
      <c r="N64" s="30"/>
      <c r="O64" s="30"/>
      <c r="P64" s="30"/>
      <c r="Q64" s="30"/>
      <c r="R64" s="30"/>
      <c r="S64" s="30"/>
      <c r="T64" s="30"/>
      <c r="U64" s="30"/>
      <c r="V64" s="30"/>
      <c r="W64" s="30"/>
      <c r="X64" s="30"/>
      <c r="Y64" s="30"/>
      <c r="Z64" s="30"/>
    </row>
    <row r="65">
      <c r="A65" s="30"/>
      <c r="B65" s="51"/>
      <c r="C65" s="52" t="str">
        <f>"El estudiante " &amp; D64 &amp; " " &amp; E64 &amp; " " &amp;G64&amp; " " &amp;H64&amp; " "  </f>
        <v>El estudiante Analiza evolución histórica de metodologías de desarrollo   </v>
      </c>
      <c r="D65" s="33"/>
      <c r="E65" s="33"/>
      <c r="F65" s="33"/>
      <c r="G65" s="33"/>
      <c r="H65" s="33"/>
      <c r="I65" s="33"/>
      <c r="J65" s="34"/>
      <c r="K65" s="30"/>
      <c r="L65" s="30"/>
      <c r="M65" s="30"/>
      <c r="N65" s="30"/>
      <c r="O65" s="30"/>
      <c r="P65" s="30"/>
      <c r="Q65" s="30"/>
      <c r="R65" s="30"/>
      <c r="S65" s="30"/>
      <c r="T65" s="30"/>
      <c r="U65" s="30"/>
      <c r="V65" s="30"/>
      <c r="W65" s="30"/>
      <c r="X65" s="30"/>
      <c r="Y65" s="30"/>
      <c r="Z65" s="30"/>
    </row>
    <row r="66">
      <c r="A66" s="30"/>
      <c r="B66" s="44">
        <v>28.0</v>
      </c>
      <c r="C66" s="45" t="s">
        <v>29</v>
      </c>
      <c r="D66" s="46" t="s">
        <v>91</v>
      </c>
      <c r="E66" s="47" t="s">
        <v>114</v>
      </c>
      <c r="F66" s="57"/>
      <c r="G66" s="54"/>
      <c r="H66" s="49" t="s">
        <v>115</v>
      </c>
      <c r="I66" s="56"/>
      <c r="J66" s="50" t="s">
        <v>45</v>
      </c>
      <c r="K66" s="30"/>
      <c r="L66" s="30"/>
      <c r="M66" s="30"/>
      <c r="N66" s="30"/>
      <c r="O66" s="30"/>
      <c r="P66" s="30"/>
      <c r="Q66" s="30"/>
      <c r="R66" s="30"/>
      <c r="S66" s="30"/>
      <c r="T66" s="30"/>
      <c r="U66" s="30"/>
      <c r="V66" s="30"/>
      <c r="W66" s="30"/>
      <c r="X66" s="30"/>
      <c r="Y66" s="30"/>
      <c r="Z66" s="30"/>
    </row>
    <row r="67">
      <c r="A67" s="30"/>
      <c r="B67" s="51"/>
      <c r="C67" s="52" t="str">
        <f>"El estudiante " &amp; D66 &amp; " " &amp; E66 &amp; " " &amp;G66&amp; " " &amp;H66&amp; " "  </f>
        <v>El estudiante Evalúa evolución de interfaces de usuario  en aplicaciones modernas </v>
      </c>
      <c r="D67" s="33"/>
      <c r="E67" s="33"/>
      <c r="F67" s="33"/>
      <c r="G67" s="33"/>
      <c r="H67" s="33"/>
      <c r="I67" s="33"/>
      <c r="J67" s="34"/>
      <c r="K67" s="30"/>
      <c r="L67" s="30"/>
      <c r="M67" s="30"/>
      <c r="N67" s="30"/>
      <c r="O67" s="30"/>
      <c r="P67" s="30"/>
      <c r="Q67" s="30"/>
      <c r="R67" s="30"/>
      <c r="S67" s="30"/>
      <c r="T67" s="30"/>
      <c r="U67" s="30"/>
      <c r="V67" s="30"/>
      <c r="W67" s="30"/>
      <c r="X67" s="30"/>
      <c r="Y67" s="30"/>
      <c r="Z67" s="30"/>
    </row>
    <row r="68">
      <c r="A68" s="30"/>
      <c r="B68" s="44">
        <v>29.0</v>
      </c>
      <c r="C68" s="45" t="s">
        <v>29</v>
      </c>
      <c r="D68" s="46" t="s">
        <v>30</v>
      </c>
      <c r="E68" s="47" t="s">
        <v>116</v>
      </c>
      <c r="F68" s="57"/>
      <c r="G68" s="54"/>
      <c r="H68" s="49"/>
      <c r="I68" s="56"/>
      <c r="J68" s="50" t="s">
        <v>83</v>
      </c>
      <c r="K68" s="30"/>
      <c r="L68" s="30"/>
      <c r="M68" s="30"/>
      <c r="N68" s="30"/>
      <c r="O68" s="30"/>
      <c r="P68" s="30"/>
      <c r="Q68" s="30"/>
      <c r="R68" s="30"/>
      <c r="S68" s="30"/>
      <c r="T68" s="30"/>
      <c r="U68" s="30"/>
      <c r="V68" s="30"/>
      <c r="W68" s="30"/>
      <c r="X68" s="30"/>
      <c r="Y68" s="30"/>
      <c r="Z68" s="30"/>
    </row>
    <row r="69">
      <c r="A69" s="30"/>
      <c r="B69" s="51"/>
      <c r="C69" s="52" t="str">
        <f>"El estudiante " &amp; D68 &amp; " " &amp; E68 &amp; " " &amp;G68&amp; " " &amp;H68&amp; " "  </f>
        <v>El estudiante Analiza proceso de ingeniería de requerimientos   </v>
      </c>
      <c r="D69" s="33"/>
      <c r="E69" s="33"/>
      <c r="F69" s="33"/>
      <c r="G69" s="33"/>
      <c r="H69" s="33"/>
      <c r="I69" s="33"/>
      <c r="J69" s="34"/>
      <c r="K69" s="30"/>
      <c r="L69" s="30"/>
      <c r="M69" s="30"/>
      <c r="N69" s="30"/>
      <c r="O69" s="30"/>
      <c r="P69" s="30"/>
      <c r="Q69" s="30"/>
      <c r="R69" s="30"/>
      <c r="S69" s="30"/>
      <c r="T69" s="30"/>
      <c r="U69" s="30"/>
      <c r="V69" s="30"/>
      <c r="W69" s="30"/>
      <c r="X69" s="30"/>
      <c r="Y69" s="30"/>
      <c r="Z69" s="30"/>
    </row>
    <row r="70">
      <c r="A70" s="30"/>
      <c r="B70" s="44">
        <v>30.0</v>
      </c>
      <c r="C70" s="45" t="s">
        <v>64</v>
      </c>
      <c r="D70" s="46" t="s">
        <v>35</v>
      </c>
      <c r="E70" s="47" t="s">
        <v>117</v>
      </c>
      <c r="F70" s="57"/>
      <c r="G70" s="54"/>
      <c r="H70" s="49" t="s">
        <v>118</v>
      </c>
      <c r="I70" s="56"/>
      <c r="J70" s="50" t="s">
        <v>38</v>
      </c>
      <c r="K70" s="30"/>
      <c r="L70" s="30"/>
      <c r="M70" s="30"/>
      <c r="N70" s="30"/>
      <c r="O70" s="30"/>
      <c r="P70" s="30"/>
      <c r="Q70" s="30"/>
      <c r="R70" s="30"/>
      <c r="S70" s="30"/>
      <c r="T70" s="30"/>
      <c r="U70" s="30"/>
      <c r="V70" s="30"/>
      <c r="W70" s="30"/>
      <c r="X70" s="30"/>
      <c r="Y70" s="30"/>
      <c r="Z70" s="30"/>
    </row>
    <row r="71">
      <c r="A71" s="30"/>
      <c r="B71" s="51"/>
      <c r="C71" s="52" t="str">
        <f>"El estudiante " &amp; D70 &amp; " " &amp; E70 &amp; " " &amp;G70&amp; " " &amp;H70&amp; " "  </f>
        <v>El estudiante Identifica requerimientos funcionales  de un sistema </v>
      </c>
      <c r="D71" s="33"/>
      <c r="E71" s="33"/>
      <c r="F71" s="33"/>
      <c r="G71" s="33"/>
      <c r="H71" s="33"/>
      <c r="I71" s="33"/>
      <c r="J71" s="34"/>
      <c r="K71" s="30"/>
      <c r="L71" s="30"/>
      <c r="M71" s="30"/>
      <c r="N71" s="30"/>
      <c r="O71" s="30"/>
      <c r="P71" s="30"/>
      <c r="Q71" s="30"/>
      <c r="R71" s="30"/>
      <c r="S71" s="30"/>
      <c r="T71" s="30"/>
      <c r="U71" s="30"/>
      <c r="V71" s="30"/>
      <c r="W71" s="30"/>
      <c r="X71" s="30"/>
      <c r="Y71" s="30"/>
      <c r="Z71" s="30"/>
    </row>
    <row r="72">
      <c r="A72" s="30"/>
      <c r="B72" s="44">
        <v>31.0</v>
      </c>
      <c r="C72" s="45" t="s">
        <v>64</v>
      </c>
      <c r="D72" s="46" t="s">
        <v>119</v>
      </c>
      <c r="E72" s="47" t="s">
        <v>120</v>
      </c>
      <c r="F72" s="57"/>
      <c r="G72" s="54"/>
      <c r="H72" s="49" t="s">
        <v>121</v>
      </c>
      <c r="I72" s="56"/>
      <c r="J72" s="50" t="s">
        <v>49</v>
      </c>
      <c r="K72" s="30"/>
      <c r="L72" s="30"/>
      <c r="M72" s="30"/>
      <c r="N72" s="30"/>
      <c r="O72" s="30"/>
      <c r="P72" s="30"/>
      <c r="Q72" s="30"/>
      <c r="R72" s="30"/>
      <c r="S72" s="30"/>
      <c r="T72" s="30"/>
      <c r="U72" s="30"/>
      <c r="V72" s="30"/>
      <c r="W72" s="30"/>
      <c r="X72" s="30"/>
      <c r="Y72" s="30"/>
      <c r="Z72" s="30"/>
    </row>
    <row r="73">
      <c r="A73" s="30"/>
      <c r="B73" s="51"/>
      <c r="C73" s="52" t="str">
        <f>"El estudiante " &amp; D72 &amp; " " &amp; E72 &amp; " " &amp;G72&amp; " " &amp;H72&amp; " "  </f>
        <v>El estudiante Define requerimientos no funcionales  para garantizar calidad </v>
      </c>
      <c r="D73" s="33"/>
      <c r="E73" s="33"/>
      <c r="F73" s="33"/>
      <c r="G73" s="33"/>
      <c r="H73" s="33"/>
      <c r="I73" s="33"/>
      <c r="J73" s="34"/>
      <c r="K73" s="30"/>
      <c r="L73" s="30"/>
      <c r="M73" s="30"/>
      <c r="N73" s="30"/>
      <c r="O73" s="30"/>
      <c r="P73" s="30"/>
      <c r="Q73" s="30"/>
      <c r="R73" s="30"/>
      <c r="S73" s="30"/>
      <c r="T73" s="30"/>
      <c r="U73" s="30"/>
      <c r="V73" s="30"/>
      <c r="W73" s="30"/>
      <c r="X73" s="30"/>
      <c r="Y73" s="30"/>
      <c r="Z73" s="30"/>
    </row>
    <row r="74">
      <c r="A74" s="30"/>
      <c r="B74" s="44">
        <v>32.0</v>
      </c>
      <c r="C74" s="45" t="s">
        <v>64</v>
      </c>
      <c r="D74" s="46" t="s">
        <v>70</v>
      </c>
      <c r="E74" s="47" t="s">
        <v>122</v>
      </c>
      <c r="F74" s="57"/>
      <c r="G74" s="54" t="s">
        <v>123</v>
      </c>
      <c r="H74" s="49" t="s">
        <v>124</v>
      </c>
      <c r="I74" s="56"/>
      <c r="J74" s="50" t="s">
        <v>74</v>
      </c>
      <c r="K74" s="30"/>
      <c r="L74" s="30"/>
      <c r="M74" s="30"/>
      <c r="N74" s="30"/>
      <c r="O74" s="30"/>
      <c r="P74" s="30"/>
      <c r="Q74" s="30"/>
      <c r="R74" s="30"/>
      <c r="S74" s="30"/>
      <c r="T74" s="30"/>
      <c r="U74" s="30"/>
      <c r="V74" s="30"/>
      <c r="W74" s="30"/>
      <c r="X74" s="30"/>
      <c r="Y74" s="30"/>
      <c r="Z74" s="30"/>
    </row>
    <row r="75">
      <c r="A75" s="30"/>
      <c r="B75" s="51"/>
      <c r="C75" s="52" t="str">
        <f>"El estudiante " &amp; D74 &amp; " " &amp; E74 &amp; " " &amp;G74&amp; " " &amp;H74&amp; " "  </f>
        <v>El estudiante Crea historias de usuario User Stories con formato estándar </v>
      </c>
      <c r="D75" s="33"/>
      <c r="E75" s="33"/>
      <c r="F75" s="33"/>
      <c r="G75" s="33"/>
      <c r="H75" s="33"/>
      <c r="I75" s="33"/>
      <c r="J75" s="34"/>
      <c r="K75" s="30"/>
      <c r="L75" s="30"/>
      <c r="M75" s="30"/>
      <c r="N75" s="30"/>
      <c r="O75" s="30"/>
      <c r="P75" s="30"/>
      <c r="Q75" s="30"/>
      <c r="R75" s="30"/>
      <c r="S75" s="30"/>
      <c r="T75" s="30"/>
      <c r="U75" s="30"/>
      <c r="V75" s="30"/>
      <c r="W75" s="30"/>
      <c r="X75" s="30"/>
      <c r="Y75" s="30"/>
      <c r="Z75" s="30"/>
    </row>
    <row r="76">
      <c r="A76" s="30"/>
      <c r="B76" s="44">
        <v>33.0</v>
      </c>
      <c r="C76" s="45" t="s">
        <v>64</v>
      </c>
      <c r="D76" s="46" t="s">
        <v>125</v>
      </c>
      <c r="E76" s="47" t="s">
        <v>126</v>
      </c>
      <c r="F76" s="57"/>
      <c r="G76" s="54"/>
      <c r="H76" s="49" t="s">
        <v>127</v>
      </c>
      <c r="I76" s="56"/>
      <c r="J76" s="50" t="s">
        <v>49</v>
      </c>
      <c r="K76" s="30"/>
      <c r="L76" s="30"/>
      <c r="M76" s="30"/>
      <c r="N76" s="30"/>
      <c r="O76" s="30"/>
      <c r="P76" s="30"/>
      <c r="Q76" s="30"/>
      <c r="R76" s="30"/>
      <c r="S76" s="30"/>
      <c r="T76" s="30"/>
      <c r="U76" s="30"/>
      <c r="V76" s="30"/>
      <c r="W76" s="30"/>
      <c r="X76" s="30"/>
      <c r="Y76" s="30"/>
      <c r="Z76" s="30"/>
    </row>
    <row r="77">
      <c r="A77" s="30"/>
      <c r="B77" s="51"/>
      <c r="C77" s="52" t="str">
        <f>"El estudiante " &amp; D76 &amp; " " &amp; E76 &amp; " " &amp;G76&amp; " " &amp;H76&amp; " "  </f>
        <v>El estudiante Establece criterios de aceptación  para validar funcionalidades </v>
      </c>
      <c r="D77" s="33"/>
      <c r="E77" s="33"/>
      <c r="F77" s="33"/>
      <c r="G77" s="33"/>
      <c r="H77" s="33"/>
      <c r="I77" s="33"/>
      <c r="J77" s="34"/>
      <c r="K77" s="30"/>
      <c r="L77" s="30"/>
      <c r="M77" s="30"/>
      <c r="N77" s="30"/>
      <c r="O77" s="30"/>
      <c r="P77" s="30"/>
      <c r="Q77" s="30"/>
      <c r="R77" s="30"/>
      <c r="S77" s="30"/>
      <c r="T77" s="30"/>
      <c r="U77" s="30"/>
      <c r="V77" s="30"/>
      <c r="W77" s="30"/>
      <c r="X77" s="30"/>
      <c r="Y77" s="30"/>
      <c r="Z77" s="30"/>
    </row>
    <row r="78">
      <c r="A78" s="30"/>
      <c r="B78" s="44">
        <v>34.0</v>
      </c>
      <c r="C78" s="45" t="s">
        <v>64</v>
      </c>
      <c r="D78" s="46" t="s">
        <v>35</v>
      </c>
      <c r="E78" s="47" t="s">
        <v>128</v>
      </c>
      <c r="F78" s="57"/>
      <c r="G78" s="54" t="s">
        <v>129</v>
      </c>
      <c r="H78" s="49" t="s">
        <v>130</v>
      </c>
      <c r="I78" s="56"/>
      <c r="J78" s="50" t="s">
        <v>38</v>
      </c>
      <c r="K78" s="30"/>
      <c r="L78" s="30"/>
      <c r="M78" s="30"/>
      <c r="N78" s="30"/>
      <c r="O78" s="30"/>
      <c r="P78" s="30"/>
      <c r="Q78" s="30"/>
      <c r="R78" s="30"/>
      <c r="S78" s="30"/>
      <c r="T78" s="30"/>
      <c r="U78" s="30"/>
      <c r="V78" s="30"/>
      <c r="W78" s="30"/>
      <c r="X78" s="30"/>
      <c r="Y78" s="30"/>
      <c r="Z78" s="30"/>
    </row>
    <row r="79">
      <c r="A79" s="30"/>
      <c r="B79" s="51"/>
      <c r="C79" s="52" t="str">
        <f>"El estudiante " &amp; D78 &amp; " " &amp; E78 &amp; " " &amp;G78&amp; " " &amp;H78&amp; " "  </f>
        <v>El estudiante Identifica actores en casos de uso Casos de Uso del negocio </v>
      </c>
      <c r="D79" s="33"/>
      <c r="E79" s="33"/>
      <c r="F79" s="33"/>
      <c r="G79" s="33"/>
      <c r="H79" s="33"/>
      <c r="I79" s="33"/>
      <c r="J79" s="34"/>
      <c r="K79" s="30"/>
      <c r="L79" s="30"/>
      <c r="M79" s="30"/>
      <c r="N79" s="30"/>
      <c r="O79" s="30"/>
      <c r="P79" s="30"/>
      <c r="Q79" s="30"/>
      <c r="R79" s="30"/>
      <c r="S79" s="30"/>
      <c r="T79" s="30"/>
      <c r="U79" s="30"/>
      <c r="V79" s="30"/>
      <c r="W79" s="30"/>
      <c r="X79" s="30"/>
      <c r="Y79" s="30"/>
      <c r="Z79" s="30"/>
    </row>
    <row r="80">
      <c r="A80" s="30"/>
      <c r="B80" s="44">
        <v>35.0</v>
      </c>
      <c r="C80" s="45" t="s">
        <v>64</v>
      </c>
      <c r="D80" s="46" t="s">
        <v>50</v>
      </c>
      <c r="E80" s="47" t="s">
        <v>131</v>
      </c>
      <c r="F80" s="57"/>
      <c r="G80" s="54" t="s">
        <v>132</v>
      </c>
      <c r="H80" s="49" t="s">
        <v>133</v>
      </c>
      <c r="I80" s="56"/>
      <c r="J80" s="50" t="s">
        <v>49</v>
      </c>
      <c r="K80" s="30"/>
      <c r="L80" s="30"/>
      <c r="M80" s="30"/>
      <c r="N80" s="30"/>
      <c r="O80" s="30"/>
      <c r="P80" s="30"/>
      <c r="Q80" s="30"/>
      <c r="R80" s="30"/>
      <c r="S80" s="30"/>
      <c r="T80" s="30"/>
      <c r="U80" s="30"/>
      <c r="V80" s="30"/>
      <c r="W80" s="30"/>
      <c r="X80" s="30"/>
      <c r="Y80" s="30"/>
      <c r="Z80" s="30"/>
    </row>
    <row r="81">
      <c r="A81" s="30"/>
      <c r="B81" s="51"/>
      <c r="C81" s="52" t="str">
        <f>"El estudiante " &amp; D80 &amp; " " &amp; E80 &amp; " " &amp;G80&amp; " " &amp;H80&amp; " "  </f>
        <v>El estudiante Aplica relaciones de extensión e inclusión Casos de Uso UML en modelado de casos de uso </v>
      </c>
      <c r="D81" s="33"/>
      <c r="E81" s="33"/>
      <c r="F81" s="33"/>
      <c r="G81" s="33"/>
      <c r="H81" s="33"/>
      <c r="I81" s="33"/>
      <c r="J81" s="34"/>
      <c r="K81" s="30"/>
      <c r="L81" s="30"/>
      <c r="M81" s="30"/>
      <c r="N81" s="30"/>
      <c r="O81" s="30"/>
      <c r="P81" s="30"/>
      <c r="Q81" s="30"/>
      <c r="R81" s="30"/>
      <c r="S81" s="30"/>
      <c r="T81" s="30"/>
      <c r="U81" s="30"/>
      <c r="V81" s="30"/>
      <c r="W81" s="30"/>
      <c r="X81" s="30"/>
      <c r="Y81" s="30"/>
      <c r="Z81" s="30"/>
    </row>
    <row r="82">
      <c r="A82" s="30"/>
      <c r="B82" s="44">
        <v>36.0</v>
      </c>
      <c r="C82" s="45" t="s">
        <v>64</v>
      </c>
      <c r="D82" s="46" t="s">
        <v>134</v>
      </c>
      <c r="E82" s="47" t="s">
        <v>135</v>
      </c>
      <c r="F82" s="57"/>
      <c r="G82" s="54" t="s">
        <v>136</v>
      </c>
      <c r="H82" s="49" t="s">
        <v>137</v>
      </c>
      <c r="I82" s="56"/>
      <c r="J82" s="50" t="s">
        <v>49</v>
      </c>
      <c r="K82" s="30"/>
      <c r="L82" s="30"/>
      <c r="M82" s="30"/>
      <c r="N82" s="30"/>
      <c r="O82" s="30"/>
      <c r="P82" s="30"/>
      <c r="Q82" s="30"/>
      <c r="R82" s="30"/>
      <c r="S82" s="30"/>
      <c r="T82" s="30"/>
      <c r="U82" s="30"/>
      <c r="V82" s="30"/>
      <c r="W82" s="30"/>
      <c r="X82" s="30"/>
      <c r="Y82" s="30"/>
      <c r="Z82" s="30"/>
    </row>
    <row r="83">
      <c r="A83" s="30"/>
      <c r="B83" s="51"/>
      <c r="C83" s="52" t="str">
        <f>"El estudiante " &amp; D82 &amp; " " &amp; E82 &amp; " " &amp;G82&amp; " " &amp;H82&amp; " "  </f>
        <v>El estudiante Documenta casos de uso plantillas estandarizadas utilizando formatos estándar </v>
      </c>
      <c r="D83" s="33"/>
      <c r="E83" s="33"/>
      <c r="F83" s="33"/>
      <c r="G83" s="33"/>
      <c r="H83" s="33"/>
      <c r="I83" s="33"/>
      <c r="J83" s="34"/>
      <c r="K83" s="30"/>
      <c r="L83" s="30"/>
      <c r="M83" s="30"/>
      <c r="N83" s="30"/>
      <c r="O83" s="30"/>
      <c r="P83" s="30"/>
      <c r="Q83" s="30"/>
      <c r="R83" s="30"/>
      <c r="S83" s="30"/>
      <c r="T83" s="30"/>
      <c r="U83" s="30"/>
      <c r="V83" s="30"/>
      <c r="W83" s="30"/>
      <c r="X83" s="30"/>
      <c r="Y83" s="30"/>
      <c r="Z83" s="30"/>
    </row>
    <row r="84">
      <c r="A84" s="30"/>
      <c r="B84" s="44">
        <v>37.0</v>
      </c>
      <c r="C84" s="45" t="s">
        <v>29</v>
      </c>
      <c r="D84" s="46" t="s">
        <v>30</v>
      </c>
      <c r="E84" s="47" t="s">
        <v>138</v>
      </c>
      <c r="F84" s="57"/>
      <c r="G84" s="54" t="s">
        <v>139</v>
      </c>
      <c r="H84" s="49" t="s">
        <v>140</v>
      </c>
      <c r="I84" s="56"/>
      <c r="J84" s="50" t="s">
        <v>83</v>
      </c>
      <c r="K84" s="30"/>
      <c r="L84" s="30"/>
      <c r="M84" s="30"/>
      <c r="N84" s="30"/>
      <c r="O84" s="30"/>
      <c r="P84" s="30"/>
      <c r="Q84" s="30"/>
      <c r="R84" s="30"/>
      <c r="S84" s="30"/>
      <c r="T84" s="30"/>
      <c r="U84" s="30"/>
      <c r="V84" s="30"/>
      <c r="W84" s="30"/>
      <c r="X84" s="30"/>
      <c r="Y84" s="30"/>
      <c r="Z84" s="30"/>
    </row>
    <row r="85">
      <c r="A85" s="30"/>
      <c r="B85" s="51"/>
      <c r="C85" s="52" t="str">
        <f>"El estudiante " &amp; D84 &amp; " " &amp; E84 &amp; " " &amp;G84&amp; " " &amp;H84&amp; " "  </f>
        <v>El estudiante Analiza fundamentos de UML para modelado de sistemas </v>
      </c>
      <c r="D85" s="33"/>
      <c r="E85" s="33"/>
      <c r="F85" s="33"/>
      <c r="G85" s="33"/>
      <c r="H85" s="33"/>
      <c r="I85" s="33"/>
      <c r="J85" s="34"/>
      <c r="K85" s="30"/>
      <c r="L85" s="30"/>
      <c r="M85" s="30"/>
      <c r="N85" s="30"/>
      <c r="O85" s="30"/>
      <c r="P85" s="30"/>
      <c r="Q85" s="30"/>
      <c r="R85" s="30"/>
      <c r="S85" s="30"/>
      <c r="T85" s="30"/>
      <c r="U85" s="30"/>
      <c r="V85" s="30"/>
      <c r="W85" s="30"/>
      <c r="X85" s="30"/>
      <c r="Y85" s="30"/>
      <c r="Z85" s="30"/>
    </row>
    <row r="86">
      <c r="A86" s="30"/>
      <c r="B86" s="44">
        <v>38.0</v>
      </c>
      <c r="C86" s="45" t="s">
        <v>64</v>
      </c>
      <c r="D86" s="46" t="s">
        <v>70</v>
      </c>
      <c r="E86" s="47" t="s">
        <v>141</v>
      </c>
      <c r="F86" s="57"/>
      <c r="G86" s="54" t="s">
        <v>139</v>
      </c>
      <c r="H86" s="49" t="s">
        <v>142</v>
      </c>
      <c r="I86" s="56"/>
      <c r="J86" s="50" t="s">
        <v>74</v>
      </c>
      <c r="K86" s="30"/>
      <c r="L86" s="30"/>
      <c r="M86" s="30"/>
      <c r="N86" s="30"/>
      <c r="O86" s="30"/>
      <c r="P86" s="30"/>
      <c r="Q86" s="30"/>
      <c r="R86" s="30"/>
      <c r="S86" s="30"/>
      <c r="T86" s="30"/>
      <c r="U86" s="30"/>
      <c r="V86" s="30"/>
      <c r="W86" s="30"/>
      <c r="X86" s="30"/>
      <c r="Y86" s="30"/>
      <c r="Z86" s="30"/>
    </row>
    <row r="87">
      <c r="A87" s="30"/>
      <c r="B87" s="51"/>
      <c r="C87" s="52" t="str">
        <f>"El estudiante " &amp; D86 &amp; " " &amp; E86 &amp; " " &amp;G86&amp; " " &amp;H86&amp; " "  </f>
        <v>El estudiante Crea diagramas de clases UML para representar estructura del sistema </v>
      </c>
      <c r="D87" s="33"/>
      <c r="E87" s="33"/>
      <c r="F87" s="33"/>
      <c r="G87" s="33"/>
      <c r="H87" s="33"/>
      <c r="I87" s="33"/>
      <c r="J87" s="34"/>
      <c r="K87" s="30"/>
      <c r="L87" s="30"/>
      <c r="M87" s="30"/>
      <c r="N87" s="30"/>
      <c r="O87" s="30"/>
      <c r="P87" s="30"/>
      <c r="Q87" s="30"/>
      <c r="R87" s="30"/>
      <c r="S87" s="30"/>
      <c r="T87" s="30"/>
      <c r="U87" s="30"/>
      <c r="V87" s="30"/>
      <c r="W87" s="30"/>
      <c r="X87" s="30"/>
      <c r="Y87" s="30"/>
      <c r="Z87" s="30"/>
    </row>
    <row r="88">
      <c r="A88" s="30"/>
      <c r="B88" s="44">
        <v>39.0</v>
      </c>
      <c r="C88" s="45" t="s">
        <v>64</v>
      </c>
      <c r="D88" s="46" t="s">
        <v>143</v>
      </c>
      <c r="E88" s="47" t="s">
        <v>144</v>
      </c>
      <c r="F88" s="57"/>
      <c r="G88" s="54" t="s">
        <v>139</v>
      </c>
      <c r="H88" s="49" t="s">
        <v>145</v>
      </c>
      <c r="I88" s="56"/>
      <c r="J88" s="50" t="s">
        <v>49</v>
      </c>
      <c r="K88" s="30"/>
      <c r="L88" s="30"/>
      <c r="M88" s="30"/>
      <c r="N88" s="30"/>
      <c r="O88" s="30"/>
      <c r="P88" s="30"/>
      <c r="Q88" s="30"/>
      <c r="R88" s="30"/>
      <c r="S88" s="30"/>
      <c r="T88" s="30"/>
      <c r="U88" s="30"/>
      <c r="V88" s="30"/>
      <c r="W88" s="30"/>
      <c r="X88" s="30"/>
      <c r="Y88" s="30"/>
      <c r="Z88" s="30"/>
    </row>
    <row r="89">
      <c r="A89" s="30"/>
      <c r="B89" s="51"/>
      <c r="C89" s="52" t="str">
        <f>"El estudiante " &amp; D88 &amp; " " &amp; E88 &amp; " " &amp;G88&amp; " " &amp;H88&amp; " "  </f>
        <v>El estudiante Desarrolla diagramas de secuencia UML para modelar interacciones </v>
      </c>
      <c r="D89" s="33"/>
      <c r="E89" s="33"/>
      <c r="F89" s="33"/>
      <c r="G89" s="33"/>
      <c r="H89" s="33"/>
      <c r="I89" s="33"/>
      <c r="J89" s="34"/>
      <c r="K89" s="30"/>
      <c r="L89" s="30"/>
      <c r="M89" s="30"/>
      <c r="N89" s="30"/>
      <c r="O89" s="30"/>
      <c r="P89" s="30"/>
      <c r="Q89" s="30"/>
      <c r="R89" s="30"/>
      <c r="S89" s="30"/>
      <c r="T89" s="30"/>
      <c r="U89" s="30"/>
      <c r="V89" s="30"/>
      <c r="W89" s="30"/>
      <c r="X89" s="30"/>
      <c r="Y89" s="30"/>
      <c r="Z89" s="30"/>
    </row>
    <row r="90">
      <c r="A90" s="30"/>
      <c r="B90" s="44">
        <v>40.0</v>
      </c>
      <c r="C90" s="45" t="s">
        <v>64</v>
      </c>
      <c r="D90" s="46" t="s">
        <v>46</v>
      </c>
      <c r="E90" s="47" t="s">
        <v>146</v>
      </c>
      <c r="F90" s="57"/>
      <c r="G90" s="54" t="s">
        <v>147</v>
      </c>
      <c r="H90" s="49" t="s">
        <v>148</v>
      </c>
      <c r="I90" s="56"/>
      <c r="J90" s="50" t="s">
        <v>49</v>
      </c>
      <c r="K90" s="30"/>
      <c r="L90" s="30"/>
      <c r="M90" s="30"/>
      <c r="N90" s="30"/>
      <c r="O90" s="30"/>
      <c r="P90" s="30"/>
      <c r="Q90" s="30"/>
      <c r="R90" s="30"/>
      <c r="S90" s="30"/>
      <c r="T90" s="30"/>
      <c r="U90" s="30"/>
      <c r="V90" s="30"/>
      <c r="W90" s="30"/>
      <c r="X90" s="30"/>
      <c r="Y90" s="30"/>
      <c r="Z90" s="30"/>
    </row>
    <row r="91">
      <c r="A91" s="30"/>
      <c r="B91" s="51"/>
      <c r="C91" s="52" t="str">
        <f>"El estudiante " &amp; D90 &amp; " " &amp; E90 &amp; " " &amp;G90&amp; " " &amp;H90&amp; " "  </f>
        <v>El estudiante Implementa pruebas unitarias JUnit, pytest, Jest para validar componentes de software </v>
      </c>
      <c r="D91" s="33"/>
      <c r="E91" s="33"/>
      <c r="F91" s="33"/>
      <c r="G91" s="33"/>
      <c r="H91" s="33"/>
      <c r="I91" s="33"/>
      <c r="J91" s="34"/>
      <c r="K91" s="30"/>
      <c r="L91" s="30"/>
      <c r="M91" s="30"/>
      <c r="N91" s="30"/>
      <c r="O91" s="30"/>
      <c r="P91" s="30"/>
      <c r="Q91" s="30"/>
      <c r="R91" s="30"/>
      <c r="S91" s="30"/>
      <c r="T91" s="30"/>
      <c r="U91" s="30"/>
      <c r="V91" s="30"/>
      <c r="W91" s="30"/>
      <c r="X91" s="30"/>
      <c r="Y91" s="30"/>
      <c r="Z91" s="30"/>
    </row>
    <row r="92">
      <c r="A92" s="30"/>
      <c r="B92" s="44">
        <v>41.0</v>
      </c>
      <c r="C92" s="45" t="s">
        <v>64</v>
      </c>
      <c r="D92" s="46" t="s">
        <v>50</v>
      </c>
      <c r="E92" s="47" t="s">
        <v>149</v>
      </c>
      <c r="F92" s="57"/>
      <c r="G92" s="54" t="s">
        <v>150</v>
      </c>
      <c r="H92" s="49" t="s">
        <v>151</v>
      </c>
      <c r="I92" s="56"/>
      <c r="J92" s="50" t="s">
        <v>49</v>
      </c>
      <c r="K92" s="30"/>
      <c r="L92" s="30"/>
      <c r="M92" s="30"/>
      <c r="N92" s="30"/>
      <c r="O92" s="30"/>
      <c r="P92" s="30"/>
      <c r="Q92" s="30"/>
      <c r="R92" s="30"/>
      <c r="S92" s="30"/>
      <c r="T92" s="30"/>
      <c r="U92" s="30"/>
      <c r="V92" s="30"/>
      <c r="W92" s="30"/>
      <c r="X92" s="30"/>
      <c r="Y92" s="30"/>
      <c r="Z92" s="30"/>
    </row>
    <row r="93">
      <c r="A93" s="30"/>
      <c r="B93" s="51"/>
      <c r="C93" s="52" t="str">
        <f>"El estudiante " &amp; D92 &amp; " " &amp; E92 &amp; " " &amp;G92&amp; " " &amp;H92&amp; " "  </f>
        <v>El estudiante Aplica principios SOLID SOLID para mejorar calidad del código </v>
      </c>
      <c r="D93" s="33"/>
      <c r="E93" s="33"/>
      <c r="F93" s="33"/>
      <c r="G93" s="33"/>
      <c r="H93" s="33"/>
      <c r="I93" s="33"/>
      <c r="J93" s="34"/>
      <c r="K93" s="30"/>
      <c r="L93" s="30"/>
      <c r="M93" s="30"/>
      <c r="N93" s="30"/>
      <c r="O93" s="30"/>
      <c r="P93" s="30"/>
      <c r="Q93" s="30"/>
      <c r="R93" s="30"/>
      <c r="S93" s="30"/>
      <c r="T93" s="30"/>
      <c r="U93" s="30"/>
      <c r="V93" s="30"/>
      <c r="W93" s="30"/>
      <c r="X93" s="30"/>
      <c r="Y93" s="30"/>
      <c r="Z93" s="30"/>
    </row>
    <row r="94">
      <c r="A94" s="30"/>
      <c r="B94" s="44">
        <v>42.0</v>
      </c>
      <c r="C94" s="45" t="s">
        <v>64</v>
      </c>
      <c r="D94" s="46" t="s">
        <v>152</v>
      </c>
      <c r="E94" s="47" t="s">
        <v>153</v>
      </c>
      <c r="F94" s="57"/>
      <c r="G94" s="54" t="s">
        <v>154</v>
      </c>
      <c r="H94" s="49" t="s">
        <v>155</v>
      </c>
      <c r="I94" s="56"/>
      <c r="J94" s="50" t="s">
        <v>49</v>
      </c>
      <c r="K94" s="30"/>
      <c r="L94" s="30"/>
      <c r="M94" s="30"/>
      <c r="N94" s="30"/>
      <c r="O94" s="30"/>
      <c r="P94" s="30"/>
      <c r="Q94" s="30"/>
      <c r="R94" s="30"/>
      <c r="S94" s="30"/>
      <c r="T94" s="30"/>
      <c r="U94" s="30"/>
      <c r="V94" s="30"/>
      <c r="W94" s="30"/>
      <c r="X94" s="30"/>
      <c r="Y94" s="30"/>
      <c r="Z94" s="30"/>
    </row>
    <row r="95">
      <c r="A95" s="30"/>
      <c r="B95" s="51"/>
      <c r="C95" s="52" t="str">
        <f>"El estudiante " &amp; D94 &amp; " " &amp; E94 &amp; " " &amp;G94&amp; " " &amp;H94&amp; " "  </f>
        <v>El estudiante Ejecuta pruebas End to End Cypress, Selenium, Playwright para validar flujos completos </v>
      </c>
      <c r="D95" s="33"/>
      <c r="E95" s="33"/>
      <c r="F95" s="33"/>
      <c r="G95" s="33"/>
      <c r="H95" s="33"/>
      <c r="I95" s="33"/>
      <c r="J95" s="34"/>
      <c r="K95" s="30"/>
      <c r="L95" s="30"/>
      <c r="M95" s="30"/>
      <c r="N95" s="30"/>
      <c r="O95" s="30"/>
      <c r="P95" s="30"/>
      <c r="Q95" s="30"/>
      <c r="R95" s="30"/>
      <c r="S95" s="30"/>
      <c r="T95" s="30"/>
      <c r="U95" s="30"/>
      <c r="V95" s="30"/>
      <c r="W95" s="30"/>
      <c r="X95" s="30"/>
      <c r="Y95" s="30"/>
      <c r="Z95" s="30"/>
    </row>
    <row r="96">
      <c r="A96" s="30"/>
      <c r="B96" s="44">
        <v>43.0</v>
      </c>
      <c r="C96" s="45" t="s">
        <v>29</v>
      </c>
      <c r="D96" s="46" t="s">
        <v>30</v>
      </c>
      <c r="E96" s="47" t="s">
        <v>156</v>
      </c>
      <c r="F96" s="57"/>
      <c r="G96" s="54" t="s">
        <v>157</v>
      </c>
      <c r="H96" s="49"/>
      <c r="I96" s="56"/>
      <c r="J96" s="50" t="s">
        <v>33</v>
      </c>
      <c r="K96" s="30"/>
      <c r="L96" s="30"/>
      <c r="M96" s="30"/>
      <c r="N96" s="30"/>
      <c r="O96" s="30"/>
      <c r="P96" s="30"/>
      <c r="Q96" s="30"/>
      <c r="R96" s="30"/>
      <c r="S96" s="30"/>
      <c r="T96" s="30"/>
      <c r="U96" s="30"/>
      <c r="V96" s="30"/>
      <c r="W96" s="30"/>
      <c r="X96" s="30"/>
      <c r="Y96" s="30"/>
      <c r="Z96" s="30"/>
    </row>
    <row r="97">
      <c r="A97" s="30"/>
      <c r="B97" s="51"/>
      <c r="C97" s="52" t="str">
        <f>"El estudiante " &amp; D96 &amp; " " &amp; E96 &amp; " " &amp;G96&amp; " " &amp;H96&amp; " "  </f>
        <v>El estudiante Analiza conceptos fundamentales de Docker Docker  </v>
      </c>
      <c r="D97" s="33"/>
      <c r="E97" s="33"/>
      <c r="F97" s="33"/>
      <c r="G97" s="33"/>
      <c r="H97" s="33"/>
      <c r="I97" s="33"/>
      <c r="J97" s="34"/>
      <c r="K97" s="30"/>
      <c r="L97" s="30"/>
      <c r="M97" s="30"/>
      <c r="N97" s="30"/>
      <c r="O97" s="30"/>
      <c r="P97" s="30"/>
      <c r="Q97" s="30"/>
      <c r="R97" s="30"/>
      <c r="S97" s="30"/>
      <c r="T97" s="30"/>
      <c r="U97" s="30"/>
      <c r="V97" s="30"/>
      <c r="W97" s="30"/>
      <c r="X97" s="30"/>
      <c r="Y97" s="30"/>
      <c r="Z97" s="30"/>
    </row>
    <row r="98">
      <c r="A98" s="30"/>
      <c r="B98" s="44">
        <v>44.0</v>
      </c>
      <c r="C98" s="45" t="s">
        <v>64</v>
      </c>
      <c r="D98" s="46" t="s">
        <v>70</v>
      </c>
      <c r="E98" s="47" t="s">
        <v>158</v>
      </c>
      <c r="F98" s="57"/>
      <c r="G98" s="54" t="s">
        <v>157</v>
      </c>
      <c r="H98" s="49" t="s">
        <v>159</v>
      </c>
      <c r="I98" s="56"/>
      <c r="J98" s="50" t="s">
        <v>74</v>
      </c>
      <c r="K98" s="30"/>
      <c r="L98" s="30"/>
      <c r="M98" s="30"/>
      <c r="N98" s="30"/>
      <c r="O98" s="30"/>
      <c r="P98" s="30"/>
      <c r="Q98" s="30"/>
      <c r="R98" s="30"/>
      <c r="S98" s="30"/>
      <c r="T98" s="30"/>
      <c r="U98" s="30"/>
      <c r="V98" s="30"/>
      <c r="W98" s="30"/>
      <c r="X98" s="30"/>
      <c r="Y98" s="30"/>
      <c r="Z98" s="30"/>
    </row>
    <row r="99">
      <c r="A99" s="30"/>
      <c r="B99" s="51"/>
      <c r="C99" s="52" t="str">
        <f>"El estudiante " &amp; D98 &amp; " " &amp; E98 &amp; " " &amp;G98&amp; " " &amp;H98&amp; " "  </f>
        <v>El estudiante Crea imágenes de Docker para empaquetar aplicaciones </v>
      </c>
      <c r="D99" s="33"/>
      <c r="E99" s="33"/>
      <c r="F99" s="33"/>
      <c r="G99" s="33"/>
      <c r="H99" s="33"/>
      <c r="I99" s="33"/>
      <c r="J99" s="34"/>
      <c r="K99" s="30"/>
      <c r="L99" s="30"/>
      <c r="M99" s="30"/>
      <c r="N99" s="30"/>
      <c r="O99" s="30"/>
      <c r="P99" s="30"/>
      <c r="Q99" s="30"/>
      <c r="R99" s="30"/>
      <c r="S99" s="30"/>
      <c r="T99" s="30"/>
      <c r="U99" s="30"/>
      <c r="V99" s="30"/>
      <c r="W99" s="30"/>
      <c r="X99" s="30"/>
      <c r="Y99" s="30"/>
      <c r="Z99" s="30"/>
    </row>
    <row r="100">
      <c r="A100" s="30"/>
      <c r="B100" s="44">
        <v>45.0</v>
      </c>
      <c r="C100" s="45" t="s">
        <v>64</v>
      </c>
      <c r="D100" s="46" t="s">
        <v>46</v>
      </c>
      <c r="E100" s="47" t="s">
        <v>160</v>
      </c>
      <c r="F100" s="57"/>
      <c r="G100" s="54" t="s">
        <v>157</v>
      </c>
      <c r="H100" s="49" t="s">
        <v>161</v>
      </c>
      <c r="I100" s="56"/>
      <c r="J100" s="50" t="s">
        <v>49</v>
      </c>
      <c r="K100" s="30"/>
      <c r="L100" s="30"/>
      <c r="M100" s="30"/>
      <c r="N100" s="30"/>
      <c r="O100" s="30"/>
      <c r="P100" s="30"/>
      <c r="Q100" s="30"/>
      <c r="R100" s="30"/>
      <c r="S100" s="30"/>
      <c r="T100" s="30"/>
      <c r="U100" s="30"/>
      <c r="V100" s="30"/>
      <c r="W100" s="30"/>
      <c r="X100" s="30"/>
      <c r="Y100" s="30"/>
      <c r="Z100" s="30"/>
    </row>
    <row r="101">
      <c r="A101" s="30"/>
      <c r="B101" s="51"/>
      <c r="C101" s="52" t="str">
        <f>"El estudiante " &amp; D100 &amp; " " &amp; E100 &amp; " " &amp;G100&amp; " " &amp;H100&amp; " "  </f>
        <v>El estudiante Implementa contenedores Docker para despliegue de servicios </v>
      </c>
      <c r="D101" s="33"/>
      <c r="E101" s="33"/>
      <c r="F101" s="33"/>
      <c r="G101" s="33"/>
      <c r="H101" s="33"/>
      <c r="I101" s="33"/>
      <c r="J101" s="34"/>
      <c r="K101" s="30"/>
      <c r="L101" s="30"/>
      <c r="M101" s="30"/>
      <c r="N101" s="30"/>
      <c r="O101" s="30"/>
      <c r="P101" s="30"/>
      <c r="Q101" s="30"/>
      <c r="R101" s="30"/>
      <c r="S101" s="30"/>
      <c r="T101" s="30"/>
      <c r="U101" s="30"/>
      <c r="V101" s="30"/>
      <c r="W101" s="30"/>
      <c r="X101" s="30"/>
      <c r="Y101" s="30"/>
      <c r="Z101" s="30"/>
    </row>
    <row r="102">
      <c r="A102" s="30"/>
      <c r="B102" s="44">
        <v>46.0</v>
      </c>
      <c r="C102" s="45" t="s">
        <v>64</v>
      </c>
      <c r="D102" s="46" t="s">
        <v>54</v>
      </c>
      <c r="E102" s="47" t="s">
        <v>162</v>
      </c>
      <c r="F102" s="57"/>
      <c r="G102" s="54" t="s">
        <v>162</v>
      </c>
      <c r="H102" s="49" t="s">
        <v>163</v>
      </c>
      <c r="I102" s="56"/>
      <c r="J102" s="50" t="s">
        <v>49</v>
      </c>
      <c r="K102" s="30"/>
      <c r="L102" s="30"/>
      <c r="M102" s="30"/>
      <c r="N102" s="30"/>
      <c r="O102" s="30"/>
      <c r="P102" s="30"/>
      <c r="Q102" s="30"/>
      <c r="R102" s="30"/>
      <c r="S102" s="30"/>
      <c r="T102" s="30"/>
      <c r="U102" s="30"/>
      <c r="V102" s="30"/>
      <c r="W102" s="30"/>
      <c r="X102" s="30"/>
      <c r="Y102" s="30"/>
      <c r="Z102" s="30"/>
    </row>
    <row r="103">
      <c r="A103" s="30"/>
      <c r="B103" s="51"/>
      <c r="C103" s="52" t="str">
        <f>"El estudiante " &amp; D102 &amp; " " &amp; E102 &amp; " " &amp;G102&amp; " " &amp;H102&amp; " "  </f>
        <v>El estudiante Utiliza Docker Compose Docker Compose para orquestación de múltiples contenedores </v>
      </c>
      <c r="D103" s="33"/>
      <c r="E103" s="33"/>
      <c r="F103" s="33"/>
      <c r="G103" s="33"/>
      <c r="H103" s="33"/>
      <c r="I103" s="33"/>
      <c r="J103" s="34"/>
      <c r="K103" s="30"/>
      <c r="L103" s="30"/>
      <c r="M103" s="30"/>
      <c r="N103" s="30"/>
      <c r="O103" s="30"/>
      <c r="P103" s="30"/>
      <c r="Q103" s="30"/>
      <c r="R103" s="30"/>
      <c r="S103" s="30"/>
      <c r="T103" s="30"/>
      <c r="U103" s="30"/>
      <c r="V103" s="30"/>
      <c r="W103" s="30"/>
      <c r="X103" s="30"/>
      <c r="Y103" s="30"/>
      <c r="Z103" s="30"/>
    </row>
    <row r="104">
      <c r="A104" s="30"/>
      <c r="B104" s="44">
        <v>47.0</v>
      </c>
      <c r="C104" s="45" t="s">
        <v>29</v>
      </c>
      <c r="D104" s="46" t="s">
        <v>30</v>
      </c>
      <c r="E104" s="47" t="s">
        <v>164</v>
      </c>
      <c r="F104" s="57"/>
      <c r="G104" s="54" t="s">
        <v>165</v>
      </c>
      <c r="H104" s="49"/>
      <c r="I104" s="56"/>
      <c r="J104" s="50" t="s">
        <v>83</v>
      </c>
      <c r="K104" s="30"/>
      <c r="L104" s="30"/>
      <c r="M104" s="30"/>
      <c r="N104" s="30"/>
      <c r="O104" s="30"/>
      <c r="P104" s="30"/>
      <c r="Q104" s="30"/>
      <c r="R104" s="30"/>
      <c r="S104" s="30"/>
      <c r="T104" s="30"/>
      <c r="U104" s="30"/>
      <c r="V104" s="30"/>
      <c r="W104" s="30"/>
      <c r="X104" s="30"/>
      <c r="Y104" s="30"/>
      <c r="Z104" s="30"/>
    </row>
    <row r="105">
      <c r="A105" s="30"/>
      <c r="B105" s="51"/>
      <c r="C105" s="52" t="str">
        <f>"El estudiante " &amp; D104 &amp; " " &amp; E104 &amp; " " &amp;G104&amp; " " &amp;H104&amp; " "  </f>
        <v>El estudiante Analiza principios fundamentales de DevOps  </v>
      </c>
      <c r="D105" s="33"/>
      <c r="E105" s="33"/>
      <c r="F105" s="33"/>
      <c r="G105" s="33"/>
      <c r="H105" s="33"/>
      <c r="I105" s="33"/>
      <c r="J105" s="34"/>
      <c r="K105" s="30"/>
      <c r="L105" s="30"/>
      <c r="M105" s="30"/>
      <c r="N105" s="30"/>
      <c r="O105" s="30"/>
      <c r="P105" s="30"/>
      <c r="Q105" s="30"/>
      <c r="R105" s="30"/>
      <c r="S105" s="30"/>
      <c r="T105" s="30"/>
      <c r="U105" s="30"/>
      <c r="V105" s="30"/>
      <c r="W105" s="30"/>
      <c r="X105" s="30"/>
      <c r="Y105" s="30"/>
      <c r="Z105" s="30"/>
    </row>
    <row r="106">
      <c r="A106" s="30"/>
      <c r="B106" s="44">
        <v>48.0</v>
      </c>
      <c r="C106" s="45" t="s">
        <v>64</v>
      </c>
      <c r="D106" s="46" t="s">
        <v>35</v>
      </c>
      <c r="E106" s="47" t="s">
        <v>166</v>
      </c>
      <c r="F106" s="57"/>
      <c r="G106" s="54" t="s">
        <v>167</v>
      </c>
      <c r="H106" s="49"/>
      <c r="I106" s="56"/>
      <c r="J106" s="50" t="s">
        <v>38</v>
      </c>
      <c r="K106" s="30"/>
      <c r="L106" s="30"/>
      <c r="M106" s="30"/>
      <c r="N106" s="30"/>
      <c r="O106" s="30"/>
      <c r="P106" s="30"/>
      <c r="Q106" s="30"/>
      <c r="R106" s="30"/>
      <c r="S106" s="30"/>
      <c r="T106" s="30"/>
      <c r="U106" s="30"/>
      <c r="V106" s="30"/>
      <c r="W106" s="30"/>
      <c r="X106" s="30"/>
      <c r="Y106" s="30"/>
      <c r="Z106" s="30"/>
    </row>
    <row r="107">
      <c r="A107" s="30"/>
      <c r="B107" s="51"/>
      <c r="C107" s="52" t="str">
        <f>"El estudiante " &amp; D106 &amp; " " &amp; E106 &amp; " " &amp;G106&amp; " " &amp;H106&amp; " "  </f>
        <v>El estudiante Identifica componentes clave de pipelines CI/CD CI/CD  </v>
      </c>
      <c r="D107" s="33"/>
      <c r="E107" s="33"/>
      <c r="F107" s="33"/>
      <c r="G107" s="33"/>
      <c r="H107" s="33"/>
      <c r="I107" s="33"/>
      <c r="J107" s="34"/>
      <c r="K107" s="30"/>
      <c r="L107" s="30"/>
      <c r="M107" s="30"/>
      <c r="N107" s="30"/>
      <c r="O107" s="30"/>
      <c r="P107" s="30"/>
      <c r="Q107" s="30"/>
      <c r="R107" s="30"/>
      <c r="S107" s="30"/>
      <c r="T107" s="30"/>
      <c r="U107" s="30"/>
      <c r="V107" s="30"/>
      <c r="W107" s="30"/>
      <c r="X107" s="30"/>
      <c r="Y107" s="30"/>
      <c r="Z107" s="30"/>
    </row>
    <row r="108">
      <c r="A108" s="30"/>
      <c r="B108" s="44">
        <v>49.0</v>
      </c>
      <c r="C108" s="45" t="s">
        <v>64</v>
      </c>
      <c r="D108" s="46" t="s">
        <v>50</v>
      </c>
      <c r="E108" s="47" t="s">
        <v>168</v>
      </c>
      <c r="F108" s="57"/>
      <c r="G108" s="54" t="s">
        <v>167</v>
      </c>
      <c r="H108" s="49" t="s">
        <v>169</v>
      </c>
      <c r="I108" s="56"/>
      <c r="J108" s="50" t="s">
        <v>49</v>
      </c>
      <c r="K108" s="30"/>
      <c r="L108" s="30"/>
      <c r="M108" s="30"/>
      <c r="N108" s="30"/>
      <c r="O108" s="30"/>
      <c r="P108" s="30"/>
      <c r="Q108" s="30"/>
      <c r="R108" s="30"/>
      <c r="S108" s="30"/>
      <c r="T108" s="30"/>
      <c r="U108" s="30"/>
      <c r="V108" s="30"/>
      <c r="W108" s="30"/>
      <c r="X108" s="30"/>
      <c r="Y108" s="30"/>
      <c r="Z108" s="30"/>
    </row>
    <row r="109">
      <c r="A109" s="30"/>
      <c r="B109" s="51"/>
      <c r="C109" s="52" t="str">
        <f>"El estudiante " &amp; D108 &amp; " " &amp; E108 &amp; " " &amp;G108&amp; " " &amp;H108&amp; " "  </f>
        <v>El estudiante Aplica principios de integración continua CI/CD en proyectos de software </v>
      </c>
      <c r="D109" s="33"/>
      <c r="E109" s="33"/>
      <c r="F109" s="33"/>
      <c r="G109" s="33"/>
      <c r="H109" s="33"/>
      <c r="I109" s="33"/>
      <c r="J109" s="34"/>
      <c r="K109" s="30"/>
      <c r="L109" s="30"/>
      <c r="M109" s="30"/>
      <c r="N109" s="30"/>
      <c r="O109" s="30"/>
      <c r="P109" s="30"/>
      <c r="Q109" s="30"/>
      <c r="R109" s="30"/>
      <c r="S109" s="30"/>
      <c r="T109" s="30"/>
      <c r="U109" s="30"/>
      <c r="V109" s="30"/>
      <c r="W109" s="30"/>
      <c r="X109" s="30"/>
      <c r="Y109" s="30"/>
      <c r="Z109" s="30"/>
    </row>
    <row r="110">
      <c r="A110" s="30"/>
      <c r="B110" s="44">
        <v>50.0</v>
      </c>
      <c r="C110" s="45" t="s">
        <v>64</v>
      </c>
      <c r="D110" s="46" t="s">
        <v>91</v>
      </c>
      <c r="E110" s="47" t="s">
        <v>170</v>
      </c>
      <c r="F110" s="57"/>
      <c r="G110" s="54" t="s">
        <v>171</v>
      </c>
      <c r="H110" s="49" t="s">
        <v>172</v>
      </c>
      <c r="I110" s="56"/>
      <c r="J110" s="50" t="s">
        <v>45</v>
      </c>
      <c r="K110" s="30"/>
      <c r="L110" s="30"/>
      <c r="M110" s="30"/>
      <c r="N110" s="30"/>
      <c r="O110" s="30"/>
      <c r="P110" s="30"/>
      <c r="Q110" s="30"/>
      <c r="R110" s="30"/>
      <c r="S110" s="30"/>
      <c r="T110" s="30"/>
      <c r="U110" s="30"/>
      <c r="V110" s="30"/>
      <c r="W110" s="30"/>
      <c r="X110" s="30"/>
      <c r="Y110" s="30"/>
      <c r="Z110" s="30"/>
    </row>
    <row r="111">
      <c r="A111" s="30"/>
      <c r="B111" s="51"/>
      <c r="C111" s="52" t="str">
        <f>"El estudiante " &amp; D110 &amp; " " &amp; E110 &amp; " " &amp;G110&amp; " " &amp;H110&amp; " "  </f>
        <v>El estudiante Evalúa beneficios de entrega continua CD para ciclo de vida del software </v>
      </c>
      <c r="D111" s="33"/>
      <c r="E111" s="33"/>
      <c r="F111" s="33"/>
      <c r="G111" s="33"/>
      <c r="H111" s="33"/>
      <c r="I111" s="33"/>
      <c r="J111" s="34"/>
      <c r="K111" s="30"/>
      <c r="L111" s="30"/>
      <c r="M111" s="30"/>
      <c r="N111" s="30"/>
      <c r="O111" s="30"/>
      <c r="P111" s="30"/>
      <c r="Q111" s="30"/>
      <c r="R111" s="30"/>
      <c r="S111" s="30"/>
      <c r="T111" s="30"/>
      <c r="U111" s="30"/>
      <c r="V111" s="30"/>
      <c r="W111" s="30"/>
      <c r="X111" s="30"/>
      <c r="Y111" s="30"/>
      <c r="Z111" s="30"/>
    </row>
    <row r="112">
      <c r="A112" s="30"/>
      <c r="B112" s="44">
        <v>51.0</v>
      </c>
      <c r="C112" s="45" t="s">
        <v>64</v>
      </c>
      <c r="D112" s="46" t="s">
        <v>75</v>
      </c>
      <c r="E112" s="47" t="s">
        <v>76</v>
      </c>
      <c r="F112" s="57"/>
      <c r="G112" s="54" t="s">
        <v>173</v>
      </c>
      <c r="H112" s="49" t="s">
        <v>174</v>
      </c>
      <c r="I112" s="56"/>
      <c r="J112" s="50" t="s">
        <v>45</v>
      </c>
      <c r="K112" s="30"/>
      <c r="L112" s="30"/>
      <c r="M112" s="30"/>
      <c r="N112" s="30"/>
      <c r="O112" s="30"/>
      <c r="P112" s="30"/>
      <c r="Q112" s="30"/>
      <c r="R112" s="30"/>
      <c r="S112" s="30"/>
      <c r="T112" s="30"/>
      <c r="U112" s="30"/>
      <c r="V112" s="30"/>
      <c r="W112" s="30"/>
      <c r="X112" s="30"/>
      <c r="Y112" s="30"/>
      <c r="Z112" s="30"/>
    </row>
    <row r="113">
      <c r="A113" s="30"/>
      <c r="B113" s="51"/>
      <c r="C113" s="52" t="str">
        <f>"El estudiante " &amp; D112 &amp; " " &amp; E112 &amp; " " &amp;G112&amp; " " &amp;H112&amp; " "  </f>
        <v>El estudiante Selecciona herramientas adecuadas Jenkins, GitHub Actions, GitLab CI para integración continua </v>
      </c>
      <c r="D113" s="33"/>
      <c r="E113" s="33"/>
      <c r="F113" s="33"/>
      <c r="G113" s="33"/>
      <c r="H113" s="33"/>
      <c r="I113" s="33"/>
      <c r="J113" s="34"/>
      <c r="K113" s="30"/>
      <c r="L113" s="30"/>
      <c r="M113" s="30"/>
      <c r="N113" s="30"/>
      <c r="O113" s="30"/>
      <c r="P113" s="30"/>
      <c r="Q113" s="30"/>
      <c r="R113" s="30"/>
      <c r="S113" s="30"/>
      <c r="T113" s="30"/>
      <c r="U113" s="30"/>
      <c r="V113" s="30"/>
      <c r="W113" s="30"/>
      <c r="X113" s="30"/>
      <c r="Y113" s="30"/>
      <c r="Z113" s="30"/>
    </row>
    <row r="114">
      <c r="A114" s="30"/>
      <c r="B114" s="44">
        <v>52.0</v>
      </c>
      <c r="C114" s="45" t="s">
        <v>64</v>
      </c>
      <c r="D114" s="46" t="s">
        <v>175</v>
      </c>
      <c r="E114" s="47" t="s">
        <v>176</v>
      </c>
      <c r="F114" s="57"/>
      <c r="G114" s="54" t="s">
        <v>173</v>
      </c>
      <c r="H114" s="49" t="s">
        <v>177</v>
      </c>
      <c r="I114" s="56"/>
      <c r="J114" s="50" t="s">
        <v>49</v>
      </c>
      <c r="K114" s="30"/>
      <c r="L114" s="30"/>
      <c r="M114" s="30"/>
      <c r="N114" s="30"/>
      <c r="O114" s="30"/>
      <c r="P114" s="30"/>
      <c r="Q114" s="30"/>
      <c r="R114" s="30"/>
      <c r="S114" s="30"/>
      <c r="T114" s="30"/>
      <c r="U114" s="30"/>
      <c r="V114" s="30"/>
      <c r="W114" s="30"/>
      <c r="X114" s="30"/>
      <c r="Y114" s="30"/>
      <c r="Z114" s="30"/>
    </row>
    <row r="115">
      <c r="A115" s="30"/>
      <c r="B115" s="51"/>
      <c r="C115" s="52" t="str">
        <f>"El estudiante " &amp; D114 &amp; " " &amp; E114 &amp; " " &amp;G114&amp; " " &amp;H114&amp; " "  </f>
        <v>El estudiante Configura pipelines de CI Jenkins, GitHub Actions, GitLab CI para automatización de builds </v>
      </c>
      <c r="D115" s="33"/>
      <c r="E115" s="33"/>
      <c r="F115" s="33"/>
      <c r="G115" s="33"/>
      <c r="H115" s="33"/>
      <c r="I115" s="33"/>
      <c r="J115" s="34"/>
      <c r="K115" s="30"/>
      <c r="L115" s="30"/>
      <c r="M115" s="30"/>
      <c r="N115" s="30"/>
      <c r="O115" s="30"/>
      <c r="P115" s="30"/>
      <c r="Q115" s="30"/>
      <c r="R115" s="30"/>
      <c r="S115" s="30"/>
      <c r="T115" s="30"/>
      <c r="U115" s="30"/>
      <c r="V115" s="30"/>
      <c r="W115" s="30"/>
      <c r="X115" s="30"/>
      <c r="Y115" s="30"/>
      <c r="Z115" s="30"/>
    </row>
    <row r="116">
      <c r="A116" s="30"/>
      <c r="B116" s="44">
        <v>53.0</v>
      </c>
      <c r="C116" s="45" t="s">
        <v>64</v>
      </c>
      <c r="D116" s="46" t="s">
        <v>54</v>
      </c>
      <c r="E116" s="47" t="s">
        <v>178</v>
      </c>
      <c r="F116" s="57"/>
      <c r="G116" s="54" t="s">
        <v>179</v>
      </c>
      <c r="H116" s="49" t="s">
        <v>180</v>
      </c>
      <c r="I116" s="56"/>
      <c r="J116" s="50" t="s">
        <v>49</v>
      </c>
      <c r="K116" s="30"/>
      <c r="L116" s="30"/>
      <c r="M116" s="30"/>
      <c r="N116" s="30"/>
      <c r="O116" s="30"/>
      <c r="P116" s="30"/>
      <c r="Q116" s="30"/>
      <c r="R116" s="30"/>
      <c r="S116" s="30"/>
      <c r="T116" s="30"/>
      <c r="U116" s="30"/>
      <c r="V116" s="30"/>
      <c r="W116" s="30"/>
      <c r="X116" s="30"/>
      <c r="Y116" s="30"/>
      <c r="Z116" s="30"/>
    </row>
    <row r="117">
      <c r="A117" s="30"/>
      <c r="B117" s="51"/>
      <c r="C117" s="52" t="str">
        <f>"El estudiante " &amp; D116 &amp; " " &amp; E116 &amp; " " &amp;G116&amp; " " &amp;H116&amp; " "  </f>
        <v>El estudiante Utiliza Container Registry Docker Hub, GitHub Container Registry para gestión de imágenes de Docker </v>
      </c>
      <c r="D117" s="33"/>
      <c r="E117" s="33"/>
      <c r="F117" s="33"/>
      <c r="G117" s="33"/>
      <c r="H117" s="33"/>
      <c r="I117" s="33"/>
      <c r="J117" s="34"/>
      <c r="K117" s="30"/>
      <c r="L117" s="30"/>
      <c r="M117" s="30"/>
      <c r="N117" s="30"/>
      <c r="O117" s="30"/>
      <c r="P117" s="30"/>
      <c r="Q117" s="30"/>
      <c r="R117" s="30"/>
      <c r="S117" s="30"/>
      <c r="T117" s="30"/>
      <c r="U117" s="30"/>
      <c r="V117" s="30"/>
      <c r="W117" s="30"/>
      <c r="X117" s="30"/>
      <c r="Y117" s="30"/>
      <c r="Z117" s="30"/>
    </row>
    <row r="118">
      <c r="A118" s="30"/>
      <c r="B118" s="44">
        <v>54.0</v>
      </c>
      <c r="C118" s="45" t="s">
        <v>64</v>
      </c>
      <c r="D118" s="46" t="s">
        <v>46</v>
      </c>
      <c r="E118" s="47" t="s">
        <v>181</v>
      </c>
      <c r="F118" s="57"/>
      <c r="G118" s="54" t="s">
        <v>182</v>
      </c>
      <c r="H118" s="49" t="s">
        <v>183</v>
      </c>
      <c r="I118" s="56"/>
      <c r="J118" s="50" t="s">
        <v>49</v>
      </c>
      <c r="K118" s="30"/>
      <c r="L118" s="30"/>
      <c r="M118" s="30"/>
      <c r="N118" s="30"/>
      <c r="O118" s="30"/>
      <c r="P118" s="30"/>
      <c r="Q118" s="30"/>
      <c r="R118" s="30"/>
      <c r="S118" s="30"/>
      <c r="T118" s="30"/>
      <c r="U118" s="30"/>
      <c r="V118" s="30"/>
      <c r="W118" s="30"/>
      <c r="X118" s="30"/>
      <c r="Y118" s="30"/>
      <c r="Z118" s="30"/>
    </row>
    <row r="119">
      <c r="A119" s="30"/>
      <c r="B119" s="51"/>
      <c r="C119" s="52" t="str">
        <f>"El estudiante " &amp; D118 &amp; " " &amp; E118 &amp; " " &amp;G118&amp; " " &amp;H118&amp; " "  </f>
        <v>El estudiante Implementa ejecución de pruebas automatizadas CI/CD pipelines en pipelines de integración continua </v>
      </c>
      <c r="D119" s="33"/>
      <c r="E119" s="33"/>
      <c r="F119" s="33"/>
      <c r="G119" s="33"/>
      <c r="H119" s="33"/>
      <c r="I119" s="33"/>
      <c r="J119" s="34"/>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row>
  </sheetData>
  <mergeCells count="112">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C15:J15"/>
    <mergeCell ref="E16:F16"/>
    <mergeCell ref="H16:I16"/>
    <mergeCell ref="C17:J17"/>
    <mergeCell ref="E18:F18"/>
    <mergeCell ref="H24:I24"/>
    <mergeCell ref="C25:J25"/>
    <mergeCell ref="L25:S25"/>
    <mergeCell ref="L26:S26"/>
    <mergeCell ref="C27:J27"/>
    <mergeCell ref="H18:I18"/>
    <mergeCell ref="C19:J19"/>
    <mergeCell ref="E20:F20"/>
    <mergeCell ref="H20:I20"/>
    <mergeCell ref="C21:J21"/>
    <mergeCell ref="H22:I22"/>
    <mergeCell ref="C23:J23"/>
    <mergeCell ref="E36:F36"/>
    <mergeCell ref="E38:F38"/>
    <mergeCell ref="H54:I54"/>
    <mergeCell ref="C55:J55"/>
    <mergeCell ref="E56:F56"/>
    <mergeCell ref="H56:I56"/>
    <mergeCell ref="C57:J57"/>
    <mergeCell ref="H58:I58"/>
    <mergeCell ref="C59:J59"/>
    <mergeCell ref="H60:I60"/>
    <mergeCell ref="C61:J61"/>
    <mergeCell ref="C63:J63"/>
    <mergeCell ref="C65:J65"/>
    <mergeCell ref="C67:J67"/>
    <mergeCell ref="C69:J69"/>
    <mergeCell ref="C71:J71"/>
    <mergeCell ref="C87:J87"/>
    <mergeCell ref="C89:J89"/>
    <mergeCell ref="C91:J91"/>
    <mergeCell ref="C93:J93"/>
    <mergeCell ref="C95:J95"/>
    <mergeCell ref="C97:J97"/>
    <mergeCell ref="C99:J99"/>
    <mergeCell ref="C115:J115"/>
    <mergeCell ref="C117:J117"/>
    <mergeCell ref="C119:J119"/>
    <mergeCell ref="C101:J101"/>
    <mergeCell ref="C103:J103"/>
    <mergeCell ref="C105:J105"/>
    <mergeCell ref="C107:J107"/>
    <mergeCell ref="C109:J109"/>
    <mergeCell ref="C111:J111"/>
    <mergeCell ref="C113:J113"/>
    <mergeCell ref="E22:F22"/>
    <mergeCell ref="E24:F24"/>
    <mergeCell ref="E26:F26"/>
    <mergeCell ref="H26:I26"/>
    <mergeCell ref="E28:F28"/>
    <mergeCell ref="H28:I28"/>
    <mergeCell ref="C29:J29"/>
    <mergeCell ref="E30:F30"/>
    <mergeCell ref="C31:J31"/>
    <mergeCell ref="E32:F32"/>
    <mergeCell ref="C33:J33"/>
    <mergeCell ref="E34:F34"/>
    <mergeCell ref="C35:J35"/>
    <mergeCell ref="C37:J37"/>
    <mergeCell ref="C39:J39"/>
    <mergeCell ref="E40:F40"/>
    <mergeCell ref="H40:I40"/>
    <mergeCell ref="C41:J41"/>
    <mergeCell ref="E42:F42"/>
    <mergeCell ref="C43:J43"/>
    <mergeCell ref="E44:F44"/>
    <mergeCell ref="H44:I44"/>
    <mergeCell ref="C45:J45"/>
    <mergeCell ref="H46:I46"/>
    <mergeCell ref="C47:J47"/>
    <mergeCell ref="E48:F48"/>
    <mergeCell ref="H48:I48"/>
    <mergeCell ref="C49:J49"/>
    <mergeCell ref="E50:F50"/>
    <mergeCell ref="H50:I50"/>
    <mergeCell ref="C51:J51"/>
    <mergeCell ref="E52:F52"/>
    <mergeCell ref="H52:I52"/>
    <mergeCell ref="C53:J53"/>
    <mergeCell ref="E54:F54"/>
    <mergeCell ref="E58:F58"/>
    <mergeCell ref="E60:F60"/>
    <mergeCell ref="C73:J73"/>
    <mergeCell ref="C75:J75"/>
    <mergeCell ref="C77:J77"/>
    <mergeCell ref="C79:J79"/>
    <mergeCell ref="C81:J81"/>
    <mergeCell ref="C83:J83"/>
    <mergeCell ref="C85:J85"/>
  </mergeCells>
  <dataValidations>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hyperlinks>
    <hyperlink r:id="rId1" ref="L25"/>
    <hyperlink r:id="rId2" ref="L26"/>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76.88"/>
    <col customWidth="1" min="4" max="4" width="40.75"/>
    <col customWidth="1" min="5" max="5" width="44.5"/>
    <col customWidth="1" min="6" max="6" width="39.63"/>
  </cols>
  <sheetData>
    <row r="1" ht="15.75" customHeight="1"/>
    <row r="2" ht="15.75" customHeight="1">
      <c r="A2" s="58"/>
      <c r="B2" s="59" t="s">
        <v>184</v>
      </c>
    </row>
    <row r="3" ht="15.75" customHeight="1"/>
    <row r="4" ht="15.75" customHeight="1">
      <c r="B4" s="3" t="s">
        <v>1</v>
      </c>
      <c r="C4" s="4" t="s">
        <v>2</v>
      </c>
    </row>
    <row r="5" ht="15.75" customHeight="1">
      <c r="B5" s="3" t="s">
        <v>185</v>
      </c>
      <c r="C5" s="6" t="s">
        <v>4</v>
      </c>
    </row>
    <row r="6" ht="15.75" customHeight="1">
      <c r="H6" s="60"/>
    </row>
    <row r="7" ht="15.75" customHeight="1">
      <c r="H7" s="60"/>
    </row>
    <row r="8" ht="15.75" customHeight="1">
      <c r="A8" s="61"/>
      <c r="B8" s="53" t="s">
        <v>186</v>
      </c>
      <c r="C8" s="62" t="s">
        <v>187</v>
      </c>
      <c r="D8" s="53" t="s">
        <v>188</v>
      </c>
      <c r="E8" s="53" t="s">
        <v>189</v>
      </c>
      <c r="F8" s="53" t="s">
        <v>190</v>
      </c>
      <c r="G8" s="53" t="s">
        <v>191</v>
      </c>
      <c r="H8" s="53" t="s">
        <v>192</v>
      </c>
    </row>
    <row r="9" ht="15.75" customHeight="1">
      <c r="B9" s="6">
        <v>1.0</v>
      </c>
      <c r="C9" s="63" t="s">
        <v>193</v>
      </c>
      <c r="D9" s="63" t="s">
        <v>194</v>
      </c>
      <c r="E9" s="63" t="s">
        <v>195</v>
      </c>
      <c r="F9" s="63" t="s">
        <v>196</v>
      </c>
      <c r="G9" s="63" t="s">
        <v>197</v>
      </c>
      <c r="H9" s="64">
        <v>2.0</v>
      </c>
    </row>
    <row r="10" ht="15.75" customHeight="1">
      <c r="B10" s="6">
        <v>2.0</v>
      </c>
      <c r="C10" s="63" t="s">
        <v>198</v>
      </c>
      <c r="D10" s="63" t="s">
        <v>194</v>
      </c>
      <c r="E10" s="63" t="s">
        <v>195</v>
      </c>
      <c r="F10" s="63" t="s">
        <v>199</v>
      </c>
      <c r="G10" s="63" t="s">
        <v>197</v>
      </c>
      <c r="H10" s="64">
        <v>2.0</v>
      </c>
    </row>
    <row r="11" ht="15.75" customHeight="1">
      <c r="B11" s="6">
        <v>3.0</v>
      </c>
      <c r="C11" s="63" t="s">
        <v>200</v>
      </c>
      <c r="D11" s="63" t="s">
        <v>194</v>
      </c>
      <c r="E11" s="63" t="s">
        <v>195</v>
      </c>
      <c r="F11" s="63" t="s">
        <v>201</v>
      </c>
      <c r="G11" s="63" t="s">
        <v>197</v>
      </c>
      <c r="H11" s="64">
        <v>2.0</v>
      </c>
    </row>
    <row r="12" ht="15.75" customHeight="1">
      <c r="B12" s="6">
        <v>4.0</v>
      </c>
      <c r="C12" s="63" t="s">
        <v>202</v>
      </c>
      <c r="D12" s="63" t="s">
        <v>194</v>
      </c>
      <c r="E12" s="63" t="s">
        <v>195</v>
      </c>
      <c r="F12" s="63" t="s">
        <v>203</v>
      </c>
      <c r="G12" s="63" t="s">
        <v>197</v>
      </c>
      <c r="H12" s="64">
        <v>2.0</v>
      </c>
    </row>
    <row r="13" ht="15.75" customHeight="1">
      <c r="B13" s="6">
        <v>5.0</v>
      </c>
      <c r="C13" s="63" t="s">
        <v>204</v>
      </c>
      <c r="D13" s="63" t="s">
        <v>194</v>
      </c>
      <c r="E13" s="63" t="s">
        <v>52</v>
      </c>
      <c r="F13" s="63" t="s">
        <v>205</v>
      </c>
      <c r="G13" s="63" t="s">
        <v>197</v>
      </c>
      <c r="H13" s="64">
        <v>2.0</v>
      </c>
    </row>
    <row r="14" ht="15.75" customHeight="1">
      <c r="B14" s="6">
        <v>6.0</v>
      </c>
      <c r="C14" s="63" t="s">
        <v>206</v>
      </c>
      <c r="D14" s="63" t="s">
        <v>194</v>
      </c>
      <c r="E14" s="63" t="s">
        <v>52</v>
      </c>
      <c r="F14" s="63" t="s">
        <v>207</v>
      </c>
      <c r="G14" s="63" t="s">
        <v>197</v>
      </c>
      <c r="H14" s="64">
        <v>2.0</v>
      </c>
    </row>
    <row r="15" ht="15.75" customHeight="1">
      <c r="B15" s="6">
        <v>7.0</v>
      </c>
      <c r="C15" s="63" t="s">
        <v>208</v>
      </c>
      <c r="D15" s="63" t="s">
        <v>194</v>
      </c>
      <c r="E15" s="63" t="s">
        <v>52</v>
      </c>
      <c r="F15" s="63" t="s">
        <v>209</v>
      </c>
      <c r="G15" s="63" t="s">
        <v>197</v>
      </c>
      <c r="H15" s="64">
        <v>3.0</v>
      </c>
    </row>
    <row r="16" ht="15.75" customHeight="1">
      <c r="B16" s="6">
        <v>8.0</v>
      </c>
      <c r="C16" s="63" t="s">
        <v>210</v>
      </c>
      <c r="D16" s="63" t="s">
        <v>194</v>
      </c>
      <c r="E16" s="63" t="s">
        <v>52</v>
      </c>
      <c r="F16" s="63" t="s">
        <v>211</v>
      </c>
      <c r="G16" s="63" t="s">
        <v>197</v>
      </c>
      <c r="H16" s="64">
        <v>3.0</v>
      </c>
    </row>
    <row r="17" ht="15.75" customHeight="1">
      <c r="B17" s="6">
        <v>9.0</v>
      </c>
      <c r="C17" s="63" t="s">
        <v>212</v>
      </c>
      <c r="D17" s="63" t="s">
        <v>194</v>
      </c>
      <c r="E17" s="63" t="s">
        <v>213</v>
      </c>
      <c r="F17" s="63" t="s">
        <v>214</v>
      </c>
      <c r="G17" s="63" t="s">
        <v>197</v>
      </c>
      <c r="H17" s="64">
        <v>3.0</v>
      </c>
    </row>
    <row r="18" ht="15.75" customHeight="1">
      <c r="B18" s="6">
        <v>10.0</v>
      </c>
      <c r="C18" s="63" t="s">
        <v>215</v>
      </c>
      <c r="D18" s="63" t="s">
        <v>194</v>
      </c>
      <c r="E18" s="63" t="s">
        <v>213</v>
      </c>
      <c r="F18" s="63" t="s">
        <v>216</v>
      </c>
      <c r="G18" s="63" t="s">
        <v>217</v>
      </c>
      <c r="H18" s="64">
        <v>3.0</v>
      </c>
    </row>
    <row r="19" ht="15.75" customHeight="1">
      <c r="B19" s="6">
        <v>11.0</v>
      </c>
      <c r="C19" s="63" t="s">
        <v>218</v>
      </c>
      <c r="D19" s="63" t="s">
        <v>194</v>
      </c>
      <c r="E19" s="63" t="s">
        <v>213</v>
      </c>
      <c r="F19" s="63" t="s">
        <v>219</v>
      </c>
      <c r="G19" s="63" t="s">
        <v>217</v>
      </c>
      <c r="H19" s="64">
        <v>3.0</v>
      </c>
    </row>
    <row r="20" ht="15.75" customHeight="1">
      <c r="B20" s="6">
        <v>12.0</v>
      </c>
      <c r="C20" s="63" t="s">
        <v>220</v>
      </c>
      <c r="D20" s="63" t="s">
        <v>194</v>
      </c>
      <c r="E20" s="63" t="s">
        <v>213</v>
      </c>
      <c r="F20" s="63" t="s">
        <v>221</v>
      </c>
      <c r="G20" s="63" t="s">
        <v>217</v>
      </c>
      <c r="H20" s="64">
        <v>3.0</v>
      </c>
    </row>
    <row r="21" ht="15.75" customHeight="1">
      <c r="B21" s="6">
        <v>13.0</v>
      </c>
      <c r="C21" s="63" t="s">
        <v>222</v>
      </c>
      <c r="D21" s="63" t="s">
        <v>194</v>
      </c>
      <c r="E21" s="63" t="s">
        <v>195</v>
      </c>
      <c r="F21" s="63" t="s">
        <v>223</v>
      </c>
      <c r="G21" s="63" t="s">
        <v>217</v>
      </c>
      <c r="H21" s="64">
        <v>4.0</v>
      </c>
    </row>
    <row r="22" ht="15.75" customHeight="1">
      <c r="B22" s="6">
        <v>14.0</v>
      </c>
      <c r="C22" s="63" t="s">
        <v>224</v>
      </c>
      <c r="D22" s="63" t="s">
        <v>194</v>
      </c>
      <c r="E22" s="63" t="s">
        <v>52</v>
      </c>
      <c r="F22" s="63" t="s">
        <v>225</v>
      </c>
      <c r="G22" s="63" t="s">
        <v>217</v>
      </c>
      <c r="H22" s="64">
        <v>4.0</v>
      </c>
    </row>
    <row r="23" ht="15.75" customHeight="1">
      <c r="B23" s="6">
        <v>15.0</v>
      </c>
      <c r="C23" s="63" t="s">
        <v>226</v>
      </c>
      <c r="D23" s="63" t="s">
        <v>227</v>
      </c>
      <c r="E23" s="63" t="s">
        <v>228</v>
      </c>
      <c r="F23" s="63" t="s">
        <v>196</v>
      </c>
      <c r="G23" s="63" t="s">
        <v>217</v>
      </c>
      <c r="H23" s="64">
        <v>4.0</v>
      </c>
    </row>
    <row r="24" ht="15.75" customHeight="1">
      <c r="B24" s="6">
        <v>16.0</v>
      </c>
      <c r="C24" s="63" t="s">
        <v>229</v>
      </c>
      <c r="D24" s="63" t="s">
        <v>227</v>
      </c>
      <c r="E24" s="63" t="s">
        <v>228</v>
      </c>
      <c r="F24" s="63" t="s">
        <v>230</v>
      </c>
      <c r="G24" s="63" t="s">
        <v>217</v>
      </c>
      <c r="H24" s="64">
        <v>4.0</v>
      </c>
    </row>
    <row r="25" ht="15.75" customHeight="1">
      <c r="B25" s="6">
        <v>17.0</v>
      </c>
      <c r="C25" s="63" t="s">
        <v>231</v>
      </c>
      <c r="D25" s="63" t="s">
        <v>227</v>
      </c>
      <c r="E25" s="63" t="s">
        <v>228</v>
      </c>
      <c r="F25" s="63" t="s">
        <v>232</v>
      </c>
      <c r="G25" s="63" t="s">
        <v>217</v>
      </c>
      <c r="H25" s="64">
        <v>4.0</v>
      </c>
    </row>
    <row r="26" ht="15.75" customHeight="1">
      <c r="B26" s="6">
        <v>18.0</v>
      </c>
      <c r="C26" s="63" t="s">
        <v>233</v>
      </c>
      <c r="D26" s="63" t="s">
        <v>227</v>
      </c>
      <c r="E26" s="63" t="s">
        <v>234</v>
      </c>
      <c r="F26" s="63" t="s">
        <v>235</v>
      </c>
      <c r="G26" s="63" t="s">
        <v>217</v>
      </c>
      <c r="H26" s="64">
        <v>5.0</v>
      </c>
    </row>
    <row r="27" ht="15.75" customHeight="1">
      <c r="B27" s="6">
        <v>19.0</v>
      </c>
      <c r="C27" s="63" t="s">
        <v>236</v>
      </c>
      <c r="D27" s="63" t="s">
        <v>227</v>
      </c>
      <c r="E27" s="63" t="s">
        <v>234</v>
      </c>
      <c r="F27" s="63" t="s">
        <v>237</v>
      </c>
      <c r="G27" s="63" t="s">
        <v>217</v>
      </c>
      <c r="H27" s="64">
        <v>5.0</v>
      </c>
    </row>
    <row r="28" ht="15.75" customHeight="1">
      <c r="B28" s="6">
        <v>20.0</v>
      </c>
      <c r="C28" s="63" t="s">
        <v>238</v>
      </c>
      <c r="D28" s="63" t="s">
        <v>227</v>
      </c>
      <c r="E28" s="63" t="s">
        <v>239</v>
      </c>
      <c r="F28" s="63" t="s">
        <v>240</v>
      </c>
      <c r="G28" s="63" t="s">
        <v>217</v>
      </c>
      <c r="H28" s="64">
        <v>5.0</v>
      </c>
    </row>
    <row r="29" ht="15.75" customHeight="1">
      <c r="B29" s="6">
        <v>21.0</v>
      </c>
      <c r="C29" s="63" t="s">
        <v>241</v>
      </c>
      <c r="D29" s="63" t="s">
        <v>227</v>
      </c>
      <c r="E29" s="63" t="s">
        <v>239</v>
      </c>
      <c r="F29" s="63" t="s">
        <v>242</v>
      </c>
      <c r="G29" s="63" t="s">
        <v>217</v>
      </c>
      <c r="H29" s="64">
        <v>5.0</v>
      </c>
    </row>
    <row r="30" ht="15.75" customHeight="1">
      <c r="B30" s="6">
        <v>22.0</v>
      </c>
      <c r="C30" s="63" t="s">
        <v>243</v>
      </c>
      <c r="D30" s="63" t="s">
        <v>227</v>
      </c>
      <c r="E30" s="63" t="s">
        <v>239</v>
      </c>
      <c r="F30" s="63" t="s">
        <v>244</v>
      </c>
      <c r="G30" s="63" t="s">
        <v>245</v>
      </c>
      <c r="H30" s="64">
        <v>5.0</v>
      </c>
    </row>
    <row r="31" ht="15.75" customHeight="1">
      <c r="B31" s="6">
        <v>23.0</v>
      </c>
      <c r="C31" s="63" t="s">
        <v>246</v>
      </c>
      <c r="D31" s="63" t="s">
        <v>227</v>
      </c>
      <c r="E31" s="63" t="s">
        <v>239</v>
      </c>
      <c r="F31" s="63" t="s">
        <v>247</v>
      </c>
      <c r="G31" s="63" t="s">
        <v>245</v>
      </c>
      <c r="H31" s="64">
        <v>5.0</v>
      </c>
    </row>
    <row r="32" ht="15.75" customHeight="1">
      <c r="B32" s="6">
        <v>24.0</v>
      </c>
      <c r="C32" s="63" t="s">
        <v>248</v>
      </c>
      <c r="D32" s="63" t="s">
        <v>227</v>
      </c>
      <c r="E32" s="63" t="s">
        <v>249</v>
      </c>
      <c r="F32" s="63" t="s">
        <v>105</v>
      </c>
      <c r="G32" s="63" t="s">
        <v>245</v>
      </c>
      <c r="H32" s="64">
        <v>6.0</v>
      </c>
    </row>
    <row r="33" ht="15.75" customHeight="1">
      <c r="B33" s="6">
        <v>25.0</v>
      </c>
      <c r="C33" s="63" t="s">
        <v>250</v>
      </c>
      <c r="D33" s="63" t="s">
        <v>227</v>
      </c>
      <c r="E33" s="63" t="s">
        <v>249</v>
      </c>
      <c r="F33" s="63" t="s">
        <v>251</v>
      </c>
      <c r="G33" s="63" t="s">
        <v>245</v>
      </c>
      <c r="H33" s="64">
        <v>6.0</v>
      </c>
    </row>
    <row r="34" ht="15.75" customHeight="1">
      <c r="B34" s="6">
        <v>26.0</v>
      </c>
      <c r="C34" s="63" t="s">
        <v>252</v>
      </c>
      <c r="D34" s="63" t="s">
        <v>227</v>
      </c>
      <c r="E34" s="63" t="s">
        <v>249</v>
      </c>
      <c r="F34" s="63" t="s">
        <v>253</v>
      </c>
      <c r="G34" s="63" t="s">
        <v>245</v>
      </c>
      <c r="H34" s="64">
        <v>6.0</v>
      </c>
    </row>
    <row r="35" ht="15.75" customHeight="1">
      <c r="B35" s="6">
        <v>27.0</v>
      </c>
      <c r="C35" s="63" t="s">
        <v>254</v>
      </c>
      <c r="D35" s="63" t="s">
        <v>227</v>
      </c>
      <c r="E35" s="63" t="s">
        <v>234</v>
      </c>
      <c r="F35" s="63" t="s">
        <v>255</v>
      </c>
      <c r="G35" s="63" t="s">
        <v>245</v>
      </c>
      <c r="H35" s="64">
        <v>6.0</v>
      </c>
    </row>
    <row r="36" ht="15.75" customHeight="1">
      <c r="B36" s="6">
        <v>28.0</v>
      </c>
      <c r="C36" s="63" t="s">
        <v>256</v>
      </c>
      <c r="D36" s="63" t="s">
        <v>227</v>
      </c>
      <c r="E36" s="63" t="s">
        <v>228</v>
      </c>
      <c r="F36" s="63" t="s">
        <v>257</v>
      </c>
      <c r="G36" s="63" t="s">
        <v>245</v>
      </c>
      <c r="H36" s="64">
        <v>6.0</v>
      </c>
    </row>
    <row r="37" ht="15.75" customHeight="1">
      <c r="B37" s="6">
        <v>29.0</v>
      </c>
      <c r="C37" s="63" t="s">
        <v>258</v>
      </c>
      <c r="D37" s="63" t="s">
        <v>259</v>
      </c>
      <c r="E37" s="63" t="s">
        <v>260</v>
      </c>
      <c r="F37" s="63" t="s">
        <v>261</v>
      </c>
      <c r="G37" s="63" t="s">
        <v>245</v>
      </c>
      <c r="H37" s="64">
        <v>6.0</v>
      </c>
    </row>
    <row r="38" ht="15.75" customHeight="1">
      <c r="B38" s="6">
        <v>30.0</v>
      </c>
      <c r="C38" s="63" t="s">
        <v>262</v>
      </c>
      <c r="D38" s="63" t="s">
        <v>259</v>
      </c>
      <c r="E38" s="63" t="s">
        <v>260</v>
      </c>
      <c r="F38" s="63" t="s">
        <v>263</v>
      </c>
      <c r="G38" s="63" t="s">
        <v>245</v>
      </c>
      <c r="H38" s="64">
        <v>7.0</v>
      </c>
    </row>
    <row r="39" ht="15.75" customHeight="1">
      <c r="B39" s="6">
        <v>31.0</v>
      </c>
      <c r="C39" s="63" t="s">
        <v>264</v>
      </c>
      <c r="D39" s="63" t="s">
        <v>259</v>
      </c>
      <c r="E39" s="63" t="s">
        <v>260</v>
      </c>
      <c r="F39" s="63" t="s">
        <v>265</v>
      </c>
      <c r="G39" s="63" t="s">
        <v>245</v>
      </c>
      <c r="H39" s="64">
        <v>7.0</v>
      </c>
    </row>
    <row r="40" ht="15.75" customHeight="1">
      <c r="B40" s="6">
        <v>32.0</v>
      </c>
      <c r="C40" s="63" t="s">
        <v>266</v>
      </c>
      <c r="D40" s="63" t="s">
        <v>259</v>
      </c>
      <c r="E40" s="63" t="s">
        <v>267</v>
      </c>
      <c r="F40" s="63" t="s">
        <v>268</v>
      </c>
      <c r="G40" s="63" t="s">
        <v>245</v>
      </c>
      <c r="H40" s="64">
        <v>7.0</v>
      </c>
    </row>
    <row r="41" ht="15.75" customHeight="1">
      <c r="B41" s="6">
        <v>33.0</v>
      </c>
      <c r="C41" s="63" t="s">
        <v>269</v>
      </c>
      <c r="D41" s="63" t="s">
        <v>259</v>
      </c>
      <c r="E41" s="63" t="s">
        <v>267</v>
      </c>
      <c r="F41" s="63" t="s">
        <v>270</v>
      </c>
      <c r="G41" s="63" t="s">
        <v>245</v>
      </c>
      <c r="H41" s="64">
        <v>7.0</v>
      </c>
    </row>
    <row r="42" ht="15.75" customHeight="1">
      <c r="B42" s="6">
        <v>34.0</v>
      </c>
      <c r="C42" s="63" t="s">
        <v>271</v>
      </c>
      <c r="D42" s="63" t="s">
        <v>259</v>
      </c>
      <c r="E42" s="63" t="s">
        <v>272</v>
      </c>
      <c r="F42" s="63" t="s">
        <v>273</v>
      </c>
      <c r="G42" s="63" t="s">
        <v>274</v>
      </c>
      <c r="H42" s="64">
        <v>8.0</v>
      </c>
    </row>
    <row r="43" ht="15.75" customHeight="1">
      <c r="B43" s="6">
        <v>35.0</v>
      </c>
      <c r="C43" s="63" t="s">
        <v>275</v>
      </c>
      <c r="D43" s="63" t="s">
        <v>259</v>
      </c>
      <c r="E43" s="63" t="s">
        <v>272</v>
      </c>
      <c r="F43" s="63" t="s">
        <v>276</v>
      </c>
      <c r="G43" s="63" t="s">
        <v>274</v>
      </c>
      <c r="H43" s="64">
        <v>8.0</v>
      </c>
    </row>
    <row r="44" ht="15.75" customHeight="1">
      <c r="B44" s="6">
        <v>36.0</v>
      </c>
      <c r="C44" s="63" t="s">
        <v>277</v>
      </c>
      <c r="D44" s="63" t="s">
        <v>259</v>
      </c>
      <c r="E44" s="63" t="s">
        <v>272</v>
      </c>
      <c r="F44" s="63" t="s">
        <v>278</v>
      </c>
      <c r="G44" s="63" t="s">
        <v>274</v>
      </c>
      <c r="H44" s="64">
        <v>8.0</v>
      </c>
    </row>
    <row r="45" ht="15.75" customHeight="1">
      <c r="B45" s="6">
        <v>37.0</v>
      </c>
      <c r="C45" s="63" t="s">
        <v>279</v>
      </c>
      <c r="D45" s="63" t="s">
        <v>259</v>
      </c>
      <c r="E45" s="63" t="s">
        <v>280</v>
      </c>
      <c r="F45" s="63" t="s">
        <v>281</v>
      </c>
      <c r="G45" s="63" t="s">
        <v>274</v>
      </c>
      <c r="H45" s="64">
        <v>8.0</v>
      </c>
    </row>
    <row r="46" ht="15.75" customHeight="1">
      <c r="B46" s="6">
        <v>38.0</v>
      </c>
      <c r="C46" s="63" t="s">
        <v>282</v>
      </c>
      <c r="D46" s="63" t="s">
        <v>259</v>
      </c>
      <c r="E46" s="63" t="s">
        <v>280</v>
      </c>
      <c r="F46" s="63" t="s">
        <v>283</v>
      </c>
      <c r="G46" s="63" t="s">
        <v>274</v>
      </c>
      <c r="H46" s="64">
        <v>8.0</v>
      </c>
    </row>
    <row r="47" ht="15.75" customHeight="1">
      <c r="B47" s="6">
        <v>39.0</v>
      </c>
      <c r="C47" s="63" t="s">
        <v>284</v>
      </c>
      <c r="D47" s="63" t="s">
        <v>259</v>
      </c>
      <c r="E47" s="63" t="s">
        <v>280</v>
      </c>
      <c r="F47" s="63" t="s">
        <v>285</v>
      </c>
      <c r="G47" s="63" t="s">
        <v>274</v>
      </c>
      <c r="H47" s="65">
        <v>8.0</v>
      </c>
    </row>
    <row r="48" ht="15.75" customHeight="1">
      <c r="B48" s="6">
        <v>40.0</v>
      </c>
      <c r="C48" s="63" t="s">
        <v>286</v>
      </c>
      <c r="D48" s="63" t="s">
        <v>259</v>
      </c>
      <c r="E48" s="63" t="s">
        <v>287</v>
      </c>
      <c r="F48" s="63" t="s">
        <v>288</v>
      </c>
      <c r="G48" s="63" t="s">
        <v>274</v>
      </c>
      <c r="H48" s="64">
        <v>9.0</v>
      </c>
    </row>
    <row r="49" ht="15.75" customHeight="1">
      <c r="B49" s="6">
        <v>41.0</v>
      </c>
      <c r="C49" s="63" t="s">
        <v>289</v>
      </c>
      <c r="D49" s="63" t="s">
        <v>259</v>
      </c>
      <c r="E49" s="63" t="s">
        <v>287</v>
      </c>
      <c r="F49" s="63" t="s">
        <v>290</v>
      </c>
      <c r="G49" s="63" t="s">
        <v>274</v>
      </c>
      <c r="H49" s="64">
        <v>9.0</v>
      </c>
    </row>
    <row r="50" ht="15.75" customHeight="1">
      <c r="B50" s="6">
        <v>42.0</v>
      </c>
      <c r="C50" s="63" t="s">
        <v>291</v>
      </c>
      <c r="D50" s="63" t="s">
        <v>259</v>
      </c>
      <c r="E50" s="63" t="s">
        <v>292</v>
      </c>
      <c r="F50" s="63" t="s">
        <v>293</v>
      </c>
      <c r="G50" s="63" t="s">
        <v>274</v>
      </c>
      <c r="H50" s="64">
        <v>9.0</v>
      </c>
    </row>
    <row r="51" ht="15.75" customHeight="1">
      <c r="B51" s="6">
        <v>43.0</v>
      </c>
      <c r="C51" s="63" t="s">
        <v>294</v>
      </c>
      <c r="D51" s="63" t="s">
        <v>295</v>
      </c>
      <c r="E51" s="63" t="s">
        <v>157</v>
      </c>
      <c r="F51" s="63" t="s">
        <v>296</v>
      </c>
      <c r="G51" s="63" t="s">
        <v>274</v>
      </c>
      <c r="H51" s="64">
        <v>10.0</v>
      </c>
    </row>
    <row r="52" ht="15.75" customHeight="1">
      <c r="B52" s="6">
        <v>44.0</v>
      </c>
      <c r="C52" s="63" t="s">
        <v>297</v>
      </c>
      <c r="D52" s="63" t="s">
        <v>295</v>
      </c>
      <c r="E52" s="63" t="s">
        <v>157</v>
      </c>
      <c r="F52" s="63" t="s">
        <v>298</v>
      </c>
      <c r="G52" s="63" t="s">
        <v>274</v>
      </c>
      <c r="H52" s="64">
        <v>10.0</v>
      </c>
    </row>
    <row r="53" ht="15.75" customHeight="1">
      <c r="B53" s="6">
        <v>45.0</v>
      </c>
      <c r="C53" s="63" t="s">
        <v>299</v>
      </c>
      <c r="D53" s="63" t="s">
        <v>295</v>
      </c>
      <c r="E53" s="63" t="s">
        <v>157</v>
      </c>
      <c r="F53" s="63" t="s">
        <v>300</v>
      </c>
      <c r="G53" s="63" t="s">
        <v>274</v>
      </c>
      <c r="H53" s="64">
        <v>10.0</v>
      </c>
    </row>
    <row r="54" ht="15.75" customHeight="1">
      <c r="B54" s="6">
        <v>46.0</v>
      </c>
      <c r="C54" s="63" t="s">
        <v>301</v>
      </c>
      <c r="D54" s="63" t="s">
        <v>295</v>
      </c>
      <c r="E54" s="63" t="s">
        <v>157</v>
      </c>
      <c r="F54" s="63" t="s">
        <v>302</v>
      </c>
      <c r="G54" s="63" t="s">
        <v>303</v>
      </c>
      <c r="H54" s="64">
        <v>10.0</v>
      </c>
    </row>
    <row r="55" ht="15.75" customHeight="1">
      <c r="B55" s="6">
        <v>47.0</v>
      </c>
      <c r="C55" s="63" t="s">
        <v>304</v>
      </c>
      <c r="D55" s="63" t="s">
        <v>295</v>
      </c>
      <c r="E55" s="63" t="s">
        <v>165</v>
      </c>
      <c r="F55" s="63" t="s">
        <v>196</v>
      </c>
      <c r="G55" s="63" t="s">
        <v>303</v>
      </c>
      <c r="H55" s="64">
        <v>10.0</v>
      </c>
    </row>
    <row r="56" ht="15.75" customHeight="1">
      <c r="B56" s="6">
        <v>48.0</v>
      </c>
      <c r="C56" s="63" t="s">
        <v>305</v>
      </c>
      <c r="D56" s="63" t="s">
        <v>295</v>
      </c>
      <c r="E56" s="63" t="s">
        <v>165</v>
      </c>
      <c r="F56" s="63" t="s">
        <v>306</v>
      </c>
      <c r="G56" s="63" t="s">
        <v>303</v>
      </c>
      <c r="H56" s="64">
        <v>11.0</v>
      </c>
    </row>
    <row r="57" ht="15.75" customHeight="1">
      <c r="B57" s="6">
        <v>49.0</v>
      </c>
      <c r="C57" s="63" t="s">
        <v>307</v>
      </c>
      <c r="D57" s="63" t="s">
        <v>295</v>
      </c>
      <c r="E57" s="63" t="s">
        <v>165</v>
      </c>
      <c r="F57" s="63" t="s">
        <v>308</v>
      </c>
      <c r="G57" s="63" t="s">
        <v>303</v>
      </c>
      <c r="H57" s="64">
        <v>11.0</v>
      </c>
    </row>
    <row r="58" ht="15.75" customHeight="1">
      <c r="B58" s="6">
        <v>50.0</v>
      </c>
      <c r="C58" s="63" t="s">
        <v>309</v>
      </c>
      <c r="D58" s="63" t="s">
        <v>295</v>
      </c>
      <c r="E58" s="63" t="s">
        <v>165</v>
      </c>
      <c r="F58" s="63" t="s">
        <v>310</v>
      </c>
      <c r="G58" s="63" t="s">
        <v>303</v>
      </c>
      <c r="H58" s="64">
        <v>11.0</v>
      </c>
    </row>
    <row r="59" ht="15.75" customHeight="1">
      <c r="B59" s="6">
        <v>51.0</v>
      </c>
      <c r="C59" s="63" t="s">
        <v>311</v>
      </c>
      <c r="D59" s="63" t="s">
        <v>295</v>
      </c>
      <c r="E59" s="63" t="s">
        <v>165</v>
      </c>
      <c r="F59" s="63" t="s">
        <v>312</v>
      </c>
      <c r="G59" s="63" t="s">
        <v>303</v>
      </c>
      <c r="H59" s="64">
        <v>11.0</v>
      </c>
    </row>
    <row r="60" ht="15.75" customHeight="1">
      <c r="B60" s="6">
        <v>52.0</v>
      </c>
      <c r="C60" s="63" t="s">
        <v>313</v>
      </c>
      <c r="D60" s="63" t="s">
        <v>295</v>
      </c>
      <c r="E60" s="63" t="s">
        <v>165</v>
      </c>
      <c r="F60" s="63" t="s">
        <v>314</v>
      </c>
      <c r="G60" s="63" t="s">
        <v>303</v>
      </c>
      <c r="H60" s="64">
        <v>11.0</v>
      </c>
    </row>
    <row r="61" ht="15.75" customHeight="1">
      <c r="B61" s="6">
        <v>53.0</v>
      </c>
      <c r="C61" s="63" t="s">
        <v>315</v>
      </c>
      <c r="D61" s="63" t="s">
        <v>295</v>
      </c>
      <c r="E61" s="63" t="s">
        <v>157</v>
      </c>
      <c r="F61" s="63" t="s">
        <v>178</v>
      </c>
      <c r="G61" s="63" t="s">
        <v>303</v>
      </c>
      <c r="H61" s="64">
        <v>11.0</v>
      </c>
    </row>
    <row r="62" ht="15.75" customHeight="1">
      <c r="B62" s="6">
        <v>54.0</v>
      </c>
      <c r="C62" s="63" t="s">
        <v>316</v>
      </c>
      <c r="D62" s="63" t="s">
        <v>295</v>
      </c>
      <c r="E62" s="63" t="s">
        <v>165</v>
      </c>
      <c r="F62" s="63" t="s">
        <v>317</v>
      </c>
      <c r="G62" s="63" t="s">
        <v>303</v>
      </c>
      <c r="H62" s="64">
        <v>11.0</v>
      </c>
    </row>
    <row r="63" ht="15.75" customHeight="1">
      <c r="B63" s="6">
        <v>55.0</v>
      </c>
      <c r="C63" s="1"/>
      <c r="H63" s="6"/>
    </row>
    <row r="64" ht="15.75" customHeight="1">
      <c r="B64" s="6">
        <v>56.0</v>
      </c>
      <c r="C64" s="1"/>
      <c r="H64" s="6"/>
    </row>
    <row r="65" ht="15.75" customHeight="1">
      <c r="B65" s="6">
        <v>57.0</v>
      </c>
      <c r="C65" s="1"/>
      <c r="H65" s="6"/>
    </row>
    <row r="66" ht="15.75" customHeight="1">
      <c r="B66" s="6">
        <v>58.0</v>
      </c>
      <c r="C66" s="1"/>
      <c r="H66" s="6"/>
    </row>
    <row r="67" ht="15.75" customHeight="1">
      <c r="B67" s="6">
        <v>59.0</v>
      </c>
      <c r="C67" s="1"/>
      <c r="H67" s="6"/>
    </row>
    <row r="68" ht="15.75" customHeight="1">
      <c r="B68" s="6">
        <v>60.0</v>
      </c>
      <c r="C68" s="1"/>
      <c r="H68" s="6"/>
    </row>
    <row r="69" ht="15.75" customHeight="1">
      <c r="B69" s="6">
        <v>61.0</v>
      </c>
      <c r="C69" s="1"/>
      <c r="H69" s="6"/>
    </row>
    <row r="70" ht="15.75" customHeight="1">
      <c r="B70" s="6">
        <v>62.0</v>
      </c>
      <c r="C70" s="1"/>
      <c r="H70" s="6"/>
    </row>
    <row r="71" ht="15.75" customHeight="1">
      <c r="B71" s="6">
        <v>63.0</v>
      </c>
      <c r="C71" s="1"/>
      <c r="H71" s="6"/>
    </row>
    <row r="72" ht="15.75" customHeight="1">
      <c r="B72" s="6">
        <v>64.0</v>
      </c>
      <c r="C72" s="1"/>
      <c r="H72" s="6"/>
    </row>
    <row r="73" ht="15.75" customHeight="1">
      <c r="B73" s="6">
        <v>65.0</v>
      </c>
      <c r="C73" s="1"/>
      <c r="H73" s="6"/>
    </row>
    <row r="74" ht="15.75" customHeight="1">
      <c r="B74" s="6">
        <v>66.0</v>
      </c>
      <c r="C74" s="1"/>
      <c r="H74" s="6"/>
    </row>
    <row r="75" ht="15.75" customHeight="1">
      <c r="B75" s="6">
        <v>67.0</v>
      </c>
      <c r="C75" s="1"/>
      <c r="H75" s="6"/>
    </row>
    <row r="76" ht="15.75" customHeight="1">
      <c r="B76" s="6">
        <v>68.0</v>
      </c>
      <c r="C76" s="1"/>
      <c r="H76" s="6"/>
    </row>
    <row r="77" ht="15.75" customHeight="1">
      <c r="B77" s="6">
        <v>69.0</v>
      </c>
      <c r="C77" s="1"/>
      <c r="H77" s="6"/>
    </row>
    <row r="78" ht="15.75" customHeight="1">
      <c r="B78" s="6">
        <v>70.0</v>
      </c>
      <c r="C78" s="1"/>
      <c r="H78" s="6"/>
    </row>
    <row r="79" ht="15.75" customHeight="1">
      <c r="B79" s="6">
        <v>71.0</v>
      </c>
      <c r="C79" s="1"/>
      <c r="H79" s="6"/>
    </row>
    <row r="80" ht="15.75" customHeight="1">
      <c r="B80" s="6">
        <v>72.0</v>
      </c>
      <c r="C80" s="1"/>
      <c r="H80" s="6"/>
    </row>
    <row r="81" ht="15.75" customHeight="1">
      <c r="B81" s="6">
        <v>73.0</v>
      </c>
      <c r="C81" s="1"/>
      <c r="H81" s="6"/>
    </row>
    <row r="82" ht="15.75" customHeight="1">
      <c r="B82" s="6">
        <v>74.0</v>
      </c>
      <c r="C82" s="1"/>
      <c r="H82" s="6"/>
    </row>
    <row r="83" ht="15.75" customHeight="1">
      <c r="B83" s="6">
        <v>75.0</v>
      </c>
      <c r="C83" s="1"/>
      <c r="H83" s="6"/>
    </row>
    <row r="84" ht="15.75" customHeight="1">
      <c r="B84" s="6">
        <v>76.0</v>
      </c>
      <c r="C84" s="1"/>
      <c r="H84" s="6"/>
    </row>
    <row r="85" ht="15.75" customHeight="1">
      <c r="B85" s="6">
        <v>77.0</v>
      </c>
      <c r="C85" s="1"/>
      <c r="H85" s="6"/>
    </row>
    <row r="86" ht="15.75" customHeight="1">
      <c r="B86" s="6">
        <v>78.0</v>
      </c>
      <c r="C86" s="1"/>
      <c r="H86" s="6"/>
    </row>
    <row r="87" ht="15.75" customHeight="1">
      <c r="B87" s="6">
        <v>79.0</v>
      </c>
      <c r="C87" s="1"/>
      <c r="H87" s="6"/>
    </row>
    <row r="88" ht="15.75" customHeight="1">
      <c r="B88" s="6">
        <v>80.0</v>
      </c>
      <c r="C88" s="1"/>
      <c r="H88" s="6"/>
    </row>
    <row r="89" ht="15.75" customHeight="1">
      <c r="B89" s="6">
        <v>81.0</v>
      </c>
      <c r="C89" s="1"/>
      <c r="H89" s="6"/>
    </row>
    <row r="90" ht="15.75" customHeight="1">
      <c r="B90" s="6">
        <v>82.0</v>
      </c>
      <c r="C90" s="1"/>
      <c r="H90" s="6"/>
    </row>
    <row r="91" ht="15.75" customHeight="1">
      <c r="B91" s="6">
        <v>83.0</v>
      </c>
      <c r="C91" s="1"/>
      <c r="H91" s="6"/>
    </row>
    <row r="92" ht="15.75" customHeight="1">
      <c r="B92" s="6">
        <v>84.0</v>
      </c>
      <c r="C92" s="1"/>
      <c r="H92" s="6"/>
    </row>
    <row r="93" ht="15.75" customHeight="1">
      <c r="B93" s="6">
        <v>85.0</v>
      </c>
      <c r="C93" s="1"/>
      <c r="H93" s="6"/>
    </row>
    <row r="94" ht="15.75" customHeight="1">
      <c r="B94" s="6">
        <v>86.0</v>
      </c>
      <c r="C94" s="1"/>
      <c r="H94" s="6"/>
    </row>
    <row r="95" ht="15.75" customHeight="1">
      <c r="B95" s="6">
        <v>87.0</v>
      </c>
      <c r="C95" s="1"/>
      <c r="H95" s="6"/>
    </row>
    <row r="96" ht="15.75" customHeight="1">
      <c r="B96" s="6">
        <v>88.0</v>
      </c>
      <c r="C96" s="1"/>
      <c r="H96" s="6"/>
    </row>
    <row r="97" ht="15.75" customHeight="1">
      <c r="B97" s="6">
        <v>89.0</v>
      </c>
      <c r="C97" s="1"/>
      <c r="H97" s="6"/>
    </row>
    <row r="98" ht="15.75" customHeight="1">
      <c r="B98" s="6">
        <v>90.0</v>
      </c>
      <c r="C98" s="1"/>
      <c r="H98" s="6"/>
    </row>
    <row r="99" ht="15.75" customHeight="1">
      <c r="B99" s="6">
        <v>91.0</v>
      </c>
      <c r="C99" s="1"/>
      <c r="H99" s="6"/>
    </row>
    <row r="100" ht="15.75" customHeight="1">
      <c r="B100" s="6">
        <v>92.0</v>
      </c>
      <c r="C100" s="1"/>
      <c r="H100" s="6"/>
    </row>
    <row r="101" ht="15.75" customHeight="1">
      <c r="B101" s="6">
        <v>93.0</v>
      </c>
      <c r="C101" s="1"/>
      <c r="H101" s="6"/>
    </row>
    <row r="102" ht="15.75" customHeight="1">
      <c r="B102" s="6">
        <v>94.0</v>
      </c>
      <c r="C102" s="1"/>
      <c r="H102" s="6"/>
    </row>
    <row r="103" ht="15.75" customHeight="1">
      <c r="B103" s="6">
        <v>95.0</v>
      </c>
      <c r="C103" s="1"/>
    </row>
    <row r="104" ht="15.75" customHeight="1">
      <c r="B104" s="6">
        <v>96.0</v>
      </c>
      <c r="C104" s="1"/>
    </row>
    <row r="105" ht="15.75" customHeight="1">
      <c r="B105" s="6">
        <v>97.0</v>
      </c>
      <c r="C105" s="1"/>
    </row>
    <row r="106" ht="15.75" customHeight="1">
      <c r="B106" s="6">
        <v>98.0</v>
      </c>
      <c r="C106" s="1"/>
    </row>
    <row r="107" ht="15.75" customHeight="1">
      <c r="B107" s="6">
        <v>99.0</v>
      </c>
      <c r="C107" s="1"/>
    </row>
    <row r="108" ht="15.75" customHeight="1">
      <c r="B108" s="6">
        <v>100.0</v>
      </c>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H2"/>
    <mergeCell ref="C4:H4"/>
    <mergeCell ref="C5:H5"/>
  </mergeCells>
  <dataValidations>
    <dataValidation type="list" allowBlank="1" showErrorMessage="1" sqref="C9:C108">
      <formula1>Metadata!$B$2:$B$55</formula1>
    </dataValidation>
    <dataValidation type="list" allowBlank="1" showErrorMessage="1" sqref="C4">
      <formula1>Metadata!$A$2:$A$81</formula1>
    </dataValidation>
    <dataValidation type="list" allowBlank="1" showErrorMessage="1" sqref="H9:H62">
      <formula1>"2,3,4,5,6,7,8,9,10,11"</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59" t="s">
        <v>184</v>
      </c>
    </row>
    <row r="3" ht="15.75" customHeight="1"/>
    <row r="4" ht="15.75" customHeight="1">
      <c r="B4" s="66" t="s">
        <v>1</v>
      </c>
      <c r="C4" s="67" t="str">
        <f>'Diseño'!C4</f>
        <v>283 - Análisis y Diseño de Sistemas 1</v>
      </c>
      <c r="D4" s="33"/>
      <c r="E4" s="33"/>
      <c r="F4" s="33"/>
      <c r="G4" s="34"/>
    </row>
    <row r="5" ht="15.75" customHeight="1">
      <c r="B5" s="68" t="s">
        <v>192</v>
      </c>
      <c r="C5" s="67">
        <v>1.0</v>
      </c>
      <c r="D5" s="33"/>
      <c r="E5" s="33"/>
      <c r="F5" s="33"/>
      <c r="G5" s="34"/>
    </row>
    <row r="6" ht="15.75" customHeight="1">
      <c r="B6" s="68" t="s">
        <v>318</v>
      </c>
      <c r="C6" s="67">
        <f>B15+B22+B29+B41+B47+C48</f>
        <v>100</v>
      </c>
      <c r="D6" s="33"/>
      <c r="E6" s="33"/>
      <c r="F6" s="33"/>
      <c r="G6" s="34"/>
    </row>
    <row r="7" ht="15.75" customHeight="1"/>
    <row r="8" ht="15.75" customHeight="1">
      <c r="K8" s="69" t="s">
        <v>319</v>
      </c>
    </row>
    <row r="9" ht="15.75" customHeight="1">
      <c r="A9" s="70" t="s">
        <v>320</v>
      </c>
      <c r="G9" s="71" t="s">
        <v>321</v>
      </c>
      <c r="H9" s="72">
        <f>B15</f>
        <v>15</v>
      </c>
    </row>
    <row r="10" ht="15.75" customHeight="1">
      <c r="G10" s="73" t="s">
        <v>322</v>
      </c>
    </row>
    <row r="11" ht="42.0" customHeight="1">
      <c r="A11" s="74" t="s">
        <v>323</v>
      </c>
      <c r="B11" s="75" t="s">
        <v>324</v>
      </c>
      <c r="C11" s="33"/>
      <c r="D11" s="33"/>
      <c r="E11" s="33"/>
      <c r="F11" s="33"/>
      <c r="G11" s="33"/>
      <c r="H11" s="34"/>
    </row>
    <row r="12" ht="43.5" customHeight="1">
      <c r="A12" s="74" t="s">
        <v>325</v>
      </c>
      <c r="B12" s="75" t="s">
        <v>326</v>
      </c>
      <c r="C12" s="33"/>
      <c r="D12" s="33"/>
      <c r="E12" s="33"/>
      <c r="F12" s="33"/>
      <c r="G12" s="33"/>
      <c r="H12" s="34"/>
    </row>
    <row r="13" ht="42.0" customHeight="1">
      <c r="A13" s="76" t="s">
        <v>327</v>
      </c>
      <c r="B13" s="77" t="s">
        <v>328</v>
      </c>
      <c r="C13" s="33"/>
      <c r="D13" s="33"/>
      <c r="E13" s="33"/>
      <c r="F13" s="33"/>
      <c r="G13" s="33"/>
      <c r="H13" s="34"/>
    </row>
    <row r="14">
      <c r="A14" s="76" t="s">
        <v>329</v>
      </c>
      <c r="B14" s="77" t="s">
        <v>330</v>
      </c>
      <c r="C14" s="33"/>
      <c r="D14" s="33"/>
      <c r="E14" s="33"/>
      <c r="F14" s="33"/>
      <c r="G14" s="33"/>
      <c r="H14" s="34"/>
    </row>
    <row r="15" ht="15.75" customHeight="1">
      <c r="A15" s="78" t="s">
        <v>331</v>
      </c>
      <c r="B15" s="77">
        <v>15.0</v>
      </c>
      <c r="C15" s="33"/>
      <c r="D15" s="33"/>
      <c r="E15" s="33"/>
      <c r="F15" s="33"/>
      <c r="G15" s="33"/>
      <c r="H15" s="34"/>
    </row>
    <row r="16" ht="15.75" customHeight="1"/>
    <row r="17" ht="15.75" customHeight="1"/>
    <row r="18" ht="15.75" customHeight="1">
      <c r="A18" s="79" t="s">
        <v>332</v>
      </c>
      <c r="G18" s="71" t="s">
        <v>321</v>
      </c>
      <c r="H18" s="72">
        <f>B22</f>
        <v>30</v>
      </c>
    </row>
    <row r="19" ht="15.75" customHeight="1">
      <c r="G19" s="73" t="s">
        <v>333</v>
      </c>
      <c r="K19" s="69" t="s">
        <v>334</v>
      </c>
    </row>
    <row r="20">
      <c r="A20" s="80" t="s">
        <v>335</v>
      </c>
      <c r="B20" s="81" t="s">
        <v>336</v>
      </c>
      <c r="C20" s="33"/>
      <c r="D20" s="33"/>
      <c r="E20" s="33"/>
      <c r="F20" s="33"/>
      <c r="G20" s="33"/>
      <c r="H20" s="34"/>
    </row>
    <row r="21">
      <c r="A21" s="74" t="s">
        <v>337</v>
      </c>
      <c r="B21" s="75" t="s">
        <v>338</v>
      </c>
      <c r="C21" s="33"/>
      <c r="D21" s="33"/>
      <c r="E21" s="33"/>
      <c r="F21" s="33"/>
      <c r="G21" s="33"/>
      <c r="H21" s="34"/>
    </row>
    <row r="22">
      <c r="A22" s="78" t="s">
        <v>331</v>
      </c>
      <c r="B22" s="82">
        <v>30.0</v>
      </c>
      <c r="C22" s="33"/>
      <c r="D22" s="33"/>
      <c r="E22" s="33"/>
      <c r="F22" s="33"/>
      <c r="G22" s="33"/>
      <c r="H22" s="34"/>
    </row>
    <row r="23" ht="15.75" customHeight="1"/>
    <row r="24" ht="15.75" customHeight="1"/>
    <row r="25" ht="15.75" customHeight="1">
      <c r="A25" s="79" t="s">
        <v>339</v>
      </c>
      <c r="G25" s="83" t="s">
        <v>321</v>
      </c>
      <c r="H25" s="72">
        <f>B29</f>
        <v>20</v>
      </c>
    </row>
    <row r="26" ht="15.75" customHeight="1">
      <c r="G26" s="73" t="s">
        <v>340</v>
      </c>
      <c r="H26" s="73"/>
      <c r="I26" s="73"/>
      <c r="J26" s="73"/>
    </row>
    <row r="27" ht="39.75" customHeight="1">
      <c r="A27" s="74" t="s">
        <v>341</v>
      </c>
      <c r="B27" s="84" t="s">
        <v>342</v>
      </c>
      <c r="C27" s="33"/>
      <c r="D27" s="33"/>
      <c r="E27" s="33"/>
      <c r="F27" s="33"/>
      <c r="G27" s="33"/>
      <c r="H27" s="34"/>
      <c r="K27" s="69" t="s">
        <v>343</v>
      </c>
    </row>
    <row r="28" ht="76.5" customHeight="1">
      <c r="A28" s="74" t="s">
        <v>344</v>
      </c>
      <c r="B28" s="81" t="s">
        <v>345</v>
      </c>
      <c r="C28" s="33"/>
      <c r="D28" s="33"/>
      <c r="E28" s="33"/>
      <c r="F28" s="33"/>
      <c r="G28" s="33"/>
      <c r="H28" s="34"/>
    </row>
    <row r="29" ht="15.75" customHeight="1">
      <c r="A29" s="78" t="s">
        <v>331</v>
      </c>
      <c r="B29" s="82">
        <v>20.0</v>
      </c>
      <c r="C29" s="33"/>
      <c r="D29" s="33"/>
      <c r="E29" s="33"/>
      <c r="F29" s="33"/>
      <c r="G29" s="33"/>
      <c r="H29" s="34"/>
    </row>
    <row r="30" ht="15.75" customHeight="1"/>
    <row r="31" ht="15.75" customHeight="1"/>
    <row r="32" ht="15.75" customHeight="1">
      <c r="A32" s="79" t="s">
        <v>346</v>
      </c>
      <c r="G32" s="83" t="s">
        <v>321</v>
      </c>
      <c r="H32" s="72">
        <f>B36</f>
        <v>10</v>
      </c>
    </row>
    <row r="33" ht="15.75" customHeight="1">
      <c r="A33" s="60" t="s">
        <v>347</v>
      </c>
      <c r="G33" s="60" t="s">
        <v>348</v>
      </c>
    </row>
    <row r="34">
      <c r="A34" s="74" t="s">
        <v>349</v>
      </c>
      <c r="B34" s="85" t="s">
        <v>350</v>
      </c>
      <c r="C34" s="33"/>
      <c r="D34" s="33"/>
      <c r="E34" s="33"/>
      <c r="F34" s="33"/>
      <c r="G34" s="33"/>
      <c r="H34" s="34"/>
      <c r="K34" s="69" t="s">
        <v>351</v>
      </c>
    </row>
    <row r="35">
      <c r="A35" s="74" t="s">
        <v>352</v>
      </c>
      <c r="B35" s="81" t="s">
        <v>353</v>
      </c>
      <c r="C35" s="33"/>
      <c r="D35" s="33"/>
      <c r="E35" s="33"/>
      <c r="F35" s="33"/>
      <c r="G35" s="33"/>
      <c r="H35" s="34"/>
    </row>
    <row r="36" ht="15.75" customHeight="1">
      <c r="A36" s="78" t="s">
        <v>331</v>
      </c>
      <c r="B36" s="82">
        <v>10.0</v>
      </c>
      <c r="C36" s="33"/>
      <c r="D36" s="33"/>
      <c r="E36" s="33"/>
      <c r="F36" s="33"/>
      <c r="G36" s="33"/>
      <c r="H36" s="34"/>
    </row>
    <row r="37" ht="15.75" customHeight="1"/>
    <row r="38" ht="15.75" customHeight="1"/>
    <row r="39" ht="15.75" customHeight="1">
      <c r="A39" s="79" t="s">
        <v>354</v>
      </c>
      <c r="G39" s="83" t="s">
        <v>321</v>
      </c>
      <c r="H39" s="72">
        <f>B41</f>
        <v>20</v>
      </c>
    </row>
    <row r="40" ht="15.75" customHeight="1">
      <c r="G40" s="73" t="s">
        <v>355</v>
      </c>
    </row>
    <row r="41" ht="15.75" customHeight="1">
      <c r="A41" s="78" t="s">
        <v>331</v>
      </c>
      <c r="B41" s="82">
        <v>20.0</v>
      </c>
      <c r="C41" s="33"/>
      <c r="D41" s="33"/>
      <c r="E41" s="33"/>
      <c r="F41" s="33"/>
      <c r="G41" s="33"/>
      <c r="H41" s="34"/>
    </row>
    <row r="42" ht="15.75" customHeight="1"/>
    <row r="43" ht="15.75" customHeight="1"/>
    <row r="44" ht="15.75" customHeight="1">
      <c r="A44" s="79" t="s">
        <v>356</v>
      </c>
      <c r="G44" s="83" t="s">
        <v>321</v>
      </c>
      <c r="H44" s="72">
        <f>B47</f>
        <v>15</v>
      </c>
    </row>
    <row r="45" ht="15.75" customHeight="1">
      <c r="G45" s="73" t="s">
        <v>322</v>
      </c>
    </row>
    <row r="46" ht="1518.0" customHeight="1">
      <c r="A46" s="80" t="s">
        <v>357</v>
      </c>
      <c r="B46" s="81" t="s">
        <v>358</v>
      </c>
      <c r="C46" s="33"/>
      <c r="D46" s="33"/>
      <c r="E46" s="33"/>
      <c r="F46" s="33"/>
      <c r="G46" s="33"/>
      <c r="H46" s="34"/>
    </row>
    <row r="47" ht="15.75" customHeight="1">
      <c r="A47" s="78" t="s">
        <v>331</v>
      </c>
      <c r="B47" s="82">
        <v>15.0</v>
      </c>
      <c r="C47" s="33"/>
      <c r="D47" s="33"/>
      <c r="E47" s="33"/>
      <c r="F47" s="33"/>
      <c r="G47" s="33"/>
      <c r="H47" s="34"/>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hyperlinks>
    <hyperlink r:id="rId2" ref="B34"/>
  </hyperlinks>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18.75"/>
  </cols>
  <sheetData>
    <row r="1" ht="15.75" customHeight="1"/>
    <row r="2" ht="15.75" customHeight="1">
      <c r="B2" s="2" t="s">
        <v>359</v>
      </c>
    </row>
    <row r="3" ht="15.75" customHeight="1"/>
    <row r="4" ht="15.75" customHeight="1">
      <c r="B4" s="66" t="s">
        <v>1</v>
      </c>
      <c r="C4" s="86" t="str">
        <f>'Diseño'!C4</f>
        <v>283 - Análisis y Diseño de Sistemas 1</v>
      </c>
      <c r="D4" s="33"/>
      <c r="E4" s="33"/>
      <c r="F4" s="33"/>
      <c r="G4" s="34"/>
    </row>
    <row r="5" ht="15.75" customHeight="1">
      <c r="B5" s="68" t="s">
        <v>192</v>
      </c>
      <c r="C5" s="67">
        <v>2.0</v>
      </c>
      <c r="D5" s="33"/>
      <c r="E5" s="33"/>
      <c r="F5" s="33"/>
      <c r="G5" s="34"/>
    </row>
    <row r="6" ht="15.75" customHeight="1">
      <c r="B6" s="87" t="s">
        <v>318</v>
      </c>
      <c r="C6" s="67">
        <f>H10+H21+H63+H87</f>
        <v>115</v>
      </c>
      <c r="D6" s="33"/>
      <c r="E6" s="33"/>
      <c r="F6" s="33"/>
      <c r="G6" s="34"/>
      <c r="I6" s="6"/>
    </row>
    <row r="7" ht="15.75" customHeight="1">
      <c r="B7" s="87" t="s">
        <v>360</v>
      </c>
      <c r="C7" s="67">
        <f>B68+B79</f>
        <v>0</v>
      </c>
      <c r="D7" s="33"/>
      <c r="E7" s="33"/>
      <c r="F7" s="33"/>
      <c r="G7" s="34"/>
    </row>
    <row r="8">
      <c r="B8" s="87" t="s">
        <v>361</v>
      </c>
      <c r="C8" s="88" t="str">
        <f>IF(H63&lt;=0, "❌ ERROR: La Actividad 1 debe tener un tiempo mayor a 0.", IF(H21&gt;60, "❌ ERROR: El 'Área de Conocimiento' no puede exceder los 60 min.", IF((H10+H21+H63)&lt;100, "❌ ERROR: El tiempo total debe ser de al menos 100 min.", "✅ VALIDACIÓN CORRECTA")))</f>
        <v>✅ VALIDACIÓN CORRECTA</v>
      </c>
      <c r="D8" s="33"/>
      <c r="E8" s="33"/>
      <c r="F8" s="33"/>
      <c r="G8" s="34"/>
      <c r="I8" s="6"/>
      <c r="J8" s="6"/>
      <c r="K8" s="6"/>
    </row>
    <row r="9" ht="15.75" customHeight="1"/>
    <row r="10" ht="15.75" customHeight="1">
      <c r="A10" s="89" t="s">
        <v>362</v>
      </c>
      <c r="G10" s="83" t="s">
        <v>321</v>
      </c>
      <c r="H10" s="90">
        <v>5.0</v>
      </c>
    </row>
    <row r="11" ht="15.75" customHeight="1">
      <c r="G11" s="73" t="s">
        <v>363</v>
      </c>
    </row>
    <row r="12" ht="15.75" customHeight="1">
      <c r="A12" s="76" t="s">
        <v>364</v>
      </c>
      <c r="B12" s="82" t="s">
        <v>365</v>
      </c>
      <c r="C12" s="33"/>
      <c r="D12" s="33"/>
      <c r="E12" s="33"/>
      <c r="F12" s="33"/>
      <c r="G12" s="33"/>
      <c r="H12" s="34"/>
    </row>
    <row r="13" ht="15.75" customHeight="1">
      <c r="A13" s="78" t="s">
        <v>321</v>
      </c>
      <c r="B13" s="82">
        <v>4.0</v>
      </c>
      <c r="C13" s="33"/>
      <c r="D13" s="33"/>
      <c r="E13" s="33"/>
      <c r="F13" s="33"/>
      <c r="G13" s="33"/>
      <c r="H13" s="34"/>
    </row>
    <row r="14" ht="15.75" customHeight="1">
      <c r="A14" s="91" t="s">
        <v>366</v>
      </c>
      <c r="B14" s="33"/>
      <c r="C14" s="33"/>
      <c r="D14" s="33"/>
      <c r="E14" s="33"/>
      <c r="F14" s="33"/>
      <c r="G14" s="33"/>
      <c r="H14" s="34"/>
    </row>
    <row r="15" ht="15.75" customHeight="1">
      <c r="A15" s="92" t="s">
        <v>367</v>
      </c>
      <c r="H15" s="93"/>
    </row>
    <row r="16" ht="15.75" customHeight="1">
      <c r="A16" s="94"/>
      <c r="B16" s="94"/>
      <c r="C16" s="94"/>
      <c r="D16" s="94"/>
      <c r="E16" s="94"/>
      <c r="F16" s="94"/>
      <c r="G16" s="94"/>
      <c r="H16" s="95"/>
    </row>
    <row r="17" ht="15.75" customHeight="1">
      <c r="A17" s="91" t="s">
        <v>368</v>
      </c>
      <c r="B17" s="33"/>
      <c r="C17" s="33"/>
      <c r="D17" s="33"/>
      <c r="E17" s="33"/>
      <c r="F17" s="33"/>
      <c r="G17" s="33"/>
      <c r="H17" s="34"/>
    </row>
    <row r="18" ht="15.75" customHeight="1">
      <c r="A18" s="92" t="s">
        <v>369</v>
      </c>
      <c r="H18" s="93"/>
    </row>
    <row r="19" ht="15.75" customHeight="1">
      <c r="A19" s="94"/>
      <c r="B19" s="94"/>
      <c r="C19" s="94"/>
      <c r="D19" s="94"/>
      <c r="E19" s="94"/>
      <c r="F19" s="94"/>
      <c r="G19" s="94"/>
      <c r="H19" s="95"/>
    </row>
    <row r="20" ht="15.75" customHeight="1"/>
    <row r="21" ht="15.75" customHeight="1">
      <c r="A21" s="89" t="s">
        <v>370</v>
      </c>
      <c r="G21" s="83" t="s">
        <v>321</v>
      </c>
      <c r="H21" s="90">
        <v>60.0</v>
      </c>
      <c r="I21" s="6"/>
    </row>
    <row r="22" ht="15.75" customHeight="1">
      <c r="G22" s="73" t="s">
        <v>371</v>
      </c>
    </row>
    <row r="23" ht="26.25" customHeight="1">
      <c r="A23" s="76" t="s">
        <v>372</v>
      </c>
      <c r="B23" s="82" t="s">
        <v>193</v>
      </c>
      <c r="C23" s="33"/>
      <c r="D23" s="33"/>
      <c r="E23" s="33"/>
      <c r="F23" s="33"/>
      <c r="G23" s="33"/>
      <c r="H23" s="34"/>
    </row>
    <row r="24" ht="15.75" customHeight="1">
      <c r="A24" s="76" t="s">
        <v>372</v>
      </c>
      <c r="B24" s="82" t="s">
        <v>198</v>
      </c>
      <c r="C24" s="33"/>
      <c r="D24" s="33"/>
      <c r="E24" s="33"/>
      <c r="F24" s="33"/>
      <c r="G24" s="33"/>
      <c r="H24" s="34"/>
    </row>
    <row r="25" ht="15.75" customHeight="1">
      <c r="A25" s="76" t="s">
        <v>372</v>
      </c>
      <c r="B25" s="82" t="s">
        <v>200</v>
      </c>
      <c r="C25" s="33"/>
      <c r="D25" s="33"/>
      <c r="E25" s="33"/>
      <c r="F25" s="33"/>
      <c r="G25" s="33"/>
      <c r="H25" s="34"/>
    </row>
    <row r="26" ht="15.75" customHeight="1">
      <c r="A26" s="76" t="s">
        <v>372</v>
      </c>
      <c r="B26" s="82" t="s">
        <v>202</v>
      </c>
      <c r="C26" s="33"/>
      <c r="D26" s="33"/>
      <c r="E26" s="33"/>
      <c r="F26" s="33"/>
      <c r="G26" s="33"/>
      <c r="H26" s="34"/>
    </row>
    <row r="27" ht="15.75" customHeight="1">
      <c r="A27" s="76" t="s">
        <v>372</v>
      </c>
      <c r="B27" s="82" t="s">
        <v>204</v>
      </c>
      <c r="C27" s="33"/>
      <c r="D27" s="33"/>
      <c r="E27" s="33"/>
      <c r="F27" s="33"/>
      <c r="G27" s="33"/>
      <c r="H27" s="34"/>
    </row>
    <row r="28" ht="15.75" customHeight="1">
      <c r="A28" s="76" t="s">
        <v>372</v>
      </c>
      <c r="B28" s="82" t="s">
        <v>208</v>
      </c>
      <c r="C28" s="33"/>
      <c r="D28" s="33"/>
      <c r="E28" s="33"/>
      <c r="F28" s="33"/>
      <c r="G28" s="33"/>
      <c r="H28" s="34"/>
    </row>
    <row r="29" ht="15.75" customHeight="1">
      <c r="A29" s="76" t="s">
        <v>372</v>
      </c>
      <c r="B29" s="82" t="s">
        <v>210</v>
      </c>
      <c r="C29" s="33"/>
      <c r="D29" s="33"/>
      <c r="E29" s="33"/>
      <c r="F29" s="33"/>
      <c r="G29" s="33"/>
      <c r="H29" s="34"/>
    </row>
    <row r="30" ht="15.75" customHeight="1">
      <c r="A30" s="76" t="s">
        <v>372</v>
      </c>
      <c r="B30" s="82" t="s">
        <v>212</v>
      </c>
      <c r="C30" s="33"/>
      <c r="D30" s="33"/>
      <c r="E30" s="33"/>
      <c r="F30" s="33"/>
      <c r="G30" s="33"/>
      <c r="H30" s="34"/>
    </row>
    <row r="31" ht="15.75" customHeight="1">
      <c r="A31" s="76" t="s">
        <v>372</v>
      </c>
      <c r="B31" s="82" t="s">
        <v>215</v>
      </c>
      <c r="C31" s="33"/>
      <c r="D31" s="33"/>
      <c r="E31" s="33"/>
      <c r="F31" s="33"/>
      <c r="G31" s="33"/>
      <c r="H31" s="34"/>
    </row>
    <row r="32" ht="15.75" customHeight="1">
      <c r="A32" s="76" t="s">
        <v>372</v>
      </c>
      <c r="B32" s="82" t="s">
        <v>218</v>
      </c>
      <c r="C32" s="33"/>
      <c r="D32" s="33"/>
      <c r="E32" s="33"/>
      <c r="F32" s="33"/>
      <c r="G32" s="33"/>
      <c r="H32" s="34"/>
    </row>
    <row r="33" ht="15.75" customHeight="1"/>
    <row r="34" ht="15.75" customHeight="1">
      <c r="A34" s="96" t="s">
        <v>373</v>
      </c>
      <c r="B34" s="6"/>
      <c r="C34" s="6"/>
      <c r="D34" s="6"/>
    </row>
    <row r="35" ht="15.75" customHeight="1">
      <c r="A35" s="97" t="s">
        <v>186</v>
      </c>
      <c r="B35" s="98" t="s">
        <v>374</v>
      </c>
      <c r="C35" s="34"/>
      <c r="D35" s="98" t="s">
        <v>375</v>
      </c>
      <c r="E35" s="34"/>
      <c r="F35" s="98" t="s">
        <v>376</v>
      </c>
      <c r="G35" s="33"/>
      <c r="H35" s="34"/>
    </row>
    <row r="36" ht="15.75" customHeight="1">
      <c r="A36" s="44">
        <v>1.0</v>
      </c>
      <c r="B36" s="99" t="s">
        <v>194</v>
      </c>
      <c r="C36" s="34"/>
      <c r="D36" s="99" t="s">
        <v>377</v>
      </c>
      <c r="E36" s="34"/>
      <c r="F36" s="99" t="s">
        <v>378</v>
      </c>
      <c r="G36" s="33"/>
      <c r="H36" s="34"/>
    </row>
    <row r="37" ht="15.75" customHeight="1">
      <c r="A37" s="44">
        <v>2.0</v>
      </c>
      <c r="B37" s="99" t="s">
        <v>194</v>
      </c>
      <c r="C37" s="34"/>
      <c r="D37" s="99" t="s">
        <v>377</v>
      </c>
      <c r="E37" s="34"/>
      <c r="F37" s="99" t="s">
        <v>199</v>
      </c>
      <c r="G37" s="33"/>
      <c r="H37" s="34"/>
    </row>
    <row r="38" ht="15.75" customHeight="1">
      <c r="A38" s="44">
        <v>3.0</v>
      </c>
      <c r="B38" s="99" t="s">
        <v>194</v>
      </c>
      <c r="C38" s="34"/>
      <c r="D38" s="99" t="s">
        <v>377</v>
      </c>
      <c r="E38" s="34"/>
      <c r="F38" s="99" t="s">
        <v>379</v>
      </c>
      <c r="G38" s="33"/>
      <c r="H38" s="34"/>
    </row>
    <row r="39" ht="15.75" customHeight="1">
      <c r="A39" s="44">
        <v>4.0</v>
      </c>
      <c r="B39" s="99" t="s">
        <v>194</v>
      </c>
      <c r="C39" s="34"/>
      <c r="D39" s="99" t="s">
        <v>377</v>
      </c>
      <c r="E39" s="34"/>
      <c r="F39" s="99" t="s">
        <v>380</v>
      </c>
      <c r="G39" s="33"/>
      <c r="H39" s="34"/>
    </row>
    <row r="40" ht="15.75" customHeight="1">
      <c r="A40" s="44">
        <v>5.0</v>
      </c>
      <c r="B40" s="99" t="s">
        <v>194</v>
      </c>
      <c r="C40" s="34"/>
      <c r="D40" s="99" t="s">
        <v>377</v>
      </c>
      <c r="E40" s="34"/>
      <c r="F40" s="99" t="s">
        <v>381</v>
      </c>
      <c r="G40" s="33"/>
      <c r="H40" s="34"/>
    </row>
    <row r="41" ht="15.75" customHeight="1">
      <c r="A41" s="44">
        <v>6.0</v>
      </c>
      <c r="B41" s="99" t="s">
        <v>194</v>
      </c>
      <c r="C41" s="34"/>
      <c r="D41" s="99" t="s">
        <v>377</v>
      </c>
      <c r="E41" s="34"/>
      <c r="F41" s="99" t="s">
        <v>382</v>
      </c>
      <c r="G41" s="33"/>
      <c r="H41" s="34"/>
    </row>
    <row r="42" ht="15.75" customHeight="1">
      <c r="A42" s="44">
        <v>7.0</v>
      </c>
      <c r="B42" s="99" t="s">
        <v>194</v>
      </c>
      <c r="C42" s="34"/>
      <c r="D42" s="99" t="s">
        <v>377</v>
      </c>
      <c r="E42" s="34"/>
      <c r="F42" s="99" t="s">
        <v>223</v>
      </c>
      <c r="G42" s="33"/>
      <c r="H42" s="34"/>
    </row>
    <row r="43" ht="15.75" customHeight="1">
      <c r="A43" s="44">
        <v>8.0</v>
      </c>
      <c r="B43" s="99" t="s">
        <v>194</v>
      </c>
      <c r="C43" s="34"/>
      <c r="D43" s="99" t="s">
        <v>52</v>
      </c>
      <c r="E43" s="34"/>
      <c r="F43" s="99" t="s">
        <v>205</v>
      </c>
      <c r="G43" s="33"/>
      <c r="H43" s="34"/>
    </row>
    <row r="44" ht="15.75" customHeight="1">
      <c r="A44" s="44">
        <v>9.0</v>
      </c>
      <c r="B44" s="99" t="s">
        <v>194</v>
      </c>
      <c r="C44" s="34"/>
      <c r="D44" s="99" t="s">
        <v>52</v>
      </c>
      <c r="E44" s="34"/>
      <c r="F44" s="99" t="s">
        <v>383</v>
      </c>
      <c r="G44" s="33"/>
      <c r="H44" s="34"/>
    </row>
    <row r="45" ht="15.75" customHeight="1">
      <c r="A45" s="44">
        <v>10.0</v>
      </c>
      <c r="B45" s="99" t="s">
        <v>194</v>
      </c>
      <c r="C45" s="34"/>
      <c r="D45" s="99" t="s">
        <v>52</v>
      </c>
      <c r="E45" s="34"/>
      <c r="F45" s="99" t="s">
        <v>209</v>
      </c>
      <c r="G45" s="33"/>
      <c r="H45" s="34"/>
    </row>
    <row r="46" ht="15.75" customHeight="1">
      <c r="A46" s="44">
        <v>11.0</v>
      </c>
      <c r="B46" s="100" t="s">
        <v>194</v>
      </c>
      <c r="C46" s="34"/>
      <c r="D46" s="100" t="s">
        <v>52</v>
      </c>
      <c r="E46" s="34"/>
      <c r="F46" s="100" t="s">
        <v>225</v>
      </c>
      <c r="G46" s="33"/>
      <c r="H46" s="34"/>
    </row>
    <row r="47" ht="15.75" customHeight="1">
      <c r="A47" s="44">
        <v>12.0</v>
      </c>
      <c r="B47" s="100" t="s">
        <v>194</v>
      </c>
      <c r="C47" s="34"/>
      <c r="D47" s="100" t="s">
        <v>52</v>
      </c>
      <c r="E47" s="34"/>
      <c r="F47" s="100" t="s">
        <v>209</v>
      </c>
      <c r="G47" s="33"/>
      <c r="H47" s="34"/>
    </row>
    <row r="48" ht="15.75" customHeight="1">
      <c r="A48" s="44">
        <v>13.0</v>
      </c>
      <c r="B48" s="100" t="s">
        <v>194</v>
      </c>
      <c r="C48" s="34"/>
      <c r="D48" s="100" t="s">
        <v>52</v>
      </c>
      <c r="E48" s="34"/>
      <c r="F48" s="100" t="s">
        <v>211</v>
      </c>
      <c r="G48" s="33"/>
      <c r="H48" s="34"/>
    </row>
    <row r="49" ht="15.75" customHeight="1">
      <c r="A49" s="44">
        <v>14.0</v>
      </c>
      <c r="B49" s="100" t="s">
        <v>194</v>
      </c>
      <c r="C49" s="34"/>
      <c r="D49" s="100" t="s">
        <v>384</v>
      </c>
      <c r="E49" s="34"/>
      <c r="F49" s="100" t="s">
        <v>385</v>
      </c>
      <c r="G49" s="33"/>
      <c r="H49" s="34"/>
    </row>
    <row r="50" ht="15.75" customHeight="1">
      <c r="A50" s="44">
        <v>15.0</v>
      </c>
      <c r="B50" s="100" t="s">
        <v>194</v>
      </c>
      <c r="C50" s="34"/>
      <c r="D50" s="100" t="s">
        <v>384</v>
      </c>
      <c r="E50" s="34"/>
      <c r="F50" s="100" t="s">
        <v>386</v>
      </c>
      <c r="G50" s="33"/>
      <c r="H50" s="34"/>
    </row>
    <row r="51" ht="15.75" customHeight="1">
      <c r="A51" s="101">
        <v>16.0</v>
      </c>
      <c r="B51" s="100" t="s">
        <v>194</v>
      </c>
      <c r="C51" s="34"/>
      <c r="D51" s="100" t="s">
        <v>384</v>
      </c>
      <c r="E51" s="34"/>
      <c r="F51" s="100" t="s">
        <v>387</v>
      </c>
      <c r="G51" s="33"/>
      <c r="H51" s="34"/>
    </row>
    <row r="52" ht="15.75" customHeight="1">
      <c r="A52" s="101">
        <v>17.0</v>
      </c>
      <c r="B52" s="100" t="s">
        <v>194</v>
      </c>
      <c r="C52" s="34"/>
      <c r="D52" s="100" t="s">
        <v>384</v>
      </c>
      <c r="E52" s="34"/>
      <c r="F52" s="100" t="s">
        <v>388</v>
      </c>
      <c r="G52" s="33"/>
      <c r="H52" s="34"/>
    </row>
    <row r="53" ht="15.75" customHeight="1">
      <c r="A53" s="101">
        <v>18.0</v>
      </c>
      <c r="B53" s="100" t="s">
        <v>194</v>
      </c>
      <c r="C53" s="34"/>
      <c r="D53" s="100" t="s">
        <v>384</v>
      </c>
      <c r="E53" s="34"/>
      <c r="F53" s="100" t="s">
        <v>221</v>
      </c>
      <c r="G53" s="33"/>
      <c r="H53" s="34"/>
    </row>
    <row r="54" ht="15.75" customHeight="1"/>
    <row r="55" ht="15.75" customHeight="1">
      <c r="A55" s="96" t="s">
        <v>389</v>
      </c>
    </row>
    <row r="56" ht="15.75" customHeight="1">
      <c r="A56" s="6"/>
      <c r="B56" s="6"/>
      <c r="C56" s="6"/>
      <c r="D56" s="6"/>
      <c r="F56" s="6"/>
      <c r="G56" s="6"/>
      <c r="H56" s="6"/>
    </row>
    <row r="57">
      <c r="A57" s="97" t="s">
        <v>390</v>
      </c>
      <c r="B57" s="97" t="s">
        <v>23</v>
      </c>
      <c r="C57" s="102" t="s">
        <v>391</v>
      </c>
      <c r="D57" s="103" t="s">
        <v>392</v>
      </c>
      <c r="E57" s="33"/>
      <c r="F57" s="33"/>
      <c r="G57" s="33"/>
      <c r="H57" s="34"/>
      <c r="I57" s="104" t="s">
        <v>18</v>
      </c>
    </row>
    <row r="58" ht="15.75" customHeight="1">
      <c r="A58" s="68" t="s">
        <v>393</v>
      </c>
      <c r="B58" s="68" t="s">
        <v>394</v>
      </c>
      <c r="C58" s="68">
        <v>30.0</v>
      </c>
      <c r="D58" s="82">
        <v>30.0</v>
      </c>
      <c r="E58" s="33"/>
      <c r="F58" s="33"/>
      <c r="G58" s="33"/>
      <c r="H58" s="34"/>
      <c r="I58" s="68" t="str">
        <f t="shared" ref="I58:I61" si="1">IF(D58&lt;=C58,"Correcto", "Corregir")</f>
        <v>Correcto</v>
      </c>
    </row>
    <row r="59" ht="15.75" customHeight="1">
      <c r="A59" s="68" t="s">
        <v>395</v>
      </c>
      <c r="B59" s="68" t="s">
        <v>394</v>
      </c>
      <c r="C59" s="68">
        <v>6.0</v>
      </c>
      <c r="D59" s="82">
        <v>6.0</v>
      </c>
      <c r="E59" s="33"/>
      <c r="F59" s="33"/>
      <c r="G59" s="33"/>
      <c r="H59" s="34"/>
      <c r="I59" s="68" t="str">
        <f t="shared" si="1"/>
        <v>Correcto</v>
      </c>
    </row>
    <row r="60" ht="15.75" customHeight="1">
      <c r="A60" s="68" t="s">
        <v>396</v>
      </c>
      <c r="B60" s="68" t="s">
        <v>397</v>
      </c>
      <c r="C60" s="68">
        <v>10.0</v>
      </c>
      <c r="D60" s="82">
        <v>10.0</v>
      </c>
      <c r="E60" s="33"/>
      <c r="F60" s="33"/>
      <c r="G60" s="33"/>
      <c r="H60" s="34"/>
      <c r="I60" s="68" t="str">
        <f t="shared" si="1"/>
        <v>Correcto</v>
      </c>
    </row>
    <row r="61" ht="15.75" customHeight="1">
      <c r="A61" s="68" t="s">
        <v>398</v>
      </c>
      <c r="B61" s="68" t="s">
        <v>394</v>
      </c>
      <c r="C61" s="68">
        <v>30.0</v>
      </c>
      <c r="D61" s="82">
        <v>30.0</v>
      </c>
      <c r="E61" s="33"/>
      <c r="F61" s="33"/>
      <c r="G61" s="33"/>
      <c r="H61" s="34"/>
      <c r="I61" s="68" t="str">
        <f t="shared" si="1"/>
        <v>Correcto</v>
      </c>
    </row>
    <row r="62" ht="15.75" customHeight="1"/>
    <row r="63" ht="15.75" customHeight="1">
      <c r="A63" s="89" t="s">
        <v>399</v>
      </c>
      <c r="G63" s="83" t="s">
        <v>321</v>
      </c>
      <c r="H63" s="90">
        <v>35.0</v>
      </c>
    </row>
    <row r="64" ht="15.75" customHeight="1">
      <c r="G64" s="73" t="s">
        <v>400</v>
      </c>
    </row>
    <row r="65" ht="15.75" customHeight="1">
      <c r="A65" s="73" t="s">
        <v>401</v>
      </c>
    </row>
    <row r="66">
      <c r="A66" s="76" t="s">
        <v>402</v>
      </c>
      <c r="B66" s="82" t="s">
        <v>193</v>
      </c>
      <c r="C66" s="33"/>
      <c r="D66" s="33"/>
      <c r="E66" s="33"/>
      <c r="F66" s="33"/>
      <c r="G66" s="33"/>
      <c r="H66" s="34"/>
    </row>
    <row r="67" ht="15.75" customHeight="1">
      <c r="A67" s="76" t="s">
        <v>8</v>
      </c>
      <c r="B67" s="82" t="s">
        <v>403</v>
      </c>
      <c r="C67" s="33"/>
      <c r="D67" s="33"/>
      <c r="E67" s="33"/>
      <c r="F67" s="33"/>
      <c r="G67" s="33"/>
      <c r="H67" s="34"/>
    </row>
    <row r="68" ht="15.75" customHeight="1">
      <c r="A68" s="76" t="s">
        <v>360</v>
      </c>
      <c r="B68" s="105">
        <v>0.0</v>
      </c>
      <c r="C68" s="33"/>
      <c r="D68" s="33"/>
      <c r="E68" s="33"/>
      <c r="F68" s="33"/>
      <c r="G68" s="33"/>
      <c r="H68" s="34"/>
    </row>
    <row r="69" ht="15.75" customHeight="1">
      <c r="A69" s="76" t="s">
        <v>321</v>
      </c>
      <c r="B69" s="82">
        <v>45.0</v>
      </c>
      <c r="C69" s="33"/>
      <c r="D69" s="33"/>
      <c r="E69" s="33"/>
      <c r="F69" s="33"/>
      <c r="G69" s="33"/>
      <c r="H69" s="34"/>
    </row>
    <row r="70" ht="15.75" customHeight="1">
      <c r="A70" s="106" t="s">
        <v>404</v>
      </c>
      <c r="B70" s="6"/>
      <c r="C70" s="6"/>
      <c r="D70" s="6"/>
      <c r="E70" s="6"/>
      <c r="F70" s="6"/>
      <c r="G70" s="6"/>
      <c r="H70" s="6"/>
    </row>
    <row r="71" ht="15.75" customHeight="1">
      <c r="A71" s="91" t="s">
        <v>405</v>
      </c>
      <c r="B71" s="33"/>
      <c r="C71" s="33"/>
      <c r="D71" s="33"/>
      <c r="E71" s="33"/>
      <c r="F71" s="33"/>
      <c r="G71" s="33"/>
      <c r="H71" s="34"/>
    </row>
    <row r="72" ht="15.75" customHeight="1">
      <c r="A72" s="92" t="s">
        <v>406</v>
      </c>
      <c r="H72" s="93"/>
    </row>
    <row r="73" ht="15.75" customHeight="1">
      <c r="H73" s="93"/>
    </row>
    <row r="74" ht="15.75" customHeight="1">
      <c r="A74" s="94"/>
      <c r="B74" s="94"/>
      <c r="C74" s="94"/>
      <c r="D74" s="94"/>
      <c r="E74" s="94"/>
      <c r="F74" s="94"/>
      <c r="G74" s="94"/>
      <c r="H74" s="95"/>
    </row>
    <row r="75" ht="15.75" customHeight="1"/>
    <row r="76" ht="15.75" customHeight="1">
      <c r="A76" s="73" t="s">
        <v>407</v>
      </c>
    </row>
    <row r="77">
      <c r="A77" s="76" t="s">
        <v>402</v>
      </c>
      <c r="B77" s="67"/>
      <c r="C77" s="33"/>
      <c r="D77" s="33"/>
      <c r="E77" s="33"/>
      <c r="F77" s="33"/>
      <c r="G77" s="33"/>
      <c r="H77" s="34"/>
    </row>
    <row r="78" ht="15.75" customHeight="1">
      <c r="A78" s="76" t="s">
        <v>8</v>
      </c>
      <c r="B78" s="67"/>
      <c r="C78" s="33"/>
      <c r="D78" s="33"/>
      <c r="E78" s="33"/>
      <c r="F78" s="33"/>
      <c r="G78" s="33"/>
      <c r="H78" s="34"/>
    </row>
    <row r="79" ht="15.75" customHeight="1">
      <c r="A79" s="76" t="s">
        <v>360</v>
      </c>
      <c r="B79" s="105"/>
      <c r="C79" s="33"/>
      <c r="D79" s="33"/>
      <c r="E79" s="33"/>
      <c r="F79" s="33"/>
      <c r="G79" s="33"/>
      <c r="H79" s="34"/>
    </row>
    <row r="80" ht="15.75" customHeight="1">
      <c r="A80" s="76" t="s">
        <v>321</v>
      </c>
      <c r="B80" s="105"/>
      <c r="C80" s="33"/>
      <c r="D80" s="33"/>
      <c r="E80" s="33"/>
      <c r="F80" s="33"/>
      <c r="G80" s="33"/>
      <c r="H80" s="34"/>
    </row>
    <row r="81" ht="15.75" customHeight="1">
      <c r="A81" s="107" t="s">
        <v>408</v>
      </c>
      <c r="B81" s="6"/>
      <c r="C81" s="6"/>
      <c r="D81" s="6"/>
      <c r="E81" s="6"/>
      <c r="F81" s="6"/>
      <c r="G81" s="6"/>
      <c r="H81" s="6"/>
    </row>
    <row r="82" ht="15.75" customHeight="1">
      <c r="A82" s="91" t="s">
        <v>405</v>
      </c>
      <c r="B82" s="33"/>
      <c r="C82" s="33"/>
      <c r="D82" s="33"/>
      <c r="E82" s="33"/>
      <c r="F82" s="33"/>
      <c r="G82" s="33"/>
      <c r="H82" s="34"/>
    </row>
    <row r="83" ht="15.75" customHeight="1">
      <c r="A83" s="108"/>
      <c r="B83" s="109"/>
      <c r="C83" s="109"/>
      <c r="D83" s="109"/>
      <c r="E83" s="109"/>
      <c r="F83" s="109"/>
      <c r="G83" s="109"/>
      <c r="H83" s="110"/>
    </row>
    <row r="84" ht="15.75" customHeight="1">
      <c r="A84" s="111"/>
      <c r="H84" s="93"/>
    </row>
    <row r="85" ht="15.75" customHeight="1">
      <c r="A85" s="112"/>
      <c r="B85" s="94"/>
      <c r="C85" s="94"/>
      <c r="D85" s="94"/>
      <c r="E85" s="94"/>
      <c r="F85" s="94"/>
      <c r="G85" s="94"/>
      <c r="H85" s="95"/>
    </row>
    <row r="86" ht="15.75" customHeight="1"/>
    <row r="87" ht="15.75" customHeight="1">
      <c r="A87" s="89" t="s">
        <v>409</v>
      </c>
      <c r="G87" s="83" t="s">
        <v>321</v>
      </c>
      <c r="H87" s="90">
        <v>15.0</v>
      </c>
    </row>
    <row r="88" ht="15.75" customHeight="1">
      <c r="G88" s="73" t="s">
        <v>410</v>
      </c>
    </row>
    <row r="89" ht="15.75" customHeight="1">
      <c r="A89" s="76" t="s">
        <v>321</v>
      </c>
      <c r="B89" s="113">
        <v>15.0</v>
      </c>
      <c r="C89" s="33"/>
      <c r="D89" s="33"/>
      <c r="E89" s="33"/>
      <c r="F89" s="33"/>
      <c r="G89" s="33"/>
      <c r="H89" s="34"/>
    </row>
    <row r="90" ht="15.75" customHeight="1">
      <c r="A90" s="103" t="s">
        <v>411</v>
      </c>
      <c r="B90" s="33"/>
      <c r="C90" s="33"/>
      <c r="D90" s="33"/>
      <c r="E90" s="33"/>
      <c r="F90" s="33"/>
      <c r="G90" s="33"/>
      <c r="H90" s="34"/>
    </row>
    <row r="91" ht="15.75" customHeight="1">
      <c r="A91" s="114" t="s">
        <v>412</v>
      </c>
      <c r="B91" s="109"/>
      <c r="C91" s="109"/>
      <c r="D91" s="109"/>
      <c r="E91" s="109"/>
      <c r="F91" s="109"/>
      <c r="G91" s="109"/>
      <c r="H91" s="110"/>
    </row>
    <row r="92" ht="15.75" customHeight="1">
      <c r="A92" s="112"/>
      <c r="B92" s="94"/>
      <c r="C92" s="94"/>
      <c r="D92" s="94"/>
      <c r="E92" s="94"/>
      <c r="F92" s="94"/>
      <c r="G92" s="94"/>
      <c r="H92" s="95"/>
    </row>
    <row r="93" ht="15.75" customHeight="1">
      <c r="A93" s="73" t="s">
        <v>413</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sheetData>
  <mergeCells count="106">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5:H25"/>
    <mergeCell ref="B26:H26"/>
    <mergeCell ref="B27:H27"/>
    <mergeCell ref="B28:H28"/>
    <mergeCell ref="B29:H29"/>
    <mergeCell ref="B30:H30"/>
    <mergeCell ref="B31:H31"/>
    <mergeCell ref="B32:H32"/>
    <mergeCell ref="B35:C35"/>
    <mergeCell ref="D35:E35"/>
    <mergeCell ref="F35:H35"/>
    <mergeCell ref="D36:E36"/>
    <mergeCell ref="F36:H36"/>
    <mergeCell ref="B36:C36"/>
    <mergeCell ref="B37:C37"/>
    <mergeCell ref="D37:E37"/>
    <mergeCell ref="F37:H37"/>
    <mergeCell ref="B38:C38"/>
    <mergeCell ref="D38:E38"/>
    <mergeCell ref="F38:H38"/>
    <mergeCell ref="D41:E41"/>
    <mergeCell ref="F41:H41"/>
    <mergeCell ref="B39:C39"/>
    <mergeCell ref="D39:E39"/>
    <mergeCell ref="F39:H39"/>
    <mergeCell ref="B40:C40"/>
    <mergeCell ref="D40:E40"/>
    <mergeCell ref="F40:H40"/>
    <mergeCell ref="B41:C41"/>
    <mergeCell ref="D53:E53"/>
    <mergeCell ref="F53:H53"/>
    <mergeCell ref="D54:E54"/>
    <mergeCell ref="F54:H54"/>
    <mergeCell ref="D55:E55"/>
    <mergeCell ref="D56:E56"/>
    <mergeCell ref="D57:H57"/>
    <mergeCell ref="D58:H58"/>
    <mergeCell ref="D59:H59"/>
    <mergeCell ref="D60:H60"/>
    <mergeCell ref="D61:H61"/>
    <mergeCell ref="A63:F63"/>
    <mergeCell ref="B66:H66"/>
    <mergeCell ref="B67:H67"/>
    <mergeCell ref="B80:H80"/>
    <mergeCell ref="A82:H82"/>
    <mergeCell ref="A83:H85"/>
    <mergeCell ref="A87:F87"/>
    <mergeCell ref="B89:H89"/>
    <mergeCell ref="A90:H90"/>
    <mergeCell ref="A91:H92"/>
    <mergeCell ref="B68:H68"/>
    <mergeCell ref="B69:H69"/>
    <mergeCell ref="A71:H71"/>
    <mergeCell ref="A72:H74"/>
    <mergeCell ref="B77:H77"/>
    <mergeCell ref="B78:H78"/>
    <mergeCell ref="B79:H79"/>
    <mergeCell ref="D44:E44"/>
    <mergeCell ref="F44:H44"/>
    <mergeCell ref="B42:C42"/>
    <mergeCell ref="D42:E42"/>
    <mergeCell ref="F42:H42"/>
    <mergeCell ref="B43:C43"/>
    <mergeCell ref="D43:E43"/>
    <mergeCell ref="F43:H43"/>
    <mergeCell ref="B44:C44"/>
    <mergeCell ref="D47:E47"/>
    <mergeCell ref="F47:H47"/>
    <mergeCell ref="B45:C45"/>
    <mergeCell ref="D45:E45"/>
    <mergeCell ref="F45:H45"/>
    <mergeCell ref="B46:C46"/>
    <mergeCell ref="D46:E46"/>
    <mergeCell ref="F46:H46"/>
    <mergeCell ref="B47:C47"/>
    <mergeCell ref="D50:E50"/>
    <mergeCell ref="F50:H50"/>
    <mergeCell ref="B48:C48"/>
    <mergeCell ref="D48:E48"/>
    <mergeCell ref="F48:H48"/>
    <mergeCell ref="B49:C49"/>
    <mergeCell ref="D49:E49"/>
    <mergeCell ref="F49:H49"/>
    <mergeCell ref="B50:C50"/>
    <mergeCell ref="B51:C51"/>
    <mergeCell ref="D51:E51"/>
    <mergeCell ref="F51:H51"/>
    <mergeCell ref="B52:C52"/>
    <mergeCell ref="D52:E52"/>
    <mergeCell ref="F52:H52"/>
    <mergeCell ref="B53:C53"/>
  </mergeCells>
  <conditionalFormatting sqref="D58:H61">
    <cfRule type="cellIs" dxfId="0" priority="1" operator="between">
      <formula>0</formula>
      <formula>45</formula>
    </cfRule>
  </conditionalFormatting>
  <dataValidations>
    <dataValidation type="list" allowBlank="1" showErrorMessage="1" sqref="B67">
      <formula1>"actividades,Ejercicio practico,Cuestionario,Analisis,otros,Ejercicio Demostrativo"</formula1>
    </dataValidation>
    <dataValidation type="decimal" operator="lessThan" allowBlank="1" showDropDown="1" showInputMessage="1" prompt="Supera el tiempo sugerido" sqref="I21">
      <formula1>60.0</formula1>
    </dataValidation>
    <dataValidation type="list" allowBlank="1" showErrorMessage="1" sqref="B23:B32 B66 B77">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359</v>
      </c>
    </row>
    <row r="3" ht="15.75" customHeight="1"/>
    <row r="4" ht="15.75" customHeight="1">
      <c r="B4" s="66" t="s">
        <v>1</v>
      </c>
      <c r="C4" s="86" t="str">
        <f>'Diseño'!C4</f>
        <v>283 - Análisis y Diseño de Sistemas 1</v>
      </c>
      <c r="D4" s="33"/>
      <c r="E4" s="33"/>
      <c r="F4" s="33"/>
      <c r="G4" s="34"/>
    </row>
    <row r="5" ht="15.75" customHeight="1">
      <c r="B5" s="68" t="s">
        <v>192</v>
      </c>
      <c r="C5" s="67">
        <v>3.0</v>
      </c>
      <c r="D5" s="33"/>
      <c r="E5" s="33"/>
      <c r="F5" s="33"/>
      <c r="G5" s="34"/>
    </row>
    <row r="6" ht="15.75" customHeight="1">
      <c r="B6" s="87" t="s">
        <v>318</v>
      </c>
      <c r="C6" s="67">
        <f>H10+H21+H44+H68</f>
        <v>124</v>
      </c>
      <c r="D6" s="33"/>
      <c r="E6" s="33"/>
      <c r="F6" s="33"/>
      <c r="G6" s="34"/>
      <c r="I6" s="6"/>
    </row>
    <row r="7" ht="15.75" customHeight="1">
      <c r="B7" s="87" t="s">
        <v>360</v>
      </c>
      <c r="C7" s="67">
        <f>B49+B60</f>
        <v>0</v>
      </c>
      <c r="D7" s="33"/>
      <c r="E7" s="33"/>
      <c r="F7" s="33"/>
      <c r="G7" s="34"/>
    </row>
    <row r="8" ht="15.75" customHeight="1">
      <c r="B8" s="87" t="s">
        <v>361</v>
      </c>
      <c r="C8" s="88"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89" t="s">
        <v>362</v>
      </c>
      <c r="G10" s="83" t="s">
        <v>321</v>
      </c>
      <c r="H10" s="115">
        <f>B13</f>
        <v>4</v>
      </c>
    </row>
    <row r="11" ht="15.75" customHeight="1">
      <c r="G11" s="73" t="s">
        <v>363</v>
      </c>
    </row>
    <row r="12" ht="15.75" customHeight="1">
      <c r="A12" s="76" t="s">
        <v>364</v>
      </c>
      <c r="B12" s="82" t="s">
        <v>414</v>
      </c>
      <c r="C12" s="33"/>
      <c r="D12" s="33"/>
      <c r="E12" s="33"/>
      <c r="F12" s="33"/>
      <c r="G12" s="33"/>
      <c r="H12" s="34"/>
    </row>
    <row r="13" ht="15.75" customHeight="1">
      <c r="A13" s="78" t="s">
        <v>321</v>
      </c>
      <c r="B13" s="82">
        <v>4.0</v>
      </c>
      <c r="C13" s="33"/>
      <c r="D13" s="33"/>
      <c r="E13" s="33"/>
      <c r="F13" s="33"/>
      <c r="G13" s="33"/>
      <c r="H13" s="34"/>
    </row>
    <row r="14" ht="16.5" customHeight="1">
      <c r="A14" s="116" t="s">
        <v>415</v>
      </c>
      <c r="B14" s="33"/>
      <c r="C14" s="33"/>
      <c r="D14" s="33"/>
      <c r="E14" s="33"/>
      <c r="F14" s="33"/>
      <c r="G14" s="33"/>
      <c r="H14" s="34"/>
    </row>
    <row r="15" ht="15.75" customHeight="1">
      <c r="A15" s="117" t="s">
        <v>416</v>
      </c>
      <c r="B15" s="109"/>
      <c r="C15" s="109"/>
      <c r="D15" s="109"/>
      <c r="E15" s="109"/>
      <c r="F15" s="109"/>
      <c r="G15" s="109"/>
      <c r="H15" s="110"/>
    </row>
    <row r="16" ht="27.75" customHeight="1">
      <c r="A16" s="112"/>
      <c r="B16" s="94"/>
      <c r="C16" s="94"/>
      <c r="D16" s="94"/>
      <c r="E16" s="94"/>
      <c r="F16" s="94"/>
      <c r="G16" s="94"/>
      <c r="H16" s="95"/>
    </row>
    <row r="17" ht="15.75" customHeight="1">
      <c r="A17" s="91" t="s">
        <v>368</v>
      </c>
      <c r="B17" s="33"/>
      <c r="C17" s="33"/>
      <c r="D17" s="33"/>
      <c r="E17" s="33"/>
      <c r="F17" s="33"/>
      <c r="G17" s="33"/>
      <c r="H17" s="34"/>
    </row>
    <row r="18" ht="15.75" customHeight="1">
      <c r="A18" s="117" t="s">
        <v>417</v>
      </c>
      <c r="B18" s="109"/>
      <c r="C18" s="109"/>
      <c r="D18" s="109"/>
      <c r="E18" s="109"/>
      <c r="F18" s="109"/>
      <c r="G18" s="109"/>
      <c r="H18" s="110"/>
    </row>
    <row r="19" ht="36.0" customHeight="1">
      <c r="A19" s="112"/>
      <c r="B19" s="94"/>
      <c r="C19" s="94"/>
      <c r="D19" s="94"/>
      <c r="E19" s="94"/>
      <c r="F19" s="94"/>
      <c r="G19" s="94"/>
      <c r="H19" s="95"/>
    </row>
    <row r="20" ht="15.75" customHeight="1"/>
    <row r="21" ht="15.75" customHeight="1">
      <c r="A21" s="89" t="s">
        <v>370</v>
      </c>
      <c r="G21" s="83" t="s">
        <v>321</v>
      </c>
      <c r="H21" s="115">
        <f>SUM(D39:H42)</f>
        <v>55</v>
      </c>
      <c r="I21" s="6"/>
    </row>
    <row r="22" ht="15.75" customHeight="1">
      <c r="G22" s="73" t="s">
        <v>371</v>
      </c>
    </row>
    <row r="23" ht="15.75" customHeight="1">
      <c r="A23" s="76" t="s">
        <v>372</v>
      </c>
      <c r="B23" s="82" t="s">
        <v>226</v>
      </c>
      <c r="C23" s="33"/>
      <c r="D23" s="33"/>
      <c r="E23" s="33"/>
      <c r="F23" s="33"/>
      <c r="G23" s="33"/>
      <c r="H23" s="34"/>
    </row>
    <row r="24" ht="15.75" customHeight="1">
      <c r="A24" s="76" t="s">
        <v>372</v>
      </c>
      <c r="B24" s="82" t="s">
        <v>229</v>
      </c>
      <c r="C24" s="33"/>
      <c r="D24" s="33"/>
      <c r="E24" s="33"/>
      <c r="F24" s="33"/>
      <c r="G24" s="33"/>
      <c r="H24" s="34"/>
    </row>
    <row r="25" ht="16.5" customHeight="1">
      <c r="A25" s="76" t="s">
        <v>372</v>
      </c>
      <c r="B25" s="82" t="s">
        <v>231</v>
      </c>
      <c r="C25" s="33"/>
      <c r="D25" s="33"/>
      <c r="E25" s="33"/>
      <c r="F25" s="33"/>
      <c r="G25" s="33"/>
      <c r="H25" s="34"/>
    </row>
    <row r="26" ht="15.75" customHeight="1"/>
    <row r="27" ht="15.75" customHeight="1">
      <c r="A27" s="96" t="s">
        <v>373</v>
      </c>
      <c r="B27" s="6"/>
      <c r="C27" s="6"/>
      <c r="D27" s="6"/>
    </row>
    <row r="28" ht="15.75" customHeight="1">
      <c r="A28" s="97" t="s">
        <v>186</v>
      </c>
      <c r="B28" s="98" t="s">
        <v>374</v>
      </c>
      <c r="C28" s="34"/>
      <c r="D28" s="98" t="s">
        <v>375</v>
      </c>
      <c r="E28" s="34"/>
      <c r="F28" s="98" t="s">
        <v>376</v>
      </c>
      <c r="G28" s="33"/>
      <c r="H28" s="34"/>
    </row>
    <row r="29" ht="15.75" customHeight="1">
      <c r="A29" s="68">
        <v>1.0</v>
      </c>
      <c r="B29" s="82" t="s">
        <v>259</v>
      </c>
      <c r="C29" s="34"/>
      <c r="D29" s="82" t="s">
        <v>228</v>
      </c>
      <c r="E29" s="34"/>
      <c r="F29" s="82" t="s">
        <v>196</v>
      </c>
      <c r="G29" s="118"/>
      <c r="H29" s="119"/>
    </row>
    <row r="30" ht="15.75" customHeight="1">
      <c r="A30" s="68">
        <v>2.0</v>
      </c>
      <c r="B30" s="82" t="s">
        <v>259</v>
      </c>
      <c r="C30" s="34"/>
      <c r="D30" s="82" t="s">
        <v>228</v>
      </c>
      <c r="E30" s="34"/>
      <c r="F30" s="82" t="s">
        <v>230</v>
      </c>
      <c r="G30" s="118"/>
      <c r="H30" s="119"/>
    </row>
    <row r="31" ht="15.75" customHeight="1">
      <c r="A31" s="68">
        <v>3.0</v>
      </c>
      <c r="B31" s="82" t="s">
        <v>259</v>
      </c>
      <c r="C31" s="34"/>
      <c r="D31" s="82" t="s">
        <v>228</v>
      </c>
      <c r="E31" s="34"/>
      <c r="F31" s="82" t="s">
        <v>257</v>
      </c>
      <c r="G31" s="118"/>
      <c r="H31" s="119"/>
    </row>
    <row r="32" ht="15.75" customHeight="1">
      <c r="A32" s="68">
        <v>4.0</v>
      </c>
      <c r="B32" s="82" t="s">
        <v>259</v>
      </c>
      <c r="C32" s="34"/>
      <c r="D32" s="82" t="s">
        <v>228</v>
      </c>
      <c r="E32" s="34"/>
      <c r="F32" s="82" t="s">
        <v>232</v>
      </c>
      <c r="G32" s="118"/>
      <c r="H32" s="119"/>
    </row>
    <row r="33" ht="15.75" customHeight="1">
      <c r="A33" s="68">
        <v>5.0</v>
      </c>
      <c r="B33" s="82" t="s">
        <v>259</v>
      </c>
      <c r="C33" s="34"/>
      <c r="D33" s="82" t="s">
        <v>228</v>
      </c>
      <c r="E33" s="34"/>
      <c r="F33" s="82" t="s">
        <v>418</v>
      </c>
      <c r="G33" s="118"/>
      <c r="H33" s="119"/>
    </row>
    <row r="34" ht="15.75" customHeight="1"/>
    <row r="35" ht="15.75" customHeight="1"/>
    <row r="36" ht="15.75" customHeight="1">
      <c r="A36" s="96" t="s">
        <v>389</v>
      </c>
    </row>
    <row r="37" ht="15.75" customHeight="1">
      <c r="A37" s="6"/>
      <c r="B37" s="6"/>
      <c r="C37" s="6"/>
      <c r="D37" s="6"/>
      <c r="E37" s="6"/>
      <c r="F37" s="6"/>
      <c r="G37" s="6"/>
      <c r="H37" s="6"/>
    </row>
    <row r="38">
      <c r="A38" s="97" t="s">
        <v>390</v>
      </c>
      <c r="B38" s="97" t="s">
        <v>23</v>
      </c>
      <c r="C38" s="102" t="s">
        <v>391</v>
      </c>
      <c r="D38" s="103" t="s">
        <v>392</v>
      </c>
      <c r="E38" s="33"/>
      <c r="F38" s="33"/>
      <c r="G38" s="33"/>
      <c r="H38" s="34"/>
      <c r="I38" s="104" t="s">
        <v>18</v>
      </c>
    </row>
    <row r="39" ht="15.75" customHeight="1">
      <c r="A39" s="68" t="s">
        <v>393</v>
      </c>
      <c r="B39" s="68" t="s">
        <v>394</v>
      </c>
      <c r="C39" s="68">
        <v>30.0</v>
      </c>
      <c r="D39" s="82">
        <v>25.0</v>
      </c>
      <c r="E39" s="33"/>
      <c r="F39" s="33"/>
      <c r="G39" s="33"/>
      <c r="H39" s="34"/>
      <c r="I39" s="68" t="str">
        <f t="shared" ref="I39:I42" si="1">IF(D39&lt;=C39,"Correcto", "Corregir")</f>
        <v>Correcto</v>
      </c>
    </row>
    <row r="40" ht="15.75" customHeight="1">
      <c r="A40" s="68" t="s">
        <v>395</v>
      </c>
      <c r="B40" s="68" t="s">
        <v>394</v>
      </c>
      <c r="C40" s="68">
        <v>6.0</v>
      </c>
      <c r="D40" s="82">
        <v>5.0</v>
      </c>
      <c r="E40" s="33"/>
      <c r="F40" s="33"/>
      <c r="G40" s="33"/>
      <c r="H40" s="34"/>
      <c r="I40" s="68" t="str">
        <f t="shared" si="1"/>
        <v>Correcto</v>
      </c>
    </row>
    <row r="41" ht="15.75" customHeight="1">
      <c r="A41" s="68" t="s">
        <v>396</v>
      </c>
      <c r="B41" s="68" t="s">
        <v>397</v>
      </c>
      <c r="C41" s="68">
        <v>10.0</v>
      </c>
      <c r="D41" s="82">
        <v>5.0</v>
      </c>
      <c r="E41" s="33"/>
      <c r="F41" s="33"/>
      <c r="G41" s="33"/>
      <c r="H41" s="34"/>
      <c r="I41" s="68" t="str">
        <f t="shared" si="1"/>
        <v>Correcto</v>
      </c>
    </row>
    <row r="42" ht="15.75" customHeight="1">
      <c r="A42" s="68" t="s">
        <v>398</v>
      </c>
      <c r="B42" s="68" t="s">
        <v>394</v>
      </c>
      <c r="C42" s="68">
        <v>30.0</v>
      </c>
      <c r="D42" s="82">
        <v>20.0</v>
      </c>
      <c r="E42" s="33"/>
      <c r="F42" s="33"/>
      <c r="G42" s="33"/>
      <c r="H42" s="34"/>
      <c r="I42" s="68" t="str">
        <f t="shared" si="1"/>
        <v>Correcto</v>
      </c>
    </row>
    <row r="43" ht="15.75" customHeight="1"/>
    <row r="44" ht="15.75" customHeight="1">
      <c r="A44" s="89" t="s">
        <v>399</v>
      </c>
      <c r="G44" s="83" t="s">
        <v>321</v>
      </c>
      <c r="H44" s="115">
        <f>B50</f>
        <v>50</v>
      </c>
    </row>
    <row r="45" ht="15.75" customHeight="1">
      <c r="G45" s="73" t="s">
        <v>400</v>
      </c>
    </row>
    <row r="46" ht="15.75" customHeight="1">
      <c r="A46" s="73" t="s">
        <v>401</v>
      </c>
    </row>
    <row r="47">
      <c r="A47" s="76" t="s">
        <v>402</v>
      </c>
      <c r="B47" s="82" t="s">
        <v>419</v>
      </c>
      <c r="C47" s="33"/>
      <c r="D47" s="33"/>
      <c r="E47" s="33"/>
      <c r="F47" s="33"/>
      <c r="G47" s="33"/>
      <c r="H47" s="34"/>
    </row>
    <row r="48" ht="15.75" customHeight="1">
      <c r="A48" s="76" t="s">
        <v>8</v>
      </c>
      <c r="B48" s="82" t="s">
        <v>420</v>
      </c>
      <c r="C48" s="33"/>
      <c r="D48" s="33"/>
      <c r="E48" s="33"/>
      <c r="F48" s="33"/>
      <c r="G48" s="33"/>
      <c r="H48" s="34"/>
    </row>
    <row r="49" ht="15.75" customHeight="1">
      <c r="A49" s="76" t="s">
        <v>360</v>
      </c>
      <c r="B49" s="105">
        <v>0.0</v>
      </c>
      <c r="C49" s="33"/>
      <c r="D49" s="33"/>
      <c r="E49" s="33"/>
      <c r="F49" s="33"/>
      <c r="G49" s="33"/>
      <c r="H49" s="34"/>
    </row>
    <row r="50" ht="15.75" customHeight="1">
      <c r="A50" s="76" t="s">
        <v>321</v>
      </c>
      <c r="B50" s="82">
        <v>50.0</v>
      </c>
      <c r="C50" s="33"/>
      <c r="D50" s="33"/>
      <c r="E50" s="33"/>
      <c r="F50" s="33"/>
      <c r="G50" s="33"/>
      <c r="H50" s="34"/>
    </row>
    <row r="51" ht="15.75" customHeight="1">
      <c r="A51" s="106" t="s">
        <v>404</v>
      </c>
      <c r="B51" s="6"/>
      <c r="C51" s="6"/>
      <c r="D51" s="6"/>
      <c r="E51" s="6"/>
      <c r="F51" s="6"/>
      <c r="G51" s="6"/>
      <c r="H51" s="6"/>
    </row>
    <row r="52" ht="15.75" customHeight="1">
      <c r="A52" s="91" t="s">
        <v>405</v>
      </c>
      <c r="B52" s="33"/>
      <c r="C52" s="33"/>
      <c r="D52" s="33"/>
      <c r="E52" s="33"/>
      <c r="F52" s="33"/>
      <c r="G52" s="33"/>
      <c r="H52" s="34"/>
    </row>
    <row r="53" ht="15.75" customHeight="1">
      <c r="A53" s="117" t="s">
        <v>421</v>
      </c>
      <c r="B53" s="109"/>
      <c r="C53" s="109"/>
      <c r="D53" s="109"/>
      <c r="E53" s="109"/>
      <c r="F53" s="109"/>
      <c r="G53" s="109"/>
      <c r="H53" s="110"/>
    </row>
    <row r="54" ht="15.75" customHeight="1">
      <c r="A54" s="111"/>
      <c r="H54" s="93"/>
    </row>
    <row r="55" ht="22.5" customHeight="1">
      <c r="A55" s="112"/>
      <c r="B55" s="94"/>
      <c r="C55" s="94"/>
      <c r="D55" s="94"/>
      <c r="E55" s="94"/>
      <c r="F55" s="94"/>
      <c r="G55" s="94"/>
      <c r="H55" s="95"/>
    </row>
    <row r="56" ht="15.75" customHeight="1"/>
    <row r="57" ht="15.75" customHeight="1">
      <c r="A57" s="73" t="s">
        <v>407</v>
      </c>
    </row>
    <row r="58">
      <c r="A58" s="76" t="s">
        <v>402</v>
      </c>
      <c r="B58" s="67"/>
      <c r="C58" s="33"/>
      <c r="D58" s="33"/>
      <c r="E58" s="33"/>
      <c r="F58" s="33"/>
      <c r="G58" s="33"/>
      <c r="H58" s="34"/>
    </row>
    <row r="59" ht="15.75" customHeight="1">
      <c r="A59" s="76" t="s">
        <v>8</v>
      </c>
      <c r="B59" s="67"/>
      <c r="C59" s="33"/>
      <c r="D59" s="33"/>
      <c r="E59" s="33"/>
      <c r="F59" s="33"/>
      <c r="G59" s="33"/>
      <c r="H59" s="34"/>
    </row>
    <row r="60" ht="15.75" customHeight="1">
      <c r="A60" s="76" t="s">
        <v>360</v>
      </c>
      <c r="B60" s="105"/>
      <c r="C60" s="33"/>
      <c r="D60" s="33"/>
      <c r="E60" s="33"/>
      <c r="F60" s="33"/>
      <c r="G60" s="33"/>
      <c r="H60" s="34"/>
    </row>
    <row r="61" ht="15.75" customHeight="1">
      <c r="A61" s="76" t="s">
        <v>321</v>
      </c>
      <c r="B61" s="113">
        <v>0.0</v>
      </c>
      <c r="C61" s="33"/>
      <c r="D61" s="33"/>
      <c r="E61" s="33"/>
      <c r="F61" s="33"/>
      <c r="G61" s="33"/>
      <c r="H61" s="34"/>
    </row>
    <row r="62" ht="15.75" customHeight="1">
      <c r="A62" s="107" t="s">
        <v>408</v>
      </c>
      <c r="B62" s="6"/>
      <c r="C62" s="6"/>
      <c r="D62" s="6"/>
      <c r="E62" s="6"/>
      <c r="F62" s="6"/>
      <c r="G62" s="6"/>
      <c r="H62" s="6"/>
    </row>
    <row r="63" ht="15.75" customHeight="1">
      <c r="A63" s="91" t="s">
        <v>405</v>
      </c>
      <c r="B63" s="33"/>
      <c r="C63" s="33"/>
      <c r="D63" s="33"/>
      <c r="E63" s="33"/>
      <c r="F63" s="33"/>
      <c r="G63" s="33"/>
      <c r="H63" s="34"/>
    </row>
    <row r="64" ht="15.75" customHeight="1">
      <c r="A64" s="108"/>
      <c r="B64" s="109"/>
      <c r="C64" s="109"/>
      <c r="D64" s="109"/>
      <c r="E64" s="109"/>
      <c r="F64" s="109"/>
      <c r="G64" s="109"/>
      <c r="H64" s="110"/>
    </row>
    <row r="65" ht="15.75" customHeight="1">
      <c r="A65" s="111"/>
      <c r="H65" s="93"/>
    </row>
    <row r="66" ht="15.75" customHeight="1">
      <c r="A66" s="112"/>
      <c r="B66" s="94"/>
      <c r="C66" s="94"/>
      <c r="D66" s="94"/>
      <c r="E66" s="94"/>
      <c r="F66" s="94"/>
      <c r="G66" s="94"/>
      <c r="H66" s="95"/>
    </row>
    <row r="67" ht="15.75" customHeight="1"/>
    <row r="68" ht="15.75" customHeight="1">
      <c r="A68" s="89" t="s">
        <v>409</v>
      </c>
      <c r="G68" s="83" t="s">
        <v>321</v>
      </c>
      <c r="H68" s="115">
        <f>B70</f>
        <v>15</v>
      </c>
    </row>
    <row r="69" ht="15.75" customHeight="1">
      <c r="G69" s="73" t="s">
        <v>410</v>
      </c>
    </row>
    <row r="70" ht="15.75" customHeight="1">
      <c r="A70" s="76" t="s">
        <v>321</v>
      </c>
      <c r="B70" s="113">
        <v>15.0</v>
      </c>
      <c r="C70" s="33"/>
      <c r="D70" s="33"/>
      <c r="E70" s="33"/>
      <c r="F70" s="33"/>
      <c r="G70" s="33"/>
      <c r="H70" s="34"/>
    </row>
    <row r="71" ht="15.75" customHeight="1">
      <c r="A71" s="103" t="s">
        <v>411</v>
      </c>
      <c r="B71" s="33"/>
      <c r="C71" s="33"/>
      <c r="D71" s="33"/>
      <c r="E71" s="33"/>
      <c r="F71" s="33"/>
      <c r="G71" s="33"/>
      <c r="H71" s="34"/>
    </row>
    <row r="72" ht="15.75" customHeight="1">
      <c r="A72" s="117" t="s">
        <v>422</v>
      </c>
      <c r="B72" s="109"/>
      <c r="C72" s="109"/>
      <c r="D72" s="109"/>
      <c r="E72" s="109"/>
      <c r="F72" s="109"/>
      <c r="G72" s="109"/>
      <c r="H72" s="110"/>
    </row>
    <row r="73" ht="15.75" customHeight="1">
      <c r="A73" s="112"/>
      <c r="B73" s="94"/>
      <c r="C73" s="94"/>
      <c r="D73" s="94"/>
      <c r="E73" s="94"/>
      <c r="F73" s="94"/>
      <c r="G73" s="94"/>
      <c r="H73" s="95"/>
    </row>
    <row r="74" ht="15.75" customHeight="1">
      <c r="A74" s="73" t="s">
        <v>413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5:H25"/>
    <mergeCell ref="B28:C28"/>
    <mergeCell ref="D28:E28"/>
    <mergeCell ref="F28:H28"/>
    <mergeCell ref="B29:C29"/>
    <mergeCell ref="D29:E29"/>
    <mergeCell ref="B30:C30"/>
    <mergeCell ref="D30:E30"/>
    <mergeCell ref="B31:C31"/>
    <mergeCell ref="D31:E31"/>
    <mergeCell ref="B32:C32"/>
    <mergeCell ref="D32:E32"/>
    <mergeCell ref="B33:C33"/>
    <mergeCell ref="D33:E33"/>
    <mergeCell ref="D38:H38"/>
    <mergeCell ref="D39:H39"/>
    <mergeCell ref="D40:H40"/>
    <mergeCell ref="D41:H41"/>
    <mergeCell ref="D42:H42"/>
    <mergeCell ref="A44:F44"/>
    <mergeCell ref="B47:H47"/>
    <mergeCell ref="B48:H48"/>
    <mergeCell ref="B49:H49"/>
    <mergeCell ref="B50:H50"/>
    <mergeCell ref="A52:H52"/>
    <mergeCell ref="A53:H55"/>
    <mergeCell ref="B58:H58"/>
    <mergeCell ref="A71:H71"/>
    <mergeCell ref="A72:H73"/>
    <mergeCell ref="B59:H59"/>
    <mergeCell ref="B60:H60"/>
    <mergeCell ref="B61:H61"/>
    <mergeCell ref="A63:H63"/>
    <mergeCell ref="A64:H66"/>
    <mergeCell ref="A68:F68"/>
    <mergeCell ref="B70:H70"/>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5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27.13"/>
  </cols>
  <sheetData>
    <row r="1" ht="15.75" customHeight="1"/>
    <row r="2" ht="15.75" customHeight="1">
      <c r="B2" s="2" t="s">
        <v>359</v>
      </c>
    </row>
    <row r="3" ht="15.75" customHeight="1"/>
    <row r="4" ht="15.75" customHeight="1">
      <c r="B4" s="66" t="s">
        <v>1</v>
      </c>
      <c r="C4" s="86" t="str">
        <f>'Diseño'!C4</f>
        <v>283 - Análisis y Diseño de Sistemas 1</v>
      </c>
      <c r="D4" s="33"/>
      <c r="E4" s="33"/>
      <c r="F4" s="33"/>
      <c r="G4" s="34"/>
    </row>
    <row r="5" ht="15.75" customHeight="1">
      <c r="B5" s="68" t="s">
        <v>192</v>
      </c>
      <c r="C5" s="67">
        <v>4.0</v>
      </c>
      <c r="D5" s="33"/>
      <c r="E5" s="33"/>
      <c r="F5" s="33"/>
      <c r="G5" s="34"/>
    </row>
    <row r="6" ht="15.75" customHeight="1">
      <c r="B6" s="87" t="s">
        <v>318</v>
      </c>
      <c r="C6" s="67">
        <f>H10+H21+H44+H68</f>
        <v>119</v>
      </c>
      <c r="D6" s="33"/>
      <c r="E6" s="33"/>
      <c r="F6" s="33"/>
      <c r="G6" s="34"/>
      <c r="I6" s="6"/>
    </row>
    <row r="7" ht="15.75" customHeight="1">
      <c r="B7" s="87" t="s">
        <v>360</v>
      </c>
      <c r="C7" s="67">
        <f>B49+B60</f>
        <v>2</v>
      </c>
      <c r="D7" s="33"/>
      <c r="E7" s="33"/>
      <c r="F7" s="33"/>
      <c r="G7" s="34"/>
    </row>
    <row r="8" ht="15.75" customHeight="1">
      <c r="B8" s="87" t="s">
        <v>361</v>
      </c>
      <c r="C8" s="88"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89" t="s">
        <v>362</v>
      </c>
      <c r="G10" s="83" t="s">
        <v>321</v>
      </c>
      <c r="H10" s="90">
        <v>4.0</v>
      </c>
    </row>
    <row r="11" ht="15.75" customHeight="1">
      <c r="G11" s="73" t="s">
        <v>363</v>
      </c>
    </row>
    <row r="12" ht="15.75" customHeight="1">
      <c r="A12" s="76" t="s">
        <v>364</v>
      </c>
      <c r="B12" s="92" t="s">
        <v>423</v>
      </c>
      <c r="C12" s="118"/>
      <c r="D12" s="118"/>
      <c r="E12" s="118"/>
      <c r="F12" s="118"/>
      <c r="G12" s="118"/>
      <c r="H12" s="119"/>
    </row>
    <row r="13" ht="15.75" customHeight="1">
      <c r="A13" s="78" t="s">
        <v>321</v>
      </c>
      <c r="B13" s="82">
        <v>4.0</v>
      </c>
      <c r="C13" s="33"/>
      <c r="D13" s="33"/>
      <c r="E13" s="33"/>
      <c r="F13" s="33"/>
      <c r="G13" s="33"/>
      <c r="H13" s="34"/>
    </row>
    <row r="14" ht="15.75" customHeight="1">
      <c r="A14" s="91" t="s">
        <v>366</v>
      </c>
      <c r="B14" s="33"/>
      <c r="C14" s="33"/>
      <c r="D14" s="33"/>
      <c r="E14" s="33"/>
      <c r="F14" s="33"/>
      <c r="G14" s="33"/>
      <c r="H14" s="34"/>
    </row>
    <row r="15" ht="15.75" customHeight="1">
      <c r="A15" s="114" t="s">
        <v>424</v>
      </c>
      <c r="B15" s="109"/>
      <c r="C15" s="109"/>
      <c r="D15" s="109"/>
      <c r="E15" s="109"/>
      <c r="F15" s="109"/>
      <c r="G15" s="109"/>
      <c r="H15" s="110"/>
    </row>
    <row r="16" ht="15.75" customHeight="1">
      <c r="A16" s="112"/>
      <c r="B16" s="94"/>
      <c r="C16" s="94"/>
      <c r="D16" s="94"/>
      <c r="E16" s="94"/>
      <c r="F16" s="94"/>
      <c r="G16" s="94"/>
      <c r="H16" s="95"/>
    </row>
    <row r="17" ht="15.75" customHeight="1">
      <c r="A17" s="91" t="s">
        <v>368</v>
      </c>
      <c r="B17" s="33"/>
      <c r="C17" s="33"/>
      <c r="D17" s="33"/>
      <c r="E17" s="33"/>
      <c r="F17" s="33"/>
      <c r="G17" s="33"/>
      <c r="H17" s="34"/>
    </row>
    <row r="18" ht="15.75" customHeight="1">
      <c r="A18" s="114" t="s">
        <v>425</v>
      </c>
      <c r="B18" s="109"/>
      <c r="C18" s="109"/>
      <c r="D18" s="109"/>
      <c r="E18" s="109"/>
      <c r="F18" s="109"/>
      <c r="G18" s="109"/>
      <c r="H18" s="110"/>
    </row>
    <row r="19" ht="15.75" customHeight="1">
      <c r="A19" s="112"/>
      <c r="B19" s="94"/>
      <c r="C19" s="94"/>
      <c r="D19" s="94"/>
      <c r="E19" s="94"/>
      <c r="F19" s="94"/>
      <c r="G19" s="94"/>
      <c r="H19" s="95"/>
    </row>
    <row r="20" ht="15.75" customHeight="1"/>
    <row r="21" ht="15.75" customHeight="1">
      <c r="A21" s="89" t="s">
        <v>370</v>
      </c>
      <c r="G21" s="83" t="s">
        <v>321</v>
      </c>
      <c r="H21" s="115">
        <f>SUM(D39:H42)</f>
        <v>55</v>
      </c>
      <c r="I21" s="6"/>
    </row>
    <row r="22" ht="15.75" customHeight="1">
      <c r="G22" s="73" t="s">
        <v>371</v>
      </c>
    </row>
    <row r="23" ht="23.25" customHeight="1">
      <c r="A23" s="76" t="s">
        <v>372</v>
      </c>
      <c r="B23" s="82" t="s">
        <v>233</v>
      </c>
      <c r="C23" s="33"/>
      <c r="D23" s="33"/>
      <c r="E23" s="33"/>
      <c r="F23" s="33"/>
      <c r="G23" s="33"/>
      <c r="H23" s="34"/>
    </row>
    <row r="24" ht="15.75" customHeight="1">
      <c r="A24" s="76" t="s">
        <v>372</v>
      </c>
      <c r="B24" s="82" t="s">
        <v>236</v>
      </c>
      <c r="C24" s="33"/>
      <c r="D24" s="33"/>
      <c r="E24" s="33"/>
      <c r="F24" s="33"/>
      <c r="G24" s="33"/>
      <c r="H24" s="34"/>
    </row>
    <row r="25" ht="15.75" customHeight="1">
      <c r="J25" s="92" t="s">
        <v>32</v>
      </c>
    </row>
    <row r="26" ht="15.75" customHeight="1">
      <c r="A26" s="96" t="s">
        <v>373</v>
      </c>
      <c r="B26" s="6"/>
      <c r="C26" s="6"/>
      <c r="D26" s="6"/>
    </row>
    <row r="27" ht="15.75" customHeight="1">
      <c r="A27" s="97" t="s">
        <v>186</v>
      </c>
      <c r="B27" s="98" t="s">
        <v>374</v>
      </c>
      <c r="C27" s="34"/>
      <c r="D27" s="98" t="s">
        <v>375</v>
      </c>
      <c r="E27" s="34"/>
      <c r="F27" s="98" t="s">
        <v>376</v>
      </c>
      <c r="G27" s="33"/>
      <c r="H27" s="34"/>
    </row>
    <row r="28" ht="15.75" customHeight="1">
      <c r="A28" s="68">
        <v>1.0</v>
      </c>
      <c r="B28" s="82" t="s">
        <v>426</v>
      </c>
      <c r="C28" s="34"/>
      <c r="D28" s="82" t="s">
        <v>427</v>
      </c>
      <c r="E28" s="34"/>
      <c r="F28" s="82" t="s">
        <v>378</v>
      </c>
      <c r="G28" s="33"/>
      <c r="H28" s="34"/>
    </row>
    <row r="29" ht="15.75" customHeight="1">
      <c r="A29" s="68">
        <v>2.0</v>
      </c>
      <c r="B29" s="82" t="s">
        <v>428</v>
      </c>
      <c r="C29" s="34"/>
      <c r="D29" s="82" t="s">
        <v>427</v>
      </c>
      <c r="E29" s="34"/>
      <c r="F29" s="82" t="s">
        <v>255</v>
      </c>
      <c r="G29" s="33"/>
      <c r="H29" s="34"/>
    </row>
    <row r="30" ht="15.75" customHeight="1">
      <c r="A30" s="68">
        <v>3.0</v>
      </c>
      <c r="B30" s="82" t="s">
        <v>428</v>
      </c>
      <c r="C30" s="34"/>
      <c r="D30" s="82" t="s">
        <v>427</v>
      </c>
      <c r="E30" s="34"/>
      <c r="F30" s="82" t="s">
        <v>429</v>
      </c>
      <c r="G30" s="33"/>
      <c r="H30" s="34"/>
    </row>
    <row r="31" ht="15.75" customHeight="1">
      <c r="A31" s="68">
        <v>4.0</v>
      </c>
      <c r="B31" s="82" t="s">
        <v>426</v>
      </c>
      <c r="C31" s="34"/>
      <c r="D31" s="82" t="s">
        <v>427</v>
      </c>
      <c r="E31" s="34"/>
      <c r="F31" s="82" t="s">
        <v>430</v>
      </c>
      <c r="G31" s="33"/>
      <c r="H31" s="34"/>
    </row>
    <row r="32" ht="15.75" customHeight="1">
      <c r="A32" s="68">
        <v>5.0</v>
      </c>
      <c r="B32" s="82" t="s">
        <v>428</v>
      </c>
      <c r="C32" s="34"/>
      <c r="D32" s="82" t="s">
        <v>427</v>
      </c>
      <c r="E32" s="34"/>
      <c r="F32" s="82" t="s">
        <v>431</v>
      </c>
      <c r="G32" s="33"/>
      <c r="H32" s="34"/>
    </row>
    <row r="33" ht="15.75" customHeight="1">
      <c r="A33" s="68">
        <v>6.0</v>
      </c>
      <c r="B33" s="82" t="s">
        <v>428</v>
      </c>
      <c r="C33" s="34"/>
      <c r="D33" s="82" t="s">
        <v>427</v>
      </c>
      <c r="E33" s="34"/>
      <c r="F33" s="82" t="s">
        <v>432</v>
      </c>
      <c r="G33" s="33"/>
      <c r="H33" s="34"/>
    </row>
    <row r="34" ht="15.75" customHeight="1">
      <c r="A34" s="68">
        <v>7.0</v>
      </c>
      <c r="B34" s="67"/>
      <c r="C34" s="34"/>
      <c r="D34" s="67"/>
      <c r="E34" s="34"/>
      <c r="F34" s="67"/>
      <c r="G34" s="33"/>
      <c r="H34" s="34"/>
    </row>
    <row r="35" ht="15.75" customHeight="1"/>
    <row r="36" ht="15.75" customHeight="1">
      <c r="A36" s="96" t="s">
        <v>389</v>
      </c>
    </row>
    <row r="37" ht="15.75" customHeight="1">
      <c r="A37" s="6"/>
      <c r="B37" s="6"/>
      <c r="C37" s="6"/>
      <c r="D37" s="6"/>
      <c r="E37" s="6"/>
      <c r="F37" s="6"/>
      <c r="G37" s="6"/>
      <c r="H37" s="6"/>
    </row>
    <row r="38">
      <c r="A38" s="97" t="s">
        <v>390</v>
      </c>
      <c r="B38" s="97" t="s">
        <v>23</v>
      </c>
      <c r="C38" s="102" t="s">
        <v>391</v>
      </c>
      <c r="D38" s="103" t="s">
        <v>392</v>
      </c>
      <c r="E38" s="33"/>
      <c r="F38" s="33"/>
      <c r="G38" s="33"/>
      <c r="H38" s="34"/>
      <c r="I38" s="104" t="s">
        <v>18</v>
      </c>
    </row>
    <row r="39" ht="15.75" customHeight="1">
      <c r="A39" s="68" t="s">
        <v>393</v>
      </c>
      <c r="B39" s="68" t="s">
        <v>394</v>
      </c>
      <c r="C39" s="68">
        <v>30.0</v>
      </c>
      <c r="D39" s="82">
        <v>25.0</v>
      </c>
      <c r="E39" s="33"/>
      <c r="F39" s="33"/>
      <c r="G39" s="33"/>
      <c r="H39" s="34"/>
      <c r="I39" s="68" t="str">
        <f t="shared" ref="I39:I42" si="1">IF(D39&lt;=C39,"Correcto", "Corregir")</f>
        <v>Correcto</v>
      </c>
    </row>
    <row r="40" ht="15.75" customHeight="1">
      <c r="A40" s="68" t="s">
        <v>395</v>
      </c>
      <c r="B40" s="68" t="s">
        <v>394</v>
      </c>
      <c r="C40" s="68">
        <v>6.0</v>
      </c>
      <c r="D40" s="82">
        <v>5.0</v>
      </c>
      <c r="E40" s="33"/>
      <c r="F40" s="33"/>
      <c r="G40" s="33"/>
      <c r="H40" s="34"/>
      <c r="I40" s="68" t="str">
        <f t="shared" si="1"/>
        <v>Correcto</v>
      </c>
    </row>
    <row r="41" ht="15.75" customHeight="1">
      <c r="A41" s="68" t="s">
        <v>396</v>
      </c>
      <c r="B41" s="68" t="s">
        <v>397</v>
      </c>
      <c r="C41" s="68">
        <v>10.0</v>
      </c>
      <c r="D41" s="82">
        <v>8.0</v>
      </c>
      <c r="E41" s="33"/>
      <c r="F41" s="33"/>
      <c r="G41" s="33"/>
      <c r="H41" s="34"/>
      <c r="I41" s="68" t="str">
        <f t="shared" si="1"/>
        <v>Correcto</v>
      </c>
    </row>
    <row r="42" ht="15.75" customHeight="1">
      <c r="A42" s="68" t="s">
        <v>398</v>
      </c>
      <c r="B42" s="68" t="s">
        <v>394</v>
      </c>
      <c r="C42" s="68">
        <v>30.0</v>
      </c>
      <c r="D42" s="82">
        <v>17.0</v>
      </c>
      <c r="E42" s="33"/>
      <c r="F42" s="33"/>
      <c r="G42" s="33"/>
      <c r="H42" s="34"/>
      <c r="I42" s="68" t="str">
        <f t="shared" si="1"/>
        <v>Correcto</v>
      </c>
    </row>
    <row r="43" ht="15.75" customHeight="1"/>
    <row r="44" ht="15.75" customHeight="1">
      <c r="A44" s="89" t="s">
        <v>399</v>
      </c>
      <c r="G44" s="83" t="s">
        <v>321</v>
      </c>
      <c r="H44" s="90">
        <v>45.0</v>
      </c>
    </row>
    <row r="45" ht="15.75" customHeight="1">
      <c r="G45" s="73" t="s">
        <v>400</v>
      </c>
    </row>
    <row r="46" ht="15.75" customHeight="1">
      <c r="A46" s="73" t="s">
        <v>401</v>
      </c>
    </row>
    <row r="47">
      <c r="A47" s="76" t="s">
        <v>402</v>
      </c>
      <c r="B47" s="82" t="s">
        <v>236</v>
      </c>
      <c r="C47" s="33"/>
      <c r="D47" s="33"/>
      <c r="E47" s="33"/>
      <c r="F47" s="33"/>
      <c r="G47" s="33"/>
      <c r="H47" s="34"/>
    </row>
    <row r="48" ht="15.75" customHeight="1">
      <c r="A48" s="76" t="s">
        <v>8</v>
      </c>
      <c r="B48" s="82" t="s">
        <v>403</v>
      </c>
      <c r="C48" s="33"/>
      <c r="D48" s="33"/>
      <c r="E48" s="33"/>
      <c r="F48" s="33"/>
      <c r="G48" s="33"/>
      <c r="H48" s="34"/>
    </row>
    <row r="49" ht="15.75" customHeight="1">
      <c r="A49" s="76" t="s">
        <v>360</v>
      </c>
      <c r="B49" s="113">
        <v>2.0</v>
      </c>
      <c r="C49" s="33"/>
      <c r="D49" s="33"/>
      <c r="E49" s="33"/>
      <c r="F49" s="33"/>
      <c r="G49" s="33"/>
      <c r="H49" s="34"/>
    </row>
    <row r="50" ht="15.75" customHeight="1">
      <c r="A50" s="76" t="s">
        <v>321</v>
      </c>
      <c r="B50" s="82">
        <v>15.0</v>
      </c>
      <c r="C50" s="33"/>
      <c r="D50" s="33"/>
      <c r="E50" s="33"/>
      <c r="F50" s="33"/>
      <c r="G50" s="33"/>
      <c r="H50" s="34"/>
    </row>
    <row r="51" ht="15.75" customHeight="1">
      <c r="A51" s="106" t="s">
        <v>404</v>
      </c>
      <c r="B51" s="6"/>
      <c r="C51" s="6"/>
      <c r="D51" s="6"/>
      <c r="E51" s="6"/>
      <c r="F51" s="6"/>
      <c r="G51" s="6"/>
      <c r="H51" s="6"/>
    </row>
    <row r="52" ht="15.75" customHeight="1">
      <c r="A52" s="91" t="s">
        <v>405</v>
      </c>
      <c r="B52" s="33"/>
      <c r="C52" s="33"/>
      <c r="D52" s="33"/>
      <c r="E52" s="33"/>
      <c r="F52" s="33"/>
      <c r="G52" s="33"/>
      <c r="H52" s="34"/>
    </row>
    <row r="53" ht="15.75" customHeight="1">
      <c r="A53" s="120" t="s">
        <v>433</v>
      </c>
      <c r="B53" s="109"/>
      <c r="C53" s="109"/>
      <c r="D53" s="109"/>
      <c r="E53" s="109"/>
      <c r="F53" s="109"/>
      <c r="G53" s="109"/>
      <c r="H53" s="110"/>
    </row>
    <row r="54" ht="15.75" customHeight="1">
      <c r="A54" s="111"/>
      <c r="H54" s="93"/>
    </row>
    <row r="55" ht="15.75" customHeight="1">
      <c r="A55" s="112"/>
      <c r="B55" s="94"/>
      <c r="C55" s="94"/>
      <c r="D55" s="94"/>
      <c r="E55" s="94"/>
      <c r="F55" s="94"/>
      <c r="G55" s="94"/>
      <c r="H55" s="95"/>
    </row>
    <row r="56" ht="15.75" customHeight="1"/>
    <row r="57" ht="15.75" customHeight="1">
      <c r="A57" s="73" t="s">
        <v>407</v>
      </c>
    </row>
    <row r="58">
      <c r="A58" s="76" t="s">
        <v>402</v>
      </c>
      <c r="B58" s="82"/>
      <c r="C58" s="33"/>
      <c r="D58" s="33"/>
      <c r="E58" s="33"/>
      <c r="F58" s="33"/>
      <c r="G58" s="33"/>
      <c r="H58" s="34"/>
    </row>
    <row r="59" ht="15.75" customHeight="1">
      <c r="A59" s="76" t="s">
        <v>8</v>
      </c>
      <c r="B59" s="82"/>
      <c r="C59" s="33"/>
      <c r="D59" s="33"/>
      <c r="E59" s="33"/>
      <c r="F59" s="33"/>
      <c r="G59" s="33"/>
      <c r="H59" s="34"/>
    </row>
    <row r="60" ht="15.75" customHeight="1">
      <c r="A60" s="76" t="s">
        <v>360</v>
      </c>
      <c r="B60" s="113">
        <v>0.0</v>
      </c>
      <c r="C60" s="33"/>
      <c r="D60" s="33"/>
      <c r="E60" s="33"/>
      <c r="F60" s="33"/>
      <c r="G60" s="33"/>
      <c r="H60" s="34"/>
    </row>
    <row r="61" ht="15.75" customHeight="1">
      <c r="A61" s="76" t="s">
        <v>321</v>
      </c>
      <c r="B61" s="113">
        <v>30.0</v>
      </c>
      <c r="C61" s="33"/>
      <c r="D61" s="33"/>
      <c r="E61" s="33"/>
      <c r="F61" s="33"/>
      <c r="G61" s="33"/>
      <c r="H61" s="34"/>
    </row>
    <row r="62" ht="15.75" customHeight="1">
      <c r="A62" s="107" t="s">
        <v>408</v>
      </c>
      <c r="B62" s="6"/>
      <c r="C62" s="6"/>
      <c r="D62" s="6"/>
      <c r="E62" s="6"/>
      <c r="F62" s="6"/>
      <c r="G62" s="6"/>
      <c r="H62" s="6"/>
    </row>
    <row r="63" ht="15.75" customHeight="1">
      <c r="A63" s="91" t="s">
        <v>405</v>
      </c>
      <c r="B63" s="33"/>
      <c r="C63" s="33"/>
      <c r="D63" s="33"/>
      <c r="E63" s="33"/>
      <c r="F63" s="33"/>
      <c r="G63" s="33"/>
      <c r="H63" s="34"/>
    </row>
    <row r="64" ht="15.75" customHeight="1">
      <c r="A64" s="114"/>
      <c r="B64" s="109"/>
      <c r="C64" s="109"/>
      <c r="D64" s="109"/>
      <c r="E64" s="109"/>
      <c r="F64" s="109"/>
      <c r="G64" s="109"/>
      <c r="H64" s="110"/>
    </row>
    <row r="65" ht="15.75" customHeight="1">
      <c r="A65" s="111"/>
      <c r="H65" s="93"/>
    </row>
    <row r="66" ht="15.75" customHeight="1">
      <c r="A66" s="112"/>
      <c r="B66" s="94"/>
      <c r="C66" s="94"/>
      <c r="D66" s="94"/>
      <c r="E66" s="94"/>
      <c r="F66" s="94"/>
      <c r="G66" s="94"/>
      <c r="H66" s="95"/>
    </row>
    <row r="67" ht="15.75" customHeight="1"/>
    <row r="68" ht="15.75" customHeight="1">
      <c r="A68" s="89" t="s">
        <v>409</v>
      </c>
      <c r="G68" s="83" t="s">
        <v>321</v>
      </c>
      <c r="H68" s="90">
        <v>15.0</v>
      </c>
    </row>
    <row r="69" ht="15.75" customHeight="1">
      <c r="G69" s="73" t="s">
        <v>410</v>
      </c>
    </row>
    <row r="70" ht="15.75" customHeight="1">
      <c r="A70" s="76" t="s">
        <v>321</v>
      </c>
      <c r="B70" s="105"/>
      <c r="C70" s="33"/>
      <c r="D70" s="33"/>
      <c r="E70" s="33"/>
      <c r="F70" s="33"/>
      <c r="G70" s="33"/>
      <c r="H70" s="34"/>
    </row>
    <row r="71" ht="15.75" customHeight="1">
      <c r="A71" s="103" t="s">
        <v>411</v>
      </c>
      <c r="B71" s="33"/>
      <c r="C71" s="33"/>
      <c r="D71" s="33"/>
      <c r="E71" s="33"/>
      <c r="F71" s="33"/>
      <c r="G71" s="33"/>
      <c r="H71" s="34"/>
    </row>
    <row r="72" ht="15.75" customHeight="1">
      <c r="A72" s="114" t="s">
        <v>434</v>
      </c>
      <c r="B72" s="109"/>
      <c r="C72" s="109"/>
      <c r="D72" s="109"/>
      <c r="E72" s="109"/>
      <c r="F72" s="109"/>
      <c r="G72" s="109"/>
      <c r="H72" s="110"/>
    </row>
    <row r="73" ht="15.75" customHeight="1">
      <c r="A73" s="112"/>
      <c r="B73" s="94"/>
      <c r="C73" s="94"/>
      <c r="D73" s="94"/>
      <c r="E73" s="94"/>
      <c r="F73" s="94"/>
      <c r="G73" s="94"/>
      <c r="H73" s="95"/>
    </row>
    <row r="74" ht="15.75" customHeight="1">
      <c r="A74" s="73" t="s">
        <v>413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39:H39"/>
    <mergeCell ref="D40:H40"/>
    <mergeCell ref="D41:H41"/>
    <mergeCell ref="D42:H42"/>
    <mergeCell ref="A44:F44"/>
    <mergeCell ref="B47:H47"/>
    <mergeCell ref="B48:H48"/>
    <mergeCell ref="B61:H61"/>
    <mergeCell ref="A63:H63"/>
    <mergeCell ref="A64:H66"/>
    <mergeCell ref="A68:F68"/>
    <mergeCell ref="B70:H70"/>
    <mergeCell ref="A71:H71"/>
    <mergeCell ref="A72:H73"/>
    <mergeCell ref="B49:H49"/>
    <mergeCell ref="B50:H50"/>
    <mergeCell ref="A52:H52"/>
    <mergeCell ref="A53:H55"/>
    <mergeCell ref="B58:H58"/>
    <mergeCell ref="B59:H59"/>
    <mergeCell ref="B60:H60"/>
    <mergeCell ref="C4:G4"/>
    <mergeCell ref="C5:G5"/>
    <mergeCell ref="C6:G6"/>
    <mergeCell ref="C7:G7"/>
    <mergeCell ref="C8:G8"/>
    <mergeCell ref="A10:F10"/>
    <mergeCell ref="B13:H13"/>
    <mergeCell ref="A14:H14"/>
    <mergeCell ref="A15:H16"/>
    <mergeCell ref="A17:H17"/>
    <mergeCell ref="A18:H19"/>
    <mergeCell ref="A21:F21"/>
    <mergeCell ref="B23:H23"/>
    <mergeCell ref="B24:H24"/>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B33:C33"/>
    <mergeCell ref="D33:E33"/>
    <mergeCell ref="F33:H33"/>
    <mergeCell ref="B34:C34"/>
    <mergeCell ref="D34:E34"/>
    <mergeCell ref="F34:H34"/>
    <mergeCell ref="D38:H38"/>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359</v>
      </c>
    </row>
    <row r="3" ht="15.75" customHeight="1"/>
    <row r="4" ht="15.75" customHeight="1">
      <c r="B4" s="66" t="s">
        <v>1</v>
      </c>
      <c r="C4" s="86" t="str">
        <f>'Diseño'!C4</f>
        <v>283 - Análisis y Diseño de Sistemas 1</v>
      </c>
      <c r="D4" s="33"/>
      <c r="E4" s="33"/>
      <c r="F4" s="33"/>
      <c r="G4" s="34"/>
    </row>
    <row r="5" ht="15.75" customHeight="1">
      <c r="B5" s="68" t="s">
        <v>192</v>
      </c>
      <c r="C5" s="67">
        <v>5.0</v>
      </c>
      <c r="D5" s="33"/>
      <c r="E5" s="33"/>
      <c r="F5" s="33"/>
      <c r="G5" s="34"/>
    </row>
    <row r="6" ht="15.75" customHeight="1">
      <c r="B6" s="87" t="s">
        <v>318</v>
      </c>
      <c r="C6" s="67">
        <f>H10+H21+H45+H69</f>
        <v>129</v>
      </c>
      <c r="D6" s="33"/>
      <c r="E6" s="33"/>
      <c r="F6" s="33"/>
      <c r="G6" s="34"/>
      <c r="I6" s="6"/>
    </row>
    <row r="7" ht="15.75" customHeight="1">
      <c r="B7" s="87" t="s">
        <v>360</v>
      </c>
      <c r="C7" s="67">
        <f>B50+B61</f>
        <v>0</v>
      </c>
      <c r="D7" s="33"/>
      <c r="E7" s="33"/>
      <c r="F7" s="33"/>
      <c r="G7" s="34"/>
    </row>
    <row r="8" ht="15.75" customHeight="1">
      <c r="B8" s="87" t="s">
        <v>361</v>
      </c>
      <c r="C8" s="88" t="str">
        <f>IF(H45&lt;=0, "❌ ERROR: La Actividad 1 debe tener un tiempo mayor a 0.", IF(H21&gt;60, "❌ ERROR: El 'Área de Conocimiento' no puede exceder los 60 min.", IF((H10+H21+H45)&lt;100, "❌ ERROR: El tiempo total debe ser de al menos 100 min.", "✅ VALIDACIÓN CORRECTA")))</f>
        <v>✅ VALIDACIÓN CORRECTA</v>
      </c>
      <c r="D8" s="33"/>
      <c r="E8" s="33"/>
      <c r="F8" s="33"/>
      <c r="G8" s="34"/>
      <c r="I8" s="6"/>
      <c r="J8" s="6"/>
      <c r="K8" s="6"/>
    </row>
    <row r="9" ht="15.75" customHeight="1"/>
    <row r="10" ht="15.75" customHeight="1">
      <c r="A10" s="89" t="s">
        <v>362</v>
      </c>
      <c r="G10" s="83" t="s">
        <v>321</v>
      </c>
      <c r="H10" s="115">
        <f>B13</f>
        <v>4</v>
      </c>
    </row>
    <row r="11" ht="15.75" customHeight="1">
      <c r="G11" s="73" t="s">
        <v>363</v>
      </c>
    </row>
    <row r="12" ht="15.75" customHeight="1">
      <c r="A12" s="76" t="s">
        <v>364</v>
      </c>
      <c r="B12" s="82" t="s">
        <v>435</v>
      </c>
      <c r="C12" s="33"/>
      <c r="D12" s="33"/>
      <c r="E12" s="33"/>
      <c r="F12" s="33"/>
      <c r="G12" s="33"/>
      <c r="H12" s="34"/>
    </row>
    <row r="13" ht="15.75" customHeight="1">
      <c r="A13" s="78" t="s">
        <v>321</v>
      </c>
      <c r="B13" s="82">
        <v>4.0</v>
      </c>
      <c r="C13" s="33"/>
      <c r="D13" s="33"/>
      <c r="E13" s="33"/>
      <c r="F13" s="33"/>
      <c r="G13" s="33"/>
      <c r="H13" s="34"/>
    </row>
    <row r="14" ht="15.75" customHeight="1">
      <c r="A14" s="91" t="s">
        <v>366</v>
      </c>
      <c r="B14" s="33"/>
      <c r="C14" s="33"/>
      <c r="D14" s="33"/>
      <c r="E14" s="33"/>
      <c r="F14" s="33"/>
      <c r="G14" s="33"/>
      <c r="H14" s="34"/>
    </row>
    <row r="15" ht="15.75" customHeight="1">
      <c r="A15" s="117" t="s">
        <v>436</v>
      </c>
      <c r="B15" s="109"/>
      <c r="C15" s="109"/>
      <c r="D15" s="109"/>
      <c r="E15" s="109"/>
      <c r="F15" s="109"/>
      <c r="G15" s="109"/>
      <c r="H15" s="110"/>
    </row>
    <row r="16" ht="23.25" customHeight="1">
      <c r="A16" s="112"/>
      <c r="B16" s="94"/>
      <c r="C16" s="94"/>
      <c r="D16" s="94"/>
      <c r="E16" s="94"/>
      <c r="F16" s="94"/>
      <c r="G16" s="94"/>
      <c r="H16" s="95"/>
    </row>
    <row r="17" ht="15.75" customHeight="1">
      <c r="A17" s="91" t="s">
        <v>368</v>
      </c>
      <c r="B17" s="33"/>
      <c r="C17" s="33"/>
      <c r="D17" s="33"/>
      <c r="E17" s="33"/>
      <c r="F17" s="33"/>
      <c r="G17" s="33"/>
      <c r="H17" s="34"/>
    </row>
    <row r="18" ht="15.75" customHeight="1">
      <c r="A18" s="117" t="s">
        <v>437</v>
      </c>
      <c r="B18" s="109"/>
      <c r="C18" s="109"/>
      <c r="D18" s="109"/>
      <c r="E18" s="109"/>
      <c r="F18" s="109"/>
      <c r="G18" s="109"/>
      <c r="H18" s="110"/>
    </row>
    <row r="19" ht="30.0" customHeight="1">
      <c r="A19" s="112"/>
      <c r="B19" s="94"/>
      <c r="C19" s="94"/>
      <c r="D19" s="94"/>
      <c r="E19" s="94"/>
      <c r="F19" s="94"/>
      <c r="G19" s="94"/>
      <c r="H19" s="95"/>
    </row>
    <row r="20" ht="15.75" customHeight="1"/>
    <row r="21" ht="15.75" customHeight="1">
      <c r="A21" s="89" t="s">
        <v>370</v>
      </c>
      <c r="G21" s="83" t="s">
        <v>321</v>
      </c>
      <c r="H21" s="115">
        <f>SUM(D40:H43)</f>
        <v>60</v>
      </c>
      <c r="I21" s="6"/>
    </row>
    <row r="22" ht="15.75" customHeight="1">
      <c r="G22" s="73" t="s">
        <v>371</v>
      </c>
    </row>
    <row r="23" ht="15.75" customHeight="1">
      <c r="A23" s="76" t="s">
        <v>372</v>
      </c>
      <c r="B23" s="82" t="s">
        <v>238</v>
      </c>
      <c r="C23" s="33"/>
      <c r="D23" s="33"/>
      <c r="E23" s="33"/>
      <c r="F23" s="33"/>
      <c r="G23" s="33"/>
      <c r="H23" s="34"/>
    </row>
    <row r="24" ht="15.75" customHeight="1">
      <c r="A24" s="76" t="s">
        <v>372</v>
      </c>
      <c r="B24" s="82" t="s">
        <v>241</v>
      </c>
      <c r="C24" s="33"/>
      <c r="D24" s="33"/>
      <c r="E24" s="33"/>
      <c r="F24" s="33"/>
      <c r="G24" s="33"/>
      <c r="H24" s="34"/>
    </row>
    <row r="25" ht="15.75" customHeight="1">
      <c r="A25" s="76" t="s">
        <v>372</v>
      </c>
      <c r="B25" s="82" t="s">
        <v>243</v>
      </c>
      <c r="C25" s="33"/>
      <c r="D25" s="33"/>
      <c r="E25" s="33"/>
      <c r="F25" s="33"/>
      <c r="G25" s="33"/>
      <c r="H25" s="34"/>
    </row>
    <row r="26" ht="15.75" customHeight="1">
      <c r="A26" s="76" t="s">
        <v>372</v>
      </c>
      <c r="B26" s="82" t="s">
        <v>246</v>
      </c>
      <c r="C26" s="33"/>
      <c r="D26" s="33"/>
      <c r="E26" s="33"/>
      <c r="F26" s="33"/>
      <c r="G26" s="33"/>
      <c r="H26" s="34"/>
    </row>
    <row r="27" ht="15.75" customHeight="1"/>
    <row r="28" ht="15.75" customHeight="1">
      <c r="A28" s="96" t="s">
        <v>373</v>
      </c>
      <c r="B28" s="6"/>
      <c r="C28" s="6"/>
      <c r="D28" s="6"/>
    </row>
    <row r="29" ht="15.75" customHeight="1">
      <c r="A29" s="97" t="s">
        <v>186</v>
      </c>
      <c r="B29" s="98" t="s">
        <v>374</v>
      </c>
      <c r="C29" s="34"/>
      <c r="D29" s="98" t="s">
        <v>375</v>
      </c>
      <c r="E29" s="34"/>
      <c r="F29" s="98" t="s">
        <v>376</v>
      </c>
      <c r="G29" s="33"/>
      <c r="H29" s="34"/>
    </row>
    <row r="30" ht="15.75" customHeight="1">
      <c r="A30" s="68">
        <v>1.0</v>
      </c>
      <c r="B30" s="67" t="str">
        <f>IFERROR(__xludf.DUMMYFUNCTION("FILTER('Diseño'!D:D,'Diseño'!H:H=$C$5)"),"Metodologías de Desarrollo")</f>
        <v>Metodologías de Desarrollo</v>
      </c>
      <c r="C30" s="34"/>
      <c r="D30" s="82" t="s">
        <v>438</v>
      </c>
      <c r="E30" s="34"/>
      <c r="F30" s="82" t="s">
        <v>439</v>
      </c>
      <c r="G30" s="33"/>
      <c r="H30" s="34"/>
    </row>
    <row r="31" ht="15.75" customHeight="1">
      <c r="A31" s="68">
        <v>2.0</v>
      </c>
      <c r="B31" s="67" t="str">
        <f>IFERROR(__xludf.DUMMYFUNCTION("""COMPUTED_VALUE"""),"Metodologías de Desarrollo")</f>
        <v>Metodologías de Desarrollo</v>
      </c>
      <c r="C31" s="34"/>
      <c r="D31" s="36" t="s">
        <v>239</v>
      </c>
      <c r="E31" s="34"/>
      <c r="F31" s="82" t="s">
        <v>240</v>
      </c>
      <c r="G31" s="33"/>
      <c r="H31" s="34"/>
    </row>
    <row r="32" ht="15.75" customHeight="1">
      <c r="A32" s="68">
        <v>3.0</v>
      </c>
      <c r="B32" s="67" t="str">
        <f>IFERROR(__xludf.DUMMYFUNCTION("""COMPUTED_VALUE"""),"Metodologías de Desarrollo")</f>
        <v>Metodologías de Desarrollo</v>
      </c>
      <c r="C32" s="34"/>
      <c r="D32" s="36" t="s">
        <v>239</v>
      </c>
      <c r="E32" s="34"/>
      <c r="F32" s="82" t="s">
        <v>242</v>
      </c>
      <c r="G32" s="33"/>
      <c r="H32" s="34"/>
    </row>
    <row r="33" ht="15.75" customHeight="1">
      <c r="A33" s="68">
        <v>4.0</v>
      </c>
      <c r="B33" s="67" t="str">
        <f>IFERROR(__xludf.DUMMYFUNCTION("""COMPUTED_VALUE"""),"Metodologías de Desarrollo")</f>
        <v>Metodologías de Desarrollo</v>
      </c>
      <c r="C33" s="34"/>
      <c r="D33" s="82" t="s">
        <v>438</v>
      </c>
      <c r="E33" s="34"/>
      <c r="F33" s="82" t="s">
        <v>244</v>
      </c>
      <c r="G33" s="33"/>
      <c r="H33" s="34"/>
    </row>
    <row r="34" ht="15.75" customHeight="1">
      <c r="A34" s="68">
        <v>5.0</v>
      </c>
      <c r="B34" s="67" t="str">
        <f>IFERROR(__xludf.DUMMYFUNCTION("""COMPUTED_VALUE"""),"Metodologías de Desarrollo")</f>
        <v>Metodologías de Desarrollo</v>
      </c>
      <c r="C34" s="34"/>
      <c r="D34" s="36" t="s">
        <v>239</v>
      </c>
      <c r="E34" s="34"/>
      <c r="F34" s="82" t="s">
        <v>440</v>
      </c>
      <c r="G34" s="33"/>
      <c r="H34" s="34"/>
    </row>
    <row r="35" ht="15.75" customHeight="1">
      <c r="A35" s="68">
        <v>6.0</v>
      </c>
      <c r="B35" s="67" t="str">
        <f>IFERROR(__xludf.DUMMYFUNCTION("""COMPUTED_VALUE"""),"Metodologías de Desarrollo")</f>
        <v>Metodologías de Desarrollo</v>
      </c>
      <c r="C35" s="34"/>
      <c r="D35" s="36" t="s">
        <v>239</v>
      </c>
      <c r="E35" s="34"/>
      <c r="F35" s="82" t="s">
        <v>247</v>
      </c>
      <c r="G35" s="33"/>
      <c r="H35" s="34"/>
    </row>
    <row r="36" ht="15.75" customHeight="1"/>
    <row r="37" ht="15.75" customHeight="1">
      <c r="A37" s="96" t="s">
        <v>389</v>
      </c>
    </row>
    <row r="38" ht="15.75" customHeight="1">
      <c r="A38" s="6"/>
      <c r="B38" s="6"/>
      <c r="C38" s="6"/>
      <c r="D38" s="6"/>
      <c r="E38" s="6"/>
      <c r="F38" s="6"/>
      <c r="G38" s="6"/>
      <c r="H38" s="6"/>
    </row>
    <row r="39">
      <c r="A39" s="97" t="s">
        <v>390</v>
      </c>
      <c r="B39" s="97" t="s">
        <v>23</v>
      </c>
      <c r="C39" s="102" t="s">
        <v>391</v>
      </c>
      <c r="D39" s="103" t="s">
        <v>392</v>
      </c>
      <c r="E39" s="33"/>
      <c r="F39" s="33"/>
      <c r="G39" s="33"/>
      <c r="H39" s="34"/>
      <c r="I39" s="104" t="s">
        <v>18</v>
      </c>
    </row>
    <row r="40" ht="15.75" customHeight="1">
      <c r="A40" s="68" t="s">
        <v>393</v>
      </c>
      <c r="B40" s="68" t="s">
        <v>394</v>
      </c>
      <c r="C40" s="68">
        <v>30.0</v>
      </c>
      <c r="D40" s="82">
        <v>30.0</v>
      </c>
      <c r="E40" s="33"/>
      <c r="F40" s="33"/>
      <c r="G40" s="33"/>
      <c r="H40" s="34"/>
      <c r="I40" s="68" t="str">
        <f t="shared" ref="I40:I43" si="1">IF(D40&lt;=C40,"Correcto", "Corregir")</f>
        <v>Correcto</v>
      </c>
    </row>
    <row r="41" ht="15.75" customHeight="1">
      <c r="A41" s="68" t="s">
        <v>395</v>
      </c>
      <c r="B41" s="68" t="s">
        <v>394</v>
      </c>
      <c r="C41" s="68">
        <v>6.0</v>
      </c>
      <c r="D41" s="82">
        <v>5.0</v>
      </c>
      <c r="E41" s="33"/>
      <c r="F41" s="33"/>
      <c r="G41" s="33"/>
      <c r="H41" s="34"/>
      <c r="I41" s="68" t="str">
        <f t="shared" si="1"/>
        <v>Correcto</v>
      </c>
    </row>
    <row r="42" ht="15.75" customHeight="1">
      <c r="A42" s="68" t="s">
        <v>396</v>
      </c>
      <c r="B42" s="68" t="s">
        <v>397</v>
      </c>
      <c r="C42" s="68">
        <v>10.0</v>
      </c>
      <c r="D42" s="82">
        <v>5.0</v>
      </c>
      <c r="E42" s="33"/>
      <c r="F42" s="33"/>
      <c r="G42" s="33"/>
      <c r="H42" s="34"/>
      <c r="I42" s="68" t="str">
        <f t="shared" si="1"/>
        <v>Correcto</v>
      </c>
    </row>
    <row r="43" ht="15.75" customHeight="1">
      <c r="A43" s="68" t="s">
        <v>398</v>
      </c>
      <c r="B43" s="68" t="s">
        <v>394</v>
      </c>
      <c r="C43" s="68">
        <v>30.0</v>
      </c>
      <c r="D43" s="82">
        <v>20.0</v>
      </c>
      <c r="E43" s="33"/>
      <c r="F43" s="33"/>
      <c r="G43" s="33"/>
      <c r="H43" s="34"/>
      <c r="I43" s="68" t="str">
        <f t="shared" si="1"/>
        <v>Correcto</v>
      </c>
    </row>
    <row r="44" ht="15.75" customHeight="1"/>
    <row r="45" ht="15.75" customHeight="1">
      <c r="A45" s="89" t="s">
        <v>399</v>
      </c>
      <c r="G45" s="83" t="s">
        <v>321</v>
      </c>
      <c r="H45" s="115">
        <f>B51</f>
        <v>50</v>
      </c>
    </row>
    <row r="46" ht="15.75" customHeight="1">
      <c r="G46" s="73" t="s">
        <v>400</v>
      </c>
    </row>
    <row r="47" ht="15.75" customHeight="1">
      <c r="A47" s="73" t="s">
        <v>401</v>
      </c>
    </row>
    <row r="48">
      <c r="A48" s="76" t="s">
        <v>402</v>
      </c>
      <c r="B48" s="82" t="s">
        <v>419</v>
      </c>
      <c r="C48" s="33"/>
      <c r="D48" s="33"/>
      <c r="E48" s="33"/>
      <c r="F48" s="33"/>
      <c r="G48" s="33"/>
      <c r="H48" s="34"/>
    </row>
    <row r="49" ht="15.75" customHeight="1">
      <c r="A49" s="76" t="s">
        <v>8</v>
      </c>
      <c r="B49" s="82" t="s">
        <v>420</v>
      </c>
      <c r="C49" s="33"/>
      <c r="D49" s="33"/>
      <c r="E49" s="33"/>
      <c r="F49" s="33"/>
      <c r="G49" s="33"/>
      <c r="H49" s="34"/>
    </row>
    <row r="50" ht="15.75" customHeight="1">
      <c r="A50" s="76" t="s">
        <v>360</v>
      </c>
      <c r="B50" s="105">
        <v>0.0</v>
      </c>
      <c r="C50" s="33"/>
      <c r="D50" s="33"/>
      <c r="E50" s="33"/>
      <c r="F50" s="33"/>
      <c r="G50" s="33"/>
      <c r="H50" s="34"/>
    </row>
    <row r="51" ht="15.75" customHeight="1">
      <c r="A51" s="76" t="s">
        <v>321</v>
      </c>
      <c r="B51" s="82">
        <v>50.0</v>
      </c>
      <c r="C51" s="33"/>
      <c r="D51" s="33"/>
      <c r="E51" s="33"/>
      <c r="F51" s="33"/>
      <c r="G51" s="33"/>
      <c r="H51" s="34"/>
    </row>
    <row r="52" ht="15.75" customHeight="1">
      <c r="A52" s="106" t="s">
        <v>404</v>
      </c>
      <c r="B52" s="6"/>
      <c r="C52" s="6"/>
      <c r="D52" s="6"/>
      <c r="E52" s="6"/>
      <c r="F52" s="6"/>
      <c r="G52" s="6"/>
      <c r="H52" s="6"/>
    </row>
    <row r="53" ht="15.75" customHeight="1">
      <c r="A53" s="91" t="s">
        <v>405</v>
      </c>
      <c r="B53" s="33"/>
      <c r="C53" s="33"/>
      <c r="D53" s="33"/>
      <c r="E53" s="33"/>
      <c r="F53" s="33"/>
      <c r="G53" s="33"/>
      <c r="H53" s="34"/>
    </row>
    <row r="54" ht="15.75" customHeight="1">
      <c r="A54" s="117" t="s">
        <v>441</v>
      </c>
      <c r="B54" s="109"/>
      <c r="C54" s="109"/>
      <c r="D54" s="109"/>
      <c r="E54" s="109"/>
      <c r="F54" s="109"/>
      <c r="G54" s="109"/>
      <c r="H54" s="110"/>
    </row>
    <row r="55" ht="15.75" customHeight="1">
      <c r="A55" s="111"/>
      <c r="H55" s="93"/>
    </row>
    <row r="56" ht="24.75" customHeight="1">
      <c r="A56" s="112"/>
      <c r="B56" s="94"/>
      <c r="C56" s="94"/>
      <c r="D56" s="94"/>
      <c r="E56" s="94"/>
      <c r="F56" s="94"/>
      <c r="G56" s="94"/>
      <c r="H56" s="95"/>
    </row>
    <row r="57" ht="15.75" customHeight="1"/>
    <row r="58" ht="15.75" customHeight="1">
      <c r="A58" s="73" t="s">
        <v>407</v>
      </c>
    </row>
    <row r="59">
      <c r="A59" s="76" t="s">
        <v>402</v>
      </c>
      <c r="B59" s="67"/>
      <c r="C59" s="33"/>
      <c r="D59" s="33"/>
      <c r="E59" s="33"/>
      <c r="F59" s="33"/>
      <c r="G59" s="33"/>
      <c r="H59" s="34"/>
    </row>
    <row r="60" ht="15.75" customHeight="1">
      <c r="A60" s="76" t="s">
        <v>8</v>
      </c>
      <c r="B60" s="67"/>
      <c r="C60" s="33"/>
      <c r="D60" s="33"/>
      <c r="E60" s="33"/>
      <c r="F60" s="33"/>
      <c r="G60" s="33"/>
      <c r="H60" s="34"/>
    </row>
    <row r="61" ht="15.75" customHeight="1">
      <c r="A61" s="76" t="s">
        <v>360</v>
      </c>
      <c r="B61" s="105"/>
      <c r="C61" s="33"/>
      <c r="D61" s="33"/>
      <c r="E61" s="33"/>
      <c r="F61" s="33"/>
      <c r="G61" s="33"/>
      <c r="H61" s="34"/>
    </row>
    <row r="62" ht="15.75" customHeight="1">
      <c r="A62" s="76" t="s">
        <v>321</v>
      </c>
      <c r="B62" s="105"/>
      <c r="C62" s="33"/>
      <c r="D62" s="33"/>
      <c r="E62" s="33"/>
      <c r="F62" s="33"/>
      <c r="G62" s="33"/>
      <c r="H62" s="34"/>
    </row>
    <row r="63" ht="15.75" customHeight="1">
      <c r="A63" s="107" t="s">
        <v>408</v>
      </c>
      <c r="B63" s="6"/>
      <c r="C63" s="6"/>
      <c r="D63" s="6"/>
      <c r="E63" s="6"/>
      <c r="F63" s="6"/>
      <c r="G63" s="6"/>
      <c r="H63" s="6"/>
    </row>
    <row r="64" ht="15.75" customHeight="1">
      <c r="A64" s="91" t="s">
        <v>405</v>
      </c>
      <c r="B64" s="33"/>
      <c r="C64" s="33"/>
      <c r="D64" s="33"/>
      <c r="E64" s="33"/>
      <c r="F64" s="33"/>
      <c r="G64" s="33"/>
      <c r="H64" s="34"/>
    </row>
    <row r="65" ht="15.75" customHeight="1">
      <c r="A65" s="108"/>
      <c r="B65" s="109"/>
      <c r="C65" s="109"/>
      <c r="D65" s="109"/>
      <c r="E65" s="109"/>
      <c r="F65" s="109"/>
      <c r="G65" s="109"/>
      <c r="H65" s="110"/>
    </row>
    <row r="66" ht="15.75" customHeight="1">
      <c r="A66" s="111"/>
      <c r="H66" s="93"/>
    </row>
    <row r="67" ht="15.75" customHeight="1">
      <c r="A67" s="112"/>
      <c r="B67" s="94"/>
      <c r="C67" s="94"/>
      <c r="D67" s="94"/>
      <c r="E67" s="94"/>
      <c r="F67" s="94"/>
      <c r="G67" s="94"/>
      <c r="H67" s="95"/>
    </row>
    <row r="68" ht="15.75" customHeight="1"/>
    <row r="69" ht="15.75" customHeight="1">
      <c r="A69" s="89" t="s">
        <v>409</v>
      </c>
      <c r="G69" s="83" t="s">
        <v>321</v>
      </c>
      <c r="H69" s="115">
        <f>B71</f>
        <v>15</v>
      </c>
    </row>
    <row r="70" ht="15.75" customHeight="1">
      <c r="G70" s="73" t="s">
        <v>410</v>
      </c>
    </row>
    <row r="71" ht="15.75" customHeight="1">
      <c r="A71" s="76" t="s">
        <v>321</v>
      </c>
      <c r="B71" s="113">
        <v>15.0</v>
      </c>
      <c r="C71" s="33"/>
      <c r="D71" s="33"/>
      <c r="E71" s="33"/>
      <c r="F71" s="33"/>
      <c r="G71" s="33"/>
      <c r="H71" s="34"/>
    </row>
    <row r="72" ht="15.75" customHeight="1">
      <c r="A72" s="103" t="s">
        <v>411</v>
      </c>
      <c r="B72" s="33"/>
      <c r="C72" s="33"/>
      <c r="D72" s="33"/>
      <c r="E72" s="33"/>
      <c r="F72" s="33"/>
      <c r="G72" s="33"/>
      <c r="H72" s="34"/>
    </row>
    <row r="73" ht="15.75" customHeight="1">
      <c r="A73" s="117" t="s">
        <v>442</v>
      </c>
      <c r="B73" s="109"/>
      <c r="C73" s="109"/>
      <c r="D73" s="109"/>
      <c r="E73" s="109"/>
      <c r="F73" s="109"/>
      <c r="G73" s="109"/>
      <c r="H73" s="110"/>
    </row>
    <row r="74" ht="15.75" customHeight="1">
      <c r="A74" s="112"/>
      <c r="B74" s="94"/>
      <c r="C74" s="94"/>
      <c r="D74" s="94"/>
      <c r="E74" s="94"/>
      <c r="F74" s="94"/>
      <c r="G74" s="94"/>
      <c r="H74" s="95"/>
    </row>
    <row r="75" ht="15.75" customHeight="1">
      <c r="A75" s="73" t="s">
        <v>413</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60">
    <mergeCell ref="D40:H40"/>
    <mergeCell ref="D41:H41"/>
    <mergeCell ref="D42:H42"/>
    <mergeCell ref="D43:H43"/>
    <mergeCell ref="A45:F45"/>
    <mergeCell ref="B48:H48"/>
    <mergeCell ref="B49:H49"/>
    <mergeCell ref="B62:H62"/>
    <mergeCell ref="A64:H64"/>
    <mergeCell ref="A65:H67"/>
    <mergeCell ref="A69:F69"/>
    <mergeCell ref="B71:H71"/>
    <mergeCell ref="A72:H72"/>
    <mergeCell ref="A73:H74"/>
    <mergeCell ref="B50:H50"/>
    <mergeCell ref="B51:H51"/>
    <mergeCell ref="A53:H53"/>
    <mergeCell ref="A54:H56"/>
    <mergeCell ref="B59:H59"/>
    <mergeCell ref="B60:H60"/>
    <mergeCell ref="B61:H61"/>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D30:E30"/>
    <mergeCell ref="F30:H30"/>
    <mergeCell ref="B24:H24"/>
    <mergeCell ref="B25:H25"/>
    <mergeCell ref="B26:H26"/>
    <mergeCell ref="B29:C29"/>
    <mergeCell ref="D29:E29"/>
    <mergeCell ref="F29:H29"/>
    <mergeCell ref="B30:C30"/>
    <mergeCell ref="D33:E33"/>
    <mergeCell ref="F33:H33"/>
    <mergeCell ref="B31:C31"/>
    <mergeCell ref="D31:E31"/>
    <mergeCell ref="F31:H31"/>
    <mergeCell ref="B32:C32"/>
    <mergeCell ref="D32:E32"/>
    <mergeCell ref="F32:H32"/>
    <mergeCell ref="B33:C33"/>
    <mergeCell ref="B34:C34"/>
    <mergeCell ref="D34:E34"/>
    <mergeCell ref="F34:H34"/>
    <mergeCell ref="B35:C35"/>
    <mergeCell ref="D35:E35"/>
    <mergeCell ref="F35:H35"/>
    <mergeCell ref="D39:H39"/>
  </mergeCells>
  <conditionalFormatting sqref="D40:H43">
    <cfRule type="cellIs" dxfId="0" priority="1" operator="between">
      <formula>0</formula>
      <formula>45</formula>
    </cfRule>
  </conditionalFormatting>
  <dataValidations>
    <dataValidation type="list" allowBlank="1" showErrorMessage="1" sqref="B49">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6 B48 B59">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359</v>
      </c>
    </row>
    <row r="3" ht="15.75" customHeight="1"/>
    <row r="4" ht="15.75" customHeight="1">
      <c r="B4" s="66" t="s">
        <v>1</v>
      </c>
      <c r="C4" s="86" t="str">
        <f>'Diseño'!C4</f>
        <v>283 - Análisis y Diseño de Sistemas 1</v>
      </c>
      <c r="D4" s="33"/>
      <c r="E4" s="33"/>
      <c r="F4" s="33"/>
      <c r="G4" s="34"/>
    </row>
    <row r="5" ht="15.75" customHeight="1">
      <c r="B5" s="68" t="s">
        <v>192</v>
      </c>
      <c r="C5" s="67">
        <v>6.0</v>
      </c>
      <c r="D5" s="33"/>
      <c r="E5" s="33"/>
      <c r="F5" s="33"/>
      <c r="G5" s="34"/>
    </row>
    <row r="6" ht="15.75" customHeight="1">
      <c r="B6" s="87" t="s">
        <v>318</v>
      </c>
      <c r="C6" s="67">
        <f>H10+H21+H44+H68</f>
        <v>119</v>
      </c>
      <c r="D6" s="33"/>
      <c r="E6" s="33"/>
      <c r="F6" s="33"/>
      <c r="G6" s="34"/>
      <c r="I6" s="6"/>
    </row>
    <row r="7" ht="15.75" customHeight="1">
      <c r="B7" s="87" t="s">
        <v>360</v>
      </c>
      <c r="C7" s="67">
        <f>B49+B60</f>
        <v>2</v>
      </c>
      <c r="D7" s="33"/>
      <c r="E7" s="33"/>
      <c r="F7" s="33"/>
      <c r="G7" s="34"/>
    </row>
    <row r="8" ht="22.5" customHeight="1">
      <c r="B8" s="87" t="s">
        <v>361</v>
      </c>
      <c r="C8" s="88"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89" t="s">
        <v>362</v>
      </c>
      <c r="G10" s="83" t="s">
        <v>321</v>
      </c>
      <c r="H10" s="115">
        <f>B13</f>
        <v>4</v>
      </c>
    </row>
    <row r="11" ht="15.75" customHeight="1">
      <c r="G11" s="73" t="s">
        <v>363</v>
      </c>
    </row>
    <row r="12" ht="15.75" customHeight="1">
      <c r="A12" s="76" t="s">
        <v>364</v>
      </c>
      <c r="B12" s="82" t="s">
        <v>443</v>
      </c>
      <c r="C12" s="33"/>
      <c r="D12" s="33"/>
      <c r="E12" s="33"/>
      <c r="F12" s="33"/>
      <c r="G12" s="33"/>
      <c r="H12" s="34"/>
    </row>
    <row r="13" ht="15.75" customHeight="1">
      <c r="A13" s="78" t="s">
        <v>321</v>
      </c>
      <c r="B13" s="82">
        <v>4.0</v>
      </c>
      <c r="C13" s="33"/>
      <c r="D13" s="33"/>
      <c r="E13" s="33"/>
      <c r="F13" s="33"/>
      <c r="G13" s="33"/>
      <c r="H13" s="34"/>
    </row>
    <row r="14" ht="15.75" customHeight="1">
      <c r="A14" s="91" t="s">
        <v>366</v>
      </c>
      <c r="B14" s="33"/>
      <c r="C14" s="33"/>
      <c r="D14" s="33"/>
      <c r="E14" s="33"/>
      <c r="F14" s="33"/>
      <c r="G14" s="33"/>
      <c r="H14" s="34"/>
    </row>
    <row r="15" ht="15.75" customHeight="1">
      <c r="A15" s="114" t="s">
        <v>444</v>
      </c>
      <c r="B15" s="109"/>
      <c r="C15" s="109"/>
      <c r="D15" s="109"/>
      <c r="E15" s="109"/>
      <c r="F15" s="109"/>
      <c r="G15" s="109"/>
      <c r="H15" s="110"/>
    </row>
    <row r="16" ht="15.75" customHeight="1">
      <c r="A16" s="112"/>
      <c r="B16" s="94"/>
      <c r="C16" s="94"/>
      <c r="D16" s="94"/>
      <c r="E16" s="94"/>
      <c r="F16" s="94"/>
      <c r="G16" s="94"/>
      <c r="H16" s="95"/>
    </row>
    <row r="17" ht="15.75" customHeight="1">
      <c r="A17" s="91" t="s">
        <v>368</v>
      </c>
      <c r="B17" s="33"/>
      <c r="C17" s="33"/>
      <c r="D17" s="33"/>
      <c r="E17" s="33"/>
      <c r="F17" s="33"/>
      <c r="G17" s="33"/>
      <c r="H17" s="34"/>
    </row>
    <row r="18" ht="15.75" customHeight="1">
      <c r="A18" s="114" t="s">
        <v>445</v>
      </c>
      <c r="B18" s="109"/>
      <c r="C18" s="109"/>
      <c r="D18" s="109"/>
      <c r="E18" s="109"/>
      <c r="F18" s="109"/>
      <c r="G18" s="109"/>
      <c r="H18" s="110"/>
    </row>
    <row r="19" ht="15.75" customHeight="1">
      <c r="A19" s="112"/>
      <c r="B19" s="94"/>
      <c r="C19" s="94"/>
      <c r="D19" s="94"/>
      <c r="E19" s="94"/>
      <c r="F19" s="94"/>
      <c r="G19" s="94"/>
      <c r="H19" s="95"/>
    </row>
    <row r="20" ht="15.75" customHeight="1"/>
    <row r="21" ht="15.75" customHeight="1">
      <c r="A21" s="89" t="s">
        <v>370</v>
      </c>
      <c r="G21" s="83" t="s">
        <v>321</v>
      </c>
      <c r="H21" s="90">
        <v>55.0</v>
      </c>
      <c r="I21" s="6"/>
    </row>
    <row r="22" ht="15.75" customHeight="1">
      <c r="G22" s="73" t="s">
        <v>371</v>
      </c>
    </row>
    <row r="23" ht="31.5" customHeight="1">
      <c r="A23" s="76" t="s">
        <v>372</v>
      </c>
      <c r="B23" s="82" t="s">
        <v>248</v>
      </c>
      <c r="C23" s="33"/>
      <c r="D23" s="33"/>
      <c r="E23" s="33"/>
      <c r="F23" s="33"/>
      <c r="G23" s="33"/>
      <c r="H23" s="34"/>
    </row>
    <row r="24" ht="15.75" customHeight="1">
      <c r="A24" s="76" t="s">
        <v>372</v>
      </c>
      <c r="B24" s="82" t="s">
        <v>250</v>
      </c>
      <c r="C24" s="33"/>
      <c r="D24" s="33"/>
      <c r="E24" s="33"/>
      <c r="F24" s="33"/>
      <c r="G24" s="33"/>
      <c r="H24" s="34"/>
    </row>
    <row r="25" ht="15.75" customHeight="1"/>
    <row r="26" ht="15.75" customHeight="1">
      <c r="A26" s="96" t="s">
        <v>373</v>
      </c>
      <c r="B26" s="6"/>
      <c r="C26" s="6"/>
      <c r="D26" s="6"/>
    </row>
    <row r="27" ht="15.75" customHeight="1">
      <c r="A27" s="97" t="s">
        <v>186</v>
      </c>
      <c r="B27" s="98" t="s">
        <v>374</v>
      </c>
      <c r="C27" s="34"/>
      <c r="D27" s="98" t="s">
        <v>375</v>
      </c>
      <c r="E27" s="34"/>
      <c r="F27" s="98" t="s">
        <v>376</v>
      </c>
      <c r="G27" s="33"/>
      <c r="H27" s="34"/>
    </row>
    <row r="28" ht="15.75" customHeight="1">
      <c r="A28" s="68">
        <v>1.0</v>
      </c>
      <c r="B28" s="82" t="s">
        <v>446</v>
      </c>
      <c r="C28" s="34"/>
      <c r="D28" s="82" t="s">
        <v>447</v>
      </c>
      <c r="E28" s="34"/>
      <c r="F28" s="82" t="s">
        <v>378</v>
      </c>
      <c r="G28" s="33"/>
      <c r="H28" s="34"/>
    </row>
    <row r="29" ht="15.75" customHeight="1">
      <c r="A29" s="68">
        <v>2.0</v>
      </c>
      <c r="B29" s="82" t="s">
        <v>446</v>
      </c>
      <c r="C29" s="34"/>
      <c r="D29" s="82" t="s">
        <v>447</v>
      </c>
      <c r="E29" s="34"/>
      <c r="F29" s="82" t="s">
        <v>105</v>
      </c>
      <c r="G29" s="33"/>
      <c r="H29" s="34"/>
    </row>
    <row r="30" ht="15.75" customHeight="1">
      <c r="A30" s="68">
        <v>3.0</v>
      </c>
      <c r="B30" s="82" t="s">
        <v>446</v>
      </c>
      <c r="C30" s="34"/>
      <c r="D30" s="82" t="s">
        <v>447</v>
      </c>
      <c r="E30" s="34"/>
      <c r="F30" s="82" t="s">
        <v>251</v>
      </c>
      <c r="G30" s="33"/>
      <c r="H30" s="34"/>
    </row>
    <row r="31" ht="15.75" customHeight="1">
      <c r="A31" s="68">
        <v>4.0</v>
      </c>
      <c r="B31" s="82" t="s">
        <v>446</v>
      </c>
      <c r="C31" s="34"/>
      <c r="D31" s="82" t="s">
        <v>447</v>
      </c>
      <c r="E31" s="34"/>
      <c r="F31" s="82" t="s">
        <v>448</v>
      </c>
      <c r="G31" s="33"/>
      <c r="H31" s="34"/>
    </row>
    <row r="32" ht="15.75" customHeight="1">
      <c r="A32" s="68">
        <v>5.0</v>
      </c>
      <c r="B32" s="67"/>
      <c r="C32" s="34"/>
      <c r="D32" s="67"/>
      <c r="E32" s="34"/>
      <c r="F32" s="67"/>
      <c r="G32" s="33"/>
      <c r="H32" s="34"/>
    </row>
    <row r="33" ht="15.75" customHeight="1">
      <c r="A33" s="68">
        <v>6.0</v>
      </c>
      <c r="B33" s="67"/>
      <c r="C33" s="34"/>
      <c r="D33" s="67"/>
      <c r="E33" s="34"/>
      <c r="F33" s="67"/>
      <c r="G33" s="33"/>
      <c r="H33" s="34"/>
    </row>
    <row r="34" ht="15.75" customHeight="1">
      <c r="A34" s="68">
        <v>7.0</v>
      </c>
      <c r="B34" s="67"/>
      <c r="C34" s="34"/>
      <c r="D34" s="67"/>
      <c r="E34" s="34"/>
      <c r="F34" s="67"/>
      <c r="G34" s="33"/>
      <c r="H34" s="34"/>
    </row>
    <row r="35" ht="15.75" customHeight="1"/>
    <row r="36" ht="15.75" customHeight="1">
      <c r="A36" s="96" t="s">
        <v>389</v>
      </c>
    </row>
    <row r="37" ht="15.75" customHeight="1">
      <c r="A37" s="6"/>
      <c r="B37" s="6"/>
      <c r="C37" s="6"/>
      <c r="D37" s="6"/>
      <c r="E37" s="6"/>
      <c r="F37" s="6"/>
      <c r="G37" s="6"/>
      <c r="H37" s="6"/>
    </row>
    <row r="38">
      <c r="A38" s="97" t="s">
        <v>390</v>
      </c>
      <c r="B38" s="97" t="s">
        <v>23</v>
      </c>
      <c r="C38" s="102" t="s">
        <v>391</v>
      </c>
      <c r="D38" s="103" t="s">
        <v>392</v>
      </c>
      <c r="E38" s="33"/>
      <c r="F38" s="33"/>
      <c r="G38" s="33"/>
      <c r="H38" s="34"/>
      <c r="I38" s="104" t="s">
        <v>18</v>
      </c>
    </row>
    <row r="39" ht="15.75" customHeight="1">
      <c r="A39" s="68" t="s">
        <v>393</v>
      </c>
      <c r="B39" s="68" t="s">
        <v>394</v>
      </c>
      <c r="C39" s="68">
        <v>30.0</v>
      </c>
      <c r="D39" s="82">
        <v>25.0</v>
      </c>
      <c r="E39" s="33"/>
      <c r="F39" s="33"/>
      <c r="G39" s="33"/>
      <c r="H39" s="34"/>
      <c r="I39" s="68" t="str">
        <f t="shared" ref="I39:I42" si="1">IF(D39&lt;=C39,"Correcto", "Corregir")</f>
        <v>Correcto</v>
      </c>
    </row>
    <row r="40" ht="15.75" customHeight="1">
      <c r="A40" s="68" t="s">
        <v>395</v>
      </c>
      <c r="B40" s="68" t="s">
        <v>394</v>
      </c>
      <c r="C40" s="68">
        <v>6.0</v>
      </c>
      <c r="D40" s="82">
        <v>5.0</v>
      </c>
      <c r="E40" s="33"/>
      <c r="F40" s="33"/>
      <c r="G40" s="33"/>
      <c r="H40" s="34"/>
      <c r="I40" s="68" t="str">
        <f t="shared" si="1"/>
        <v>Correcto</v>
      </c>
    </row>
    <row r="41" ht="15.75" customHeight="1">
      <c r="A41" s="68" t="s">
        <v>396</v>
      </c>
      <c r="B41" s="68" t="s">
        <v>397</v>
      </c>
      <c r="C41" s="68">
        <v>10.0</v>
      </c>
      <c r="D41" s="82">
        <v>8.0</v>
      </c>
      <c r="E41" s="33"/>
      <c r="F41" s="33"/>
      <c r="G41" s="33"/>
      <c r="H41" s="34"/>
      <c r="I41" s="68" t="str">
        <f t="shared" si="1"/>
        <v>Correcto</v>
      </c>
    </row>
    <row r="42" ht="15.75" customHeight="1">
      <c r="A42" s="68" t="s">
        <v>398</v>
      </c>
      <c r="B42" s="68" t="s">
        <v>394</v>
      </c>
      <c r="C42" s="68">
        <v>30.0</v>
      </c>
      <c r="D42" s="82">
        <v>17.0</v>
      </c>
      <c r="E42" s="33"/>
      <c r="F42" s="33"/>
      <c r="G42" s="33"/>
      <c r="H42" s="34"/>
      <c r="I42" s="68" t="str">
        <f t="shared" si="1"/>
        <v>Correcto</v>
      </c>
    </row>
    <row r="43" ht="15.75" customHeight="1"/>
    <row r="44" ht="15.75" customHeight="1">
      <c r="A44" s="89" t="s">
        <v>399</v>
      </c>
      <c r="G44" s="83" t="s">
        <v>321</v>
      </c>
      <c r="H44" s="90">
        <v>45.0</v>
      </c>
    </row>
    <row r="45" ht="15.75" customHeight="1">
      <c r="G45" s="73" t="s">
        <v>400</v>
      </c>
    </row>
    <row r="46" ht="15.75" customHeight="1">
      <c r="A46" s="73" t="s">
        <v>401</v>
      </c>
    </row>
    <row r="47">
      <c r="A47" s="76" t="s">
        <v>402</v>
      </c>
      <c r="B47" s="82" t="s">
        <v>248</v>
      </c>
      <c r="C47" s="33"/>
      <c r="D47" s="33"/>
      <c r="E47" s="33"/>
      <c r="F47" s="33"/>
      <c r="G47" s="33"/>
      <c r="H47" s="34"/>
    </row>
    <row r="48" ht="15.75" customHeight="1">
      <c r="A48" s="76" t="s">
        <v>8</v>
      </c>
      <c r="B48" s="82" t="s">
        <v>403</v>
      </c>
      <c r="C48" s="33"/>
      <c r="D48" s="33"/>
      <c r="E48" s="33"/>
      <c r="F48" s="33"/>
      <c r="G48" s="33"/>
      <c r="H48" s="34"/>
    </row>
    <row r="49" ht="15.75" customHeight="1">
      <c r="A49" s="76" t="s">
        <v>360</v>
      </c>
      <c r="B49" s="113">
        <v>2.0</v>
      </c>
      <c r="C49" s="33"/>
      <c r="D49" s="33"/>
      <c r="E49" s="33"/>
      <c r="F49" s="33"/>
      <c r="G49" s="33"/>
      <c r="H49" s="34"/>
    </row>
    <row r="50" ht="15.75" customHeight="1">
      <c r="A50" s="76" t="s">
        <v>321</v>
      </c>
      <c r="B50" s="82">
        <v>45.0</v>
      </c>
      <c r="C50" s="33"/>
      <c r="D50" s="33"/>
      <c r="E50" s="33"/>
      <c r="F50" s="33"/>
      <c r="G50" s="33"/>
      <c r="H50" s="34"/>
    </row>
    <row r="51" ht="15.75" customHeight="1">
      <c r="A51" s="106" t="s">
        <v>404</v>
      </c>
      <c r="B51" s="6"/>
      <c r="C51" s="6"/>
      <c r="D51" s="6"/>
      <c r="E51" s="6"/>
      <c r="F51" s="6"/>
      <c r="G51" s="6"/>
      <c r="H51" s="6"/>
    </row>
    <row r="52" ht="15.75" customHeight="1">
      <c r="A52" s="91" t="s">
        <v>405</v>
      </c>
      <c r="B52" s="33"/>
      <c r="C52" s="33"/>
      <c r="D52" s="33"/>
      <c r="E52" s="33"/>
      <c r="F52" s="33"/>
      <c r="G52" s="33"/>
      <c r="H52" s="34"/>
    </row>
    <row r="53" ht="15.75" customHeight="1">
      <c r="A53" s="114" t="s">
        <v>449</v>
      </c>
      <c r="B53" s="109"/>
      <c r="C53" s="109"/>
      <c r="D53" s="109"/>
      <c r="E53" s="109"/>
      <c r="F53" s="109"/>
      <c r="G53" s="109"/>
      <c r="H53" s="110"/>
    </row>
    <row r="54" ht="15.75" customHeight="1">
      <c r="A54" s="111"/>
      <c r="H54" s="93"/>
    </row>
    <row r="55" ht="15.75" customHeight="1">
      <c r="A55" s="112"/>
      <c r="B55" s="94"/>
      <c r="C55" s="94"/>
      <c r="D55" s="94"/>
      <c r="E55" s="94"/>
      <c r="F55" s="94"/>
      <c r="G55" s="94"/>
      <c r="H55" s="95"/>
    </row>
    <row r="56" ht="15.75" customHeight="1"/>
    <row r="57" ht="15.75" customHeight="1">
      <c r="A57" s="73" t="s">
        <v>407</v>
      </c>
    </row>
    <row r="58">
      <c r="A58" s="76" t="s">
        <v>402</v>
      </c>
      <c r="B58" s="67"/>
      <c r="C58" s="33"/>
      <c r="D58" s="33"/>
      <c r="E58" s="33"/>
      <c r="F58" s="33"/>
      <c r="G58" s="33"/>
      <c r="H58" s="34"/>
    </row>
    <row r="59" ht="15.75" customHeight="1">
      <c r="A59" s="76" t="s">
        <v>8</v>
      </c>
      <c r="B59" s="67"/>
      <c r="C59" s="33"/>
      <c r="D59" s="33"/>
      <c r="E59" s="33"/>
      <c r="F59" s="33"/>
      <c r="G59" s="33"/>
      <c r="H59" s="34"/>
    </row>
    <row r="60" ht="15.75" customHeight="1">
      <c r="A60" s="76" t="s">
        <v>360</v>
      </c>
      <c r="B60" s="105"/>
      <c r="C60" s="33"/>
      <c r="D60" s="33"/>
      <c r="E60" s="33"/>
      <c r="F60" s="33"/>
      <c r="G60" s="33"/>
      <c r="H60" s="34"/>
    </row>
    <row r="61" ht="15.75" customHeight="1">
      <c r="A61" s="76" t="s">
        <v>321</v>
      </c>
      <c r="B61" s="105"/>
      <c r="C61" s="33"/>
      <c r="D61" s="33"/>
      <c r="E61" s="33"/>
      <c r="F61" s="33"/>
      <c r="G61" s="33"/>
      <c r="H61" s="34"/>
    </row>
    <row r="62" ht="15.75" customHeight="1">
      <c r="A62" s="107" t="s">
        <v>408</v>
      </c>
      <c r="B62" s="6"/>
      <c r="C62" s="6"/>
      <c r="D62" s="6"/>
      <c r="E62" s="6"/>
      <c r="F62" s="6"/>
      <c r="G62" s="6"/>
      <c r="H62" s="6"/>
    </row>
    <row r="63" ht="15.75" customHeight="1">
      <c r="A63" s="91" t="s">
        <v>405</v>
      </c>
      <c r="B63" s="33"/>
      <c r="C63" s="33"/>
      <c r="D63" s="33"/>
      <c r="E63" s="33"/>
      <c r="F63" s="33"/>
      <c r="G63" s="33"/>
      <c r="H63" s="34"/>
    </row>
    <row r="64" ht="15.75" customHeight="1">
      <c r="A64" s="108"/>
      <c r="B64" s="109"/>
      <c r="C64" s="109"/>
      <c r="D64" s="109"/>
      <c r="E64" s="109"/>
      <c r="F64" s="109"/>
      <c r="G64" s="109"/>
      <c r="H64" s="110"/>
    </row>
    <row r="65" ht="15.75" customHeight="1">
      <c r="A65" s="111"/>
      <c r="H65" s="93"/>
    </row>
    <row r="66" ht="15.75" customHeight="1">
      <c r="A66" s="112"/>
      <c r="B66" s="94"/>
      <c r="C66" s="94"/>
      <c r="D66" s="94"/>
      <c r="E66" s="94"/>
      <c r="F66" s="94"/>
      <c r="G66" s="94"/>
      <c r="H66" s="95"/>
    </row>
    <row r="67" ht="15.75" customHeight="1"/>
    <row r="68" ht="15.75" customHeight="1">
      <c r="A68" s="89" t="s">
        <v>409</v>
      </c>
      <c r="G68" s="83" t="s">
        <v>321</v>
      </c>
      <c r="H68" s="90">
        <v>15.0</v>
      </c>
    </row>
    <row r="69" ht="15.75" customHeight="1">
      <c r="G69" s="73" t="s">
        <v>410</v>
      </c>
    </row>
    <row r="70" ht="15.75" customHeight="1">
      <c r="A70" s="76" t="s">
        <v>321</v>
      </c>
      <c r="B70" s="113">
        <v>15.0</v>
      </c>
      <c r="C70" s="33"/>
      <c r="D70" s="33"/>
      <c r="E70" s="33"/>
      <c r="F70" s="33"/>
      <c r="G70" s="33"/>
      <c r="H70" s="34"/>
    </row>
    <row r="71" ht="15.75" customHeight="1">
      <c r="A71" s="103" t="s">
        <v>411</v>
      </c>
      <c r="B71" s="33"/>
      <c r="C71" s="33"/>
      <c r="D71" s="33"/>
      <c r="E71" s="33"/>
      <c r="F71" s="33"/>
      <c r="G71" s="33"/>
      <c r="H71" s="34"/>
    </row>
    <row r="72" ht="15.75" customHeight="1">
      <c r="A72" s="114" t="s">
        <v>450</v>
      </c>
      <c r="B72" s="109"/>
      <c r="C72" s="109"/>
      <c r="D72" s="109"/>
      <c r="E72" s="109"/>
      <c r="F72" s="109"/>
      <c r="G72" s="109"/>
      <c r="H72" s="110"/>
    </row>
    <row r="73" ht="15.75" customHeight="1">
      <c r="A73" s="112"/>
      <c r="B73" s="94"/>
      <c r="C73" s="94"/>
      <c r="D73" s="94"/>
      <c r="E73" s="94"/>
      <c r="F73" s="94"/>
      <c r="G73" s="94"/>
      <c r="H73" s="95"/>
    </row>
    <row r="74" ht="15.75" customHeight="1">
      <c r="A74" s="73" t="s">
        <v>413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359</v>
      </c>
    </row>
    <row r="3" ht="15.75" customHeight="1"/>
    <row r="4" ht="15.75" customHeight="1">
      <c r="B4" s="66" t="s">
        <v>1</v>
      </c>
      <c r="C4" s="86" t="str">
        <f>'Diseño'!C4</f>
        <v>283 - Análisis y Diseño de Sistemas 1</v>
      </c>
      <c r="D4" s="33"/>
      <c r="E4" s="33"/>
      <c r="F4" s="33"/>
      <c r="G4" s="34"/>
    </row>
    <row r="5" ht="15.75" customHeight="1">
      <c r="B5" s="68" t="s">
        <v>192</v>
      </c>
      <c r="C5" s="67">
        <v>7.0</v>
      </c>
      <c r="D5" s="33"/>
      <c r="E5" s="33"/>
      <c r="F5" s="33"/>
      <c r="G5" s="34"/>
    </row>
    <row r="6" ht="15.75" customHeight="1">
      <c r="B6" s="87" t="s">
        <v>318</v>
      </c>
      <c r="C6" s="67">
        <f>H10+H21+H47+H71</f>
        <v>129</v>
      </c>
      <c r="D6" s="33"/>
      <c r="E6" s="33"/>
      <c r="F6" s="33"/>
      <c r="G6" s="34"/>
      <c r="I6" s="6"/>
    </row>
    <row r="7" ht="15.75" customHeight="1">
      <c r="B7" s="87" t="s">
        <v>360</v>
      </c>
      <c r="C7" s="67">
        <f>B52+B63</f>
        <v>0</v>
      </c>
      <c r="D7" s="33"/>
      <c r="E7" s="33"/>
      <c r="F7" s="33"/>
      <c r="G7" s="34"/>
    </row>
    <row r="8" ht="15.75" customHeight="1">
      <c r="B8" s="87" t="s">
        <v>361</v>
      </c>
      <c r="C8" s="88" t="str">
        <f>IF(H47&lt;=0, "❌ ERROR: La Actividad 1 debe tener un tiempo mayor a 0.", IF(H21&gt;60, "❌ ERROR: El 'Área de Conocimiento' no puede exceder los 60 min.", IF((H10+H21+H47)&lt;100, "❌ ERROR: El tiempo total debe ser de al menos 100 min.", "✅ VALIDACIÓN CORRECTA")))</f>
        <v>✅ VALIDACIÓN CORRECTA</v>
      </c>
      <c r="D8" s="33"/>
      <c r="E8" s="33"/>
      <c r="F8" s="33"/>
      <c r="G8" s="34"/>
      <c r="I8" s="6"/>
      <c r="J8" s="6"/>
      <c r="K8" s="6"/>
    </row>
    <row r="9" ht="15.75" customHeight="1"/>
    <row r="10" ht="15.75" customHeight="1">
      <c r="A10" s="89" t="s">
        <v>362</v>
      </c>
      <c r="G10" s="83" t="s">
        <v>321</v>
      </c>
      <c r="H10" s="115">
        <f>B13</f>
        <v>4</v>
      </c>
    </row>
    <row r="11" ht="15.75" customHeight="1">
      <c r="G11" s="73" t="s">
        <v>363</v>
      </c>
    </row>
    <row r="12" ht="15.75" customHeight="1">
      <c r="A12" s="76" t="s">
        <v>364</v>
      </c>
      <c r="B12" s="82" t="s">
        <v>451</v>
      </c>
      <c r="C12" s="33"/>
      <c r="D12" s="33"/>
      <c r="E12" s="33"/>
      <c r="F12" s="33"/>
      <c r="G12" s="33"/>
      <c r="H12" s="34"/>
    </row>
    <row r="13" ht="15.75" customHeight="1">
      <c r="A13" s="78" t="s">
        <v>321</v>
      </c>
      <c r="B13" s="82">
        <v>4.0</v>
      </c>
      <c r="C13" s="33"/>
      <c r="D13" s="33"/>
      <c r="E13" s="33"/>
      <c r="F13" s="33"/>
      <c r="G13" s="33"/>
      <c r="H13" s="34"/>
    </row>
    <row r="14" ht="15.75" customHeight="1">
      <c r="A14" s="91" t="s">
        <v>366</v>
      </c>
      <c r="B14" s="33"/>
      <c r="C14" s="33"/>
      <c r="D14" s="33"/>
      <c r="E14" s="33"/>
      <c r="F14" s="33"/>
      <c r="G14" s="33"/>
      <c r="H14" s="34"/>
    </row>
    <row r="15" ht="15.75" customHeight="1">
      <c r="A15" s="121" t="s">
        <v>452</v>
      </c>
      <c r="B15" s="109"/>
      <c r="C15" s="109"/>
      <c r="D15" s="109"/>
      <c r="E15" s="109"/>
      <c r="F15" s="109"/>
      <c r="G15" s="109"/>
      <c r="H15" s="110"/>
    </row>
    <row r="16" ht="31.5" customHeight="1">
      <c r="A16" s="112"/>
      <c r="B16" s="94"/>
      <c r="C16" s="94"/>
      <c r="D16" s="94"/>
      <c r="E16" s="94"/>
      <c r="F16" s="94"/>
      <c r="G16" s="94"/>
      <c r="H16" s="95"/>
    </row>
    <row r="17" ht="15.75" customHeight="1">
      <c r="A17" s="91" t="s">
        <v>368</v>
      </c>
      <c r="B17" s="33"/>
      <c r="C17" s="33"/>
      <c r="D17" s="33"/>
      <c r="E17" s="33"/>
      <c r="F17" s="33"/>
      <c r="G17" s="33"/>
      <c r="H17" s="34"/>
    </row>
    <row r="18" ht="15.75" customHeight="1">
      <c r="A18" s="117" t="s">
        <v>453</v>
      </c>
      <c r="B18" s="109"/>
      <c r="C18" s="109"/>
      <c r="D18" s="109"/>
      <c r="E18" s="109"/>
      <c r="F18" s="109"/>
      <c r="G18" s="109"/>
      <c r="H18" s="110"/>
    </row>
    <row r="19" ht="26.25" customHeight="1">
      <c r="A19" s="112"/>
      <c r="B19" s="94"/>
      <c r="C19" s="94"/>
      <c r="D19" s="94"/>
      <c r="E19" s="94"/>
      <c r="F19" s="94"/>
      <c r="G19" s="94"/>
      <c r="H19" s="95"/>
    </row>
    <row r="20" ht="15.75" customHeight="1"/>
    <row r="21" ht="15.75" customHeight="1">
      <c r="A21" s="89" t="s">
        <v>370</v>
      </c>
      <c r="G21" s="83" t="s">
        <v>321</v>
      </c>
      <c r="H21" s="115">
        <f>SUM(D42:H45)</f>
        <v>60</v>
      </c>
      <c r="I21" s="6"/>
    </row>
    <row r="22" ht="15.75" customHeight="1">
      <c r="G22" s="73" t="s">
        <v>371</v>
      </c>
    </row>
    <row r="23" ht="15.75" customHeight="1">
      <c r="A23" s="76" t="s">
        <v>372</v>
      </c>
      <c r="B23" s="82" t="s">
        <v>258</v>
      </c>
      <c r="C23" s="33"/>
      <c r="D23" s="33"/>
      <c r="E23" s="33"/>
      <c r="F23" s="33"/>
      <c r="G23" s="33"/>
      <c r="H23" s="34"/>
    </row>
    <row r="24" ht="15.75" customHeight="1">
      <c r="A24" s="76" t="s">
        <v>372</v>
      </c>
      <c r="B24" s="82" t="s">
        <v>262</v>
      </c>
      <c r="C24" s="33"/>
      <c r="D24" s="33"/>
      <c r="E24" s="33"/>
      <c r="F24" s="33"/>
      <c r="G24" s="33"/>
      <c r="H24" s="34"/>
    </row>
    <row r="25" ht="15.75" customHeight="1">
      <c r="A25" s="76" t="s">
        <v>372</v>
      </c>
      <c r="B25" s="82" t="s">
        <v>264</v>
      </c>
      <c r="C25" s="33"/>
      <c r="D25" s="33"/>
      <c r="E25" s="33"/>
      <c r="F25" s="33"/>
      <c r="G25" s="33"/>
      <c r="H25" s="34"/>
    </row>
    <row r="26" ht="15.75" customHeight="1">
      <c r="A26" s="76" t="s">
        <v>372</v>
      </c>
      <c r="B26" s="82" t="s">
        <v>266</v>
      </c>
      <c r="C26" s="33"/>
      <c r="D26" s="33"/>
      <c r="E26" s="33"/>
      <c r="F26" s="33"/>
      <c r="G26" s="33"/>
      <c r="H26" s="34"/>
    </row>
    <row r="27" ht="15.75" customHeight="1">
      <c r="A27" s="76" t="s">
        <v>372</v>
      </c>
      <c r="B27" s="82" t="s">
        <v>269</v>
      </c>
      <c r="C27" s="33"/>
      <c r="D27" s="33"/>
      <c r="E27" s="33"/>
      <c r="F27" s="33"/>
      <c r="G27" s="33"/>
      <c r="H27" s="34"/>
    </row>
    <row r="28" ht="15.75" customHeight="1"/>
    <row r="29" ht="15.75" customHeight="1">
      <c r="A29" s="96" t="s">
        <v>373</v>
      </c>
      <c r="B29" s="6"/>
      <c r="C29" s="6"/>
      <c r="D29" s="6"/>
    </row>
    <row r="30" ht="15.75" customHeight="1">
      <c r="A30" s="97" t="s">
        <v>186</v>
      </c>
      <c r="B30" s="98" t="s">
        <v>374</v>
      </c>
      <c r="C30" s="34"/>
      <c r="D30" s="98" t="s">
        <v>375</v>
      </c>
      <c r="E30" s="34"/>
      <c r="F30" s="98" t="s">
        <v>376</v>
      </c>
      <c r="G30" s="33"/>
      <c r="H30" s="34"/>
    </row>
    <row r="31" ht="15.75" customHeight="1">
      <c r="A31" s="68">
        <v>1.0</v>
      </c>
      <c r="B31" s="67" t="str">
        <f>IFERROR(__xludf.DUMMYFUNCTION("FILTER('Diseño'!D:D,'Diseño'!H:H=$C$5)"),"Diseño y Desarrollo de Sistemas")</f>
        <v>Diseño y Desarrollo de Sistemas</v>
      </c>
      <c r="C31" s="34"/>
      <c r="D31" s="82" t="s">
        <v>260</v>
      </c>
      <c r="E31" s="34"/>
      <c r="F31" s="82" t="s">
        <v>454</v>
      </c>
      <c r="G31" s="33"/>
      <c r="H31" s="34"/>
    </row>
    <row r="32" ht="15.75" customHeight="1">
      <c r="A32" s="68">
        <v>2.0</v>
      </c>
      <c r="B32" s="67" t="str">
        <f>IFERROR(__xludf.DUMMYFUNCTION("""COMPUTED_VALUE"""),"Diseño y Desarrollo de Sistemas")</f>
        <v>Diseño y Desarrollo de Sistemas</v>
      </c>
      <c r="C32" s="34"/>
      <c r="D32" s="82" t="s">
        <v>260</v>
      </c>
      <c r="E32" s="34"/>
      <c r="F32" s="82" t="s">
        <v>261</v>
      </c>
      <c r="G32" s="33"/>
      <c r="H32" s="34"/>
    </row>
    <row r="33" ht="15.75" customHeight="1">
      <c r="A33" s="68">
        <v>3.0</v>
      </c>
      <c r="B33" s="67" t="str">
        <f>IFERROR(__xludf.DUMMYFUNCTION("""COMPUTED_VALUE"""),"Diseño y Desarrollo de Sistemas")</f>
        <v>Diseño y Desarrollo de Sistemas</v>
      </c>
      <c r="C33" s="34"/>
      <c r="D33" s="82" t="s">
        <v>260</v>
      </c>
      <c r="E33" s="34"/>
      <c r="F33" s="82" t="s">
        <v>263</v>
      </c>
      <c r="G33" s="33"/>
      <c r="H33" s="34"/>
    </row>
    <row r="34" ht="15.75" customHeight="1">
      <c r="A34" s="68">
        <v>4.0</v>
      </c>
      <c r="B34" s="67" t="str">
        <f>IFERROR(__xludf.DUMMYFUNCTION("""COMPUTED_VALUE"""),"Diseño y Desarrollo de Sistemas")</f>
        <v>Diseño y Desarrollo de Sistemas</v>
      </c>
      <c r="C34" s="34"/>
      <c r="D34" s="82" t="s">
        <v>260</v>
      </c>
      <c r="E34" s="34"/>
      <c r="F34" s="82" t="s">
        <v>265</v>
      </c>
      <c r="G34" s="33"/>
      <c r="H34" s="34"/>
    </row>
    <row r="35" ht="15.75" customHeight="1">
      <c r="A35" s="68">
        <v>5.0</v>
      </c>
      <c r="B35" s="67" t="s">
        <v>259</v>
      </c>
      <c r="C35" s="34"/>
      <c r="D35" s="82" t="s">
        <v>267</v>
      </c>
      <c r="E35" s="34"/>
      <c r="F35" s="82" t="s">
        <v>268</v>
      </c>
      <c r="G35" s="33"/>
      <c r="H35" s="34"/>
    </row>
    <row r="36" ht="15.75" customHeight="1">
      <c r="A36" s="68">
        <v>6.0</v>
      </c>
      <c r="B36" s="67" t="s">
        <v>259</v>
      </c>
      <c r="C36" s="34"/>
      <c r="D36" s="82" t="s">
        <v>267</v>
      </c>
      <c r="E36" s="34"/>
      <c r="F36" s="82" t="s">
        <v>270</v>
      </c>
      <c r="G36" s="33"/>
      <c r="H36" s="34"/>
    </row>
    <row r="37" ht="15.75" customHeight="1">
      <c r="A37" s="68">
        <v>7.0</v>
      </c>
      <c r="B37" s="67" t="s">
        <v>259</v>
      </c>
      <c r="C37" s="34"/>
      <c r="D37" s="82" t="s">
        <v>267</v>
      </c>
      <c r="E37" s="34"/>
      <c r="F37" s="82" t="s">
        <v>455</v>
      </c>
      <c r="G37" s="33"/>
      <c r="H37" s="34"/>
    </row>
    <row r="38" ht="15.75" customHeight="1"/>
    <row r="39" ht="15.75" customHeight="1">
      <c r="A39" s="96" t="s">
        <v>389</v>
      </c>
    </row>
    <row r="40" ht="15.75" customHeight="1">
      <c r="A40" s="6"/>
      <c r="B40" s="6"/>
      <c r="C40" s="6"/>
      <c r="D40" s="6"/>
      <c r="E40" s="6"/>
      <c r="F40" s="6"/>
      <c r="G40" s="6"/>
      <c r="H40" s="6"/>
    </row>
    <row r="41">
      <c r="A41" s="97" t="s">
        <v>390</v>
      </c>
      <c r="B41" s="97" t="s">
        <v>23</v>
      </c>
      <c r="C41" s="102" t="s">
        <v>391</v>
      </c>
      <c r="D41" s="103" t="s">
        <v>392</v>
      </c>
      <c r="E41" s="33"/>
      <c r="F41" s="33"/>
      <c r="G41" s="33"/>
      <c r="H41" s="34"/>
      <c r="I41" s="104" t="s">
        <v>18</v>
      </c>
    </row>
    <row r="42" ht="15.75" customHeight="1">
      <c r="A42" s="68" t="s">
        <v>393</v>
      </c>
      <c r="B42" s="68" t="s">
        <v>394</v>
      </c>
      <c r="C42" s="68">
        <v>30.0</v>
      </c>
      <c r="D42" s="82">
        <v>30.0</v>
      </c>
      <c r="E42" s="33"/>
      <c r="F42" s="33"/>
      <c r="G42" s="33"/>
      <c r="H42" s="34"/>
      <c r="I42" s="68" t="str">
        <f t="shared" ref="I42:I45" si="1">IF(D42&lt;=C42,"Correcto", "Corregir")</f>
        <v>Correcto</v>
      </c>
    </row>
    <row r="43" ht="15.75" customHeight="1">
      <c r="A43" s="68" t="s">
        <v>395</v>
      </c>
      <c r="B43" s="68" t="s">
        <v>394</v>
      </c>
      <c r="C43" s="68">
        <v>6.0</v>
      </c>
      <c r="D43" s="82">
        <v>5.0</v>
      </c>
      <c r="E43" s="33"/>
      <c r="F43" s="33"/>
      <c r="G43" s="33"/>
      <c r="H43" s="34"/>
      <c r="I43" s="68" t="str">
        <f t="shared" si="1"/>
        <v>Correcto</v>
      </c>
    </row>
    <row r="44" ht="15.75" customHeight="1">
      <c r="A44" s="68" t="s">
        <v>396</v>
      </c>
      <c r="B44" s="68" t="s">
        <v>397</v>
      </c>
      <c r="C44" s="68">
        <v>10.0</v>
      </c>
      <c r="D44" s="82">
        <v>5.0</v>
      </c>
      <c r="E44" s="33"/>
      <c r="F44" s="33"/>
      <c r="G44" s="33"/>
      <c r="H44" s="34"/>
      <c r="I44" s="68" t="str">
        <f t="shared" si="1"/>
        <v>Correcto</v>
      </c>
    </row>
    <row r="45" ht="15.75" customHeight="1">
      <c r="A45" s="68" t="s">
        <v>398</v>
      </c>
      <c r="B45" s="68" t="s">
        <v>394</v>
      </c>
      <c r="C45" s="68">
        <v>30.0</v>
      </c>
      <c r="D45" s="82">
        <v>20.0</v>
      </c>
      <c r="E45" s="33"/>
      <c r="F45" s="33"/>
      <c r="G45" s="33"/>
      <c r="H45" s="34"/>
      <c r="I45" s="68" t="str">
        <f t="shared" si="1"/>
        <v>Correcto</v>
      </c>
    </row>
    <row r="46" ht="15.75" customHeight="1"/>
    <row r="47" ht="15.75" customHeight="1">
      <c r="A47" s="89" t="s">
        <v>399</v>
      </c>
      <c r="G47" s="83" t="s">
        <v>321</v>
      </c>
      <c r="H47" s="115">
        <f>B53</f>
        <v>50</v>
      </c>
    </row>
    <row r="48" ht="15.75" customHeight="1">
      <c r="G48" s="73" t="s">
        <v>400</v>
      </c>
    </row>
    <row r="49" ht="15.75" customHeight="1">
      <c r="A49" s="73" t="s">
        <v>401</v>
      </c>
    </row>
    <row r="50">
      <c r="A50" s="76" t="s">
        <v>402</v>
      </c>
      <c r="B50" s="82" t="s">
        <v>258</v>
      </c>
      <c r="C50" s="33"/>
      <c r="D50" s="33"/>
      <c r="E50" s="33"/>
      <c r="F50" s="33"/>
      <c r="G50" s="33"/>
      <c r="H50" s="34"/>
    </row>
    <row r="51" ht="15.75" customHeight="1">
      <c r="A51" s="76" t="s">
        <v>8</v>
      </c>
      <c r="B51" s="82" t="s">
        <v>420</v>
      </c>
      <c r="C51" s="33"/>
      <c r="D51" s="33"/>
      <c r="E51" s="33"/>
      <c r="F51" s="33"/>
      <c r="G51" s="33"/>
      <c r="H51" s="34"/>
    </row>
    <row r="52" ht="15.75" customHeight="1">
      <c r="A52" s="76" t="s">
        <v>360</v>
      </c>
      <c r="B52" s="105">
        <v>0.0</v>
      </c>
      <c r="C52" s="33"/>
      <c r="D52" s="33"/>
      <c r="E52" s="33"/>
      <c r="F52" s="33"/>
      <c r="G52" s="33"/>
      <c r="H52" s="34"/>
    </row>
    <row r="53" ht="15.75" customHeight="1">
      <c r="A53" s="76" t="s">
        <v>321</v>
      </c>
      <c r="B53" s="82">
        <v>50.0</v>
      </c>
      <c r="C53" s="33"/>
      <c r="D53" s="33"/>
      <c r="E53" s="33"/>
      <c r="F53" s="33"/>
      <c r="G53" s="33"/>
      <c r="H53" s="34"/>
    </row>
    <row r="54" ht="15.75" customHeight="1">
      <c r="A54" s="106" t="s">
        <v>404</v>
      </c>
      <c r="B54" s="6"/>
      <c r="C54" s="6"/>
      <c r="D54" s="6"/>
      <c r="E54" s="6"/>
      <c r="F54" s="6"/>
      <c r="G54" s="6"/>
      <c r="H54" s="6"/>
    </row>
    <row r="55" ht="15.75" customHeight="1">
      <c r="A55" s="91" t="s">
        <v>405</v>
      </c>
      <c r="B55" s="33"/>
      <c r="C55" s="33"/>
      <c r="D55" s="33"/>
      <c r="E55" s="33"/>
      <c r="F55" s="33"/>
      <c r="G55" s="33"/>
      <c r="H55" s="34"/>
    </row>
    <row r="56" ht="15.75" customHeight="1">
      <c r="A56" s="117" t="s">
        <v>456</v>
      </c>
      <c r="B56" s="109"/>
      <c r="C56" s="109"/>
      <c r="D56" s="109"/>
      <c r="E56" s="109"/>
      <c r="F56" s="109"/>
      <c r="G56" s="109"/>
      <c r="H56" s="110"/>
    </row>
    <row r="57" ht="15.75" customHeight="1">
      <c r="A57" s="111"/>
      <c r="H57" s="93"/>
    </row>
    <row r="58" ht="28.5" customHeight="1">
      <c r="A58" s="112"/>
      <c r="B58" s="94"/>
      <c r="C58" s="94"/>
      <c r="D58" s="94"/>
      <c r="E58" s="94"/>
      <c r="F58" s="94"/>
      <c r="G58" s="94"/>
      <c r="H58" s="95"/>
    </row>
    <row r="59" ht="15.75" customHeight="1"/>
    <row r="60" ht="15.75" customHeight="1">
      <c r="A60" s="73" t="s">
        <v>407</v>
      </c>
    </row>
    <row r="61">
      <c r="A61" s="76" t="s">
        <v>402</v>
      </c>
      <c r="B61" s="67"/>
      <c r="C61" s="33"/>
      <c r="D61" s="33"/>
      <c r="E61" s="33"/>
      <c r="F61" s="33"/>
      <c r="G61" s="33"/>
      <c r="H61" s="34"/>
    </row>
    <row r="62" ht="15.75" customHeight="1">
      <c r="A62" s="76" t="s">
        <v>8</v>
      </c>
      <c r="B62" s="67"/>
      <c r="C62" s="33"/>
      <c r="D62" s="33"/>
      <c r="E62" s="33"/>
      <c r="F62" s="33"/>
      <c r="G62" s="33"/>
      <c r="H62" s="34"/>
    </row>
    <row r="63" ht="15.75" customHeight="1">
      <c r="A63" s="76" t="s">
        <v>360</v>
      </c>
      <c r="B63" s="105"/>
      <c r="C63" s="33"/>
      <c r="D63" s="33"/>
      <c r="E63" s="33"/>
      <c r="F63" s="33"/>
      <c r="G63" s="33"/>
      <c r="H63" s="34"/>
    </row>
    <row r="64" ht="15.75" customHeight="1">
      <c r="A64" s="76" t="s">
        <v>321</v>
      </c>
      <c r="B64" s="105"/>
      <c r="C64" s="33"/>
      <c r="D64" s="33"/>
      <c r="E64" s="33"/>
      <c r="F64" s="33"/>
      <c r="G64" s="33"/>
      <c r="H64" s="34"/>
    </row>
    <row r="65" ht="15.75" customHeight="1">
      <c r="A65" s="107" t="s">
        <v>408</v>
      </c>
      <c r="B65" s="6"/>
      <c r="C65" s="6"/>
      <c r="D65" s="6"/>
      <c r="E65" s="6"/>
      <c r="F65" s="6"/>
      <c r="G65" s="6"/>
      <c r="H65" s="6"/>
    </row>
    <row r="66" ht="15.75" customHeight="1">
      <c r="A66" s="91" t="s">
        <v>405</v>
      </c>
      <c r="B66" s="33"/>
      <c r="C66" s="33"/>
      <c r="D66" s="33"/>
      <c r="E66" s="33"/>
      <c r="F66" s="33"/>
      <c r="G66" s="33"/>
      <c r="H66" s="34"/>
    </row>
    <row r="67" ht="15.75" customHeight="1">
      <c r="A67" s="108"/>
      <c r="B67" s="109"/>
      <c r="C67" s="109"/>
      <c r="D67" s="109"/>
      <c r="E67" s="109"/>
      <c r="F67" s="109"/>
      <c r="G67" s="109"/>
      <c r="H67" s="110"/>
    </row>
    <row r="68" ht="15.75" customHeight="1">
      <c r="A68" s="111"/>
      <c r="H68" s="93"/>
    </row>
    <row r="69" ht="15.75" customHeight="1">
      <c r="A69" s="112"/>
      <c r="B69" s="94"/>
      <c r="C69" s="94"/>
      <c r="D69" s="94"/>
      <c r="E69" s="94"/>
      <c r="F69" s="94"/>
      <c r="G69" s="94"/>
      <c r="H69" s="95"/>
    </row>
    <row r="70" ht="15.75" customHeight="1"/>
    <row r="71" ht="15.75" customHeight="1">
      <c r="A71" s="89" t="s">
        <v>409</v>
      </c>
      <c r="G71" s="83" t="s">
        <v>321</v>
      </c>
      <c r="H71" s="115">
        <f>B73</f>
        <v>15</v>
      </c>
    </row>
    <row r="72" ht="15.75" customHeight="1">
      <c r="G72" s="73" t="s">
        <v>410</v>
      </c>
    </row>
    <row r="73" ht="15.75" customHeight="1">
      <c r="A73" s="76" t="s">
        <v>321</v>
      </c>
      <c r="B73" s="113">
        <v>15.0</v>
      </c>
      <c r="C73" s="33"/>
      <c r="D73" s="33"/>
      <c r="E73" s="33"/>
      <c r="F73" s="33"/>
      <c r="G73" s="33"/>
      <c r="H73" s="34"/>
    </row>
    <row r="74" ht="15.75" customHeight="1">
      <c r="A74" s="103" t="s">
        <v>411</v>
      </c>
      <c r="B74" s="33"/>
      <c r="C74" s="33"/>
      <c r="D74" s="33"/>
      <c r="E74" s="33"/>
      <c r="F74" s="33"/>
      <c r="G74" s="33"/>
      <c r="H74" s="34"/>
    </row>
    <row r="75" ht="15.75" customHeight="1">
      <c r="A75" s="114" t="s">
        <v>457</v>
      </c>
      <c r="B75" s="109"/>
      <c r="C75" s="109"/>
      <c r="D75" s="109"/>
      <c r="E75" s="109"/>
      <c r="F75" s="109"/>
      <c r="G75" s="109"/>
      <c r="H75" s="110"/>
    </row>
    <row r="76" ht="15.75" customHeight="1">
      <c r="A76" s="112"/>
      <c r="B76" s="94"/>
      <c r="C76" s="94"/>
      <c r="D76" s="94"/>
      <c r="E76" s="94"/>
      <c r="F76" s="94"/>
      <c r="G76" s="94"/>
      <c r="H76" s="95"/>
    </row>
    <row r="77" ht="15.75" customHeight="1">
      <c r="A77" s="73" t="s">
        <v>413</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64">
    <mergeCell ref="D33:E33"/>
    <mergeCell ref="F33:H33"/>
    <mergeCell ref="D36:E36"/>
    <mergeCell ref="F36:H36"/>
    <mergeCell ref="D41:H41"/>
    <mergeCell ref="D42:H42"/>
    <mergeCell ref="D43:H43"/>
    <mergeCell ref="D44:H44"/>
    <mergeCell ref="D45:H45"/>
    <mergeCell ref="B73:H73"/>
    <mergeCell ref="A74:H74"/>
    <mergeCell ref="A75:H76"/>
    <mergeCell ref="B61:H61"/>
    <mergeCell ref="B62:H62"/>
    <mergeCell ref="B63:H63"/>
    <mergeCell ref="B64:H64"/>
    <mergeCell ref="A66:H66"/>
    <mergeCell ref="A67:H69"/>
    <mergeCell ref="A71:F71"/>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5:H25"/>
    <mergeCell ref="B26:H26"/>
    <mergeCell ref="B27:H27"/>
    <mergeCell ref="B30:C30"/>
    <mergeCell ref="D30:E30"/>
    <mergeCell ref="F30:H30"/>
    <mergeCell ref="B31:C31"/>
    <mergeCell ref="D31:E31"/>
    <mergeCell ref="F31:H31"/>
    <mergeCell ref="B32:C32"/>
    <mergeCell ref="D32:E32"/>
    <mergeCell ref="F32:H32"/>
    <mergeCell ref="B33:C33"/>
    <mergeCell ref="B37:C37"/>
    <mergeCell ref="D37:E37"/>
    <mergeCell ref="F37:H37"/>
    <mergeCell ref="B34:C34"/>
    <mergeCell ref="D34:E34"/>
    <mergeCell ref="F34:H34"/>
    <mergeCell ref="B35:C35"/>
    <mergeCell ref="D35:E35"/>
    <mergeCell ref="F35:H35"/>
    <mergeCell ref="B36:C36"/>
    <mergeCell ref="A47:F47"/>
    <mergeCell ref="B50:H50"/>
    <mergeCell ref="B51:H51"/>
    <mergeCell ref="B52:H52"/>
    <mergeCell ref="B53:H53"/>
    <mergeCell ref="A55:H55"/>
    <mergeCell ref="A56:H58"/>
  </mergeCells>
  <conditionalFormatting sqref="D42:H45">
    <cfRule type="cellIs" dxfId="0" priority="1" operator="between">
      <formula>0</formula>
      <formula>45</formula>
    </cfRule>
  </conditionalFormatting>
  <dataValidations>
    <dataValidation type="list" allowBlank="1" showErrorMessage="1" sqref="B51">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7 B50 B61">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18.13"/>
  </cols>
  <sheetData>
    <row r="1" ht="15.75" customHeight="1"/>
    <row r="2" ht="15.75" customHeight="1">
      <c r="B2" s="2" t="s">
        <v>359</v>
      </c>
    </row>
    <row r="3" ht="15.75" customHeight="1"/>
    <row r="4" ht="15.75" customHeight="1">
      <c r="B4" s="66" t="s">
        <v>1</v>
      </c>
      <c r="C4" s="86" t="str">
        <f>'Diseño'!C4</f>
        <v>283 - Análisis y Diseño de Sistemas 1</v>
      </c>
      <c r="D4" s="33"/>
      <c r="E4" s="33"/>
      <c r="F4" s="33"/>
      <c r="G4" s="34"/>
    </row>
    <row r="5" ht="15.75" customHeight="1">
      <c r="B5" s="68" t="s">
        <v>192</v>
      </c>
      <c r="C5" s="67">
        <v>8.0</v>
      </c>
      <c r="D5" s="33"/>
      <c r="E5" s="33"/>
      <c r="F5" s="33"/>
      <c r="G5" s="34"/>
    </row>
    <row r="6" ht="15.75" customHeight="1">
      <c r="B6" s="87" t="s">
        <v>318</v>
      </c>
      <c r="C6" s="67">
        <f>H10+H21+H51+H75</f>
        <v>119</v>
      </c>
      <c r="D6" s="33"/>
      <c r="E6" s="33"/>
      <c r="F6" s="33"/>
      <c r="G6" s="34"/>
      <c r="I6" s="6"/>
    </row>
    <row r="7" ht="15.75" customHeight="1">
      <c r="B7" s="87" t="s">
        <v>360</v>
      </c>
      <c r="C7" s="67">
        <f>B56+B67</f>
        <v>0</v>
      </c>
      <c r="D7" s="33"/>
      <c r="E7" s="33"/>
      <c r="F7" s="33"/>
      <c r="G7" s="34"/>
    </row>
    <row r="8" ht="15.75" customHeight="1">
      <c r="B8" s="87" t="s">
        <v>361</v>
      </c>
      <c r="C8" s="88" t="str">
        <f>IF(H51&lt;=0, "❌ ERROR: La Actividad 1 debe tener un tiempo mayor a 0.", IF(H21&gt;60, "❌ ERROR: El 'Área de Conocimiento' no puede exceder los 60 min.", IF((H10+H21+H51)&lt;100, "❌ ERROR: El tiempo total debe ser de al menos 100 min.", "✅ VALIDACIÓN CORRECTA")))</f>
        <v>✅ VALIDACIÓN CORRECTA</v>
      </c>
      <c r="D8" s="33"/>
      <c r="E8" s="33"/>
      <c r="F8" s="33"/>
      <c r="G8" s="34"/>
      <c r="I8" s="6"/>
      <c r="J8" s="6"/>
      <c r="K8" s="6"/>
    </row>
    <row r="9" ht="15.75" customHeight="1"/>
    <row r="10" ht="15.75" customHeight="1">
      <c r="A10" s="89" t="s">
        <v>362</v>
      </c>
      <c r="G10" s="83" t="s">
        <v>321</v>
      </c>
      <c r="H10" s="115">
        <f>B13</f>
        <v>4</v>
      </c>
    </row>
    <row r="11" ht="15.75" customHeight="1">
      <c r="G11" s="73" t="s">
        <v>363</v>
      </c>
    </row>
    <row r="12" ht="15.75" customHeight="1">
      <c r="A12" s="76" t="s">
        <v>364</v>
      </c>
      <c r="B12" s="82" t="s">
        <v>458</v>
      </c>
      <c r="C12" s="33"/>
      <c r="D12" s="33"/>
      <c r="E12" s="33"/>
      <c r="F12" s="33"/>
      <c r="G12" s="33"/>
      <c r="H12" s="34"/>
    </row>
    <row r="13" ht="15.75" customHeight="1">
      <c r="A13" s="78" t="s">
        <v>321</v>
      </c>
      <c r="B13" s="82">
        <v>4.0</v>
      </c>
      <c r="C13" s="33"/>
      <c r="D13" s="33"/>
      <c r="E13" s="33"/>
      <c r="F13" s="33"/>
      <c r="G13" s="33"/>
      <c r="H13" s="34"/>
    </row>
    <row r="14" ht="15.75" customHeight="1">
      <c r="A14" s="91" t="s">
        <v>366</v>
      </c>
      <c r="B14" s="33"/>
      <c r="C14" s="33"/>
      <c r="D14" s="33"/>
      <c r="E14" s="33"/>
      <c r="F14" s="33"/>
      <c r="G14" s="33"/>
      <c r="H14" s="34"/>
    </row>
    <row r="15" ht="15.75" customHeight="1">
      <c r="A15" s="114" t="s">
        <v>459</v>
      </c>
      <c r="B15" s="109"/>
      <c r="C15" s="109"/>
      <c r="D15" s="109"/>
      <c r="E15" s="109"/>
      <c r="F15" s="109"/>
      <c r="G15" s="109"/>
      <c r="H15" s="110"/>
    </row>
    <row r="16" ht="15.75" customHeight="1">
      <c r="A16" s="112"/>
      <c r="B16" s="94"/>
      <c r="C16" s="94"/>
      <c r="D16" s="94"/>
      <c r="E16" s="94"/>
      <c r="F16" s="94"/>
      <c r="G16" s="94"/>
      <c r="H16" s="95"/>
    </row>
    <row r="17" ht="15.75" customHeight="1">
      <c r="A17" s="91" t="s">
        <v>368</v>
      </c>
      <c r="B17" s="33"/>
      <c r="C17" s="33"/>
      <c r="D17" s="33"/>
      <c r="E17" s="33"/>
      <c r="F17" s="33"/>
      <c r="G17" s="33"/>
      <c r="H17" s="34"/>
    </row>
    <row r="18" ht="15.75" customHeight="1">
      <c r="A18" s="114" t="s">
        <v>460</v>
      </c>
      <c r="B18" s="109"/>
      <c r="C18" s="109"/>
      <c r="D18" s="109"/>
      <c r="E18" s="109"/>
      <c r="F18" s="109"/>
      <c r="G18" s="109"/>
      <c r="H18" s="110"/>
    </row>
    <row r="19" ht="15.75" customHeight="1">
      <c r="A19" s="112"/>
      <c r="B19" s="94"/>
      <c r="C19" s="94"/>
      <c r="D19" s="94"/>
      <c r="E19" s="94"/>
      <c r="F19" s="94"/>
      <c r="G19" s="94"/>
      <c r="H19" s="95"/>
    </row>
    <row r="20" ht="15.75" customHeight="1"/>
    <row r="21" ht="15.75" customHeight="1">
      <c r="A21" s="89" t="s">
        <v>370</v>
      </c>
      <c r="G21" s="83" t="s">
        <v>321</v>
      </c>
      <c r="H21" s="90">
        <f>SUM(D46:H49)</f>
        <v>55</v>
      </c>
      <c r="I21" s="6"/>
    </row>
    <row r="22" ht="15.75" customHeight="1">
      <c r="G22" s="73" t="s">
        <v>371</v>
      </c>
    </row>
    <row r="23" ht="29.25" customHeight="1">
      <c r="A23" s="76" t="s">
        <v>372</v>
      </c>
      <c r="B23" s="82" t="s">
        <v>271</v>
      </c>
      <c r="C23" s="33"/>
      <c r="D23" s="33"/>
      <c r="E23" s="33"/>
      <c r="F23" s="33"/>
      <c r="G23" s="33"/>
      <c r="H23" s="34"/>
    </row>
    <row r="24" ht="15.75" customHeight="1">
      <c r="A24" s="76" t="s">
        <v>372</v>
      </c>
      <c r="B24" s="82" t="s">
        <v>275</v>
      </c>
      <c r="C24" s="33"/>
      <c r="D24" s="33"/>
      <c r="E24" s="33"/>
      <c r="F24" s="33"/>
      <c r="G24" s="33"/>
      <c r="H24" s="34"/>
    </row>
    <row r="25" ht="15.75" customHeight="1"/>
    <row r="26" ht="15.75" customHeight="1">
      <c r="A26" s="96" t="s">
        <v>373</v>
      </c>
      <c r="B26" s="6"/>
      <c r="C26" s="6"/>
      <c r="D26" s="6"/>
    </row>
    <row r="27" ht="15.75" customHeight="1">
      <c r="A27" s="97" t="s">
        <v>186</v>
      </c>
      <c r="B27" s="98" t="s">
        <v>374</v>
      </c>
      <c r="C27" s="34"/>
      <c r="D27" s="98" t="s">
        <v>375</v>
      </c>
      <c r="E27" s="34"/>
      <c r="F27" s="98" t="s">
        <v>376</v>
      </c>
      <c r="G27" s="33"/>
      <c r="H27" s="34"/>
    </row>
    <row r="28" ht="15.75" customHeight="1">
      <c r="A28" s="68">
        <v>1.0</v>
      </c>
      <c r="B28" s="82" t="s">
        <v>259</v>
      </c>
      <c r="C28" s="34"/>
      <c r="D28" s="82" t="s">
        <v>129</v>
      </c>
      <c r="E28" s="34"/>
      <c r="F28" s="82" t="s">
        <v>461</v>
      </c>
      <c r="G28" s="33"/>
      <c r="H28" s="34"/>
    </row>
    <row r="29" ht="15.75" customHeight="1">
      <c r="A29" s="68">
        <v>2.0</v>
      </c>
      <c r="B29" s="82" t="s">
        <v>259</v>
      </c>
      <c r="C29" s="34"/>
      <c r="D29" s="82" t="s">
        <v>129</v>
      </c>
      <c r="E29" s="34"/>
      <c r="F29" s="82" t="s">
        <v>273</v>
      </c>
      <c r="G29" s="33"/>
      <c r="H29" s="34"/>
    </row>
    <row r="30" ht="15.75" customHeight="1">
      <c r="A30" s="68">
        <v>3.0</v>
      </c>
      <c r="B30" s="82" t="s">
        <v>259</v>
      </c>
      <c r="C30" s="34"/>
      <c r="D30" s="82" t="s">
        <v>129</v>
      </c>
      <c r="E30" s="34"/>
      <c r="F30" s="82" t="s">
        <v>462</v>
      </c>
      <c r="G30" s="33"/>
      <c r="H30" s="34"/>
    </row>
    <row r="31" ht="15.75" customHeight="1">
      <c r="A31" s="68">
        <v>4.0</v>
      </c>
      <c r="B31" s="82" t="s">
        <v>259</v>
      </c>
      <c r="C31" s="34"/>
      <c r="D31" s="82" t="s">
        <v>129</v>
      </c>
      <c r="E31" s="34"/>
      <c r="F31" s="82" t="s">
        <v>463</v>
      </c>
      <c r="G31" s="33"/>
      <c r="H31" s="34"/>
    </row>
    <row r="32" ht="15.75" customHeight="1">
      <c r="A32" s="68">
        <v>5.0</v>
      </c>
      <c r="B32" s="82" t="s">
        <v>259</v>
      </c>
      <c r="C32" s="34"/>
      <c r="D32" s="82" t="s">
        <v>129</v>
      </c>
      <c r="E32" s="34"/>
      <c r="F32" s="82" t="s">
        <v>464</v>
      </c>
      <c r="G32" s="33"/>
      <c r="H32" s="34"/>
    </row>
    <row r="33" ht="15.75" customHeight="1">
      <c r="A33" s="68">
        <v>6.0</v>
      </c>
      <c r="B33" s="82" t="s">
        <v>259</v>
      </c>
      <c r="C33" s="34"/>
      <c r="D33" s="82" t="s">
        <v>129</v>
      </c>
      <c r="E33" s="34"/>
      <c r="F33" s="82" t="s">
        <v>465</v>
      </c>
      <c r="G33" s="33"/>
      <c r="H33" s="34"/>
    </row>
    <row r="34" ht="15.75" customHeight="1">
      <c r="A34" s="68">
        <v>7.0</v>
      </c>
      <c r="B34" s="82" t="s">
        <v>259</v>
      </c>
      <c r="C34" s="34"/>
      <c r="D34" s="82" t="s">
        <v>129</v>
      </c>
      <c r="E34" s="34"/>
      <c r="F34" s="82" t="s">
        <v>466</v>
      </c>
      <c r="G34" s="33"/>
      <c r="H34" s="34"/>
    </row>
    <row r="35" ht="15.75" customHeight="1">
      <c r="A35" s="68">
        <v>8.0</v>
      </c>
      <c r="B35" s="82" t="s">
        <v>259</v>
      </c>
      <c r="C35" s="34"/>
      <c r="D35" s="82" t="s">
        <v>467</v>
      </c>
      <c r="E35" s="34"/>
      <c r="F35" s="82" t="s">
        <v>468</v>
      </c>
      <c r="G35" s="33"/>
      <c r="H35" s="34"/>
    </row>
    <row r="36" ht="15.75" customHeight="1">
      <c r="A36" s="68">
        <v>9.0</v>
      </c>
      <c r="B36" s="82" t="s">
        <v>259</v>
      </c>
      <c r="C36" s="34"/>
      <c r="D36" s="82" t="s">
        <v>467</v>
      </c>
      <c r="E36" s="34"/>
      <c r="F36" s="82" t="s">
        <v>283</v>
      </c>
      <c r="G36" s="33"/>
      <c r="H36" s="34"/>
    </row>
    <row r="37" ht="15.75" customHeight="1">
      <c r="A37" s="68">
        <v>10.0</v>
      </c>
      <c r="B37" s="82" t="s">
        <v>259</v>
      </c>
      <c r="C37" s="34"/>
      <c r="D37" s="82" t="s">
        <v>467</v>
      </c>
      <c r="E37" s="34"/>
      <c r="F37" s="82" t="s">
        <v>285</v>
      </c>
      <c r="G37" s="33"/>
      <c r="H37" s="34"/>
    </row>
    <row r="38" ht="15.75" customHeight="1">
      <c r="A38" s="68">
        <v>11.0</v>
      </c>
      <c r="B38" s="82" t="s">
        <v>259</v>
      </c>
      <c r="C38" s="34"/>
      <c r="D38" s="82" t="s">
        <v>467</v>
      </c>
      <c r="E38" s="34"/>
      <c r="F38" s="82" t="s">
        <v>469</v>
      </c>
      <c r="G38" s="33"/>
      <c r="H38" s="34"/>
    </row>
    <row r="39" ht="15.75" customHeight="1">
      <c r="A39" s="68">
        <v>12.0</v>
      </c>
      <c r="B39" s="82"/>
      <c r="C39" s="34"/>
      <c r="D39" s="82"/>
      <c r="E39" s="34"/>
      <c r="F39" s="67"/>
      <c r="G39" s="33"/>
      <c r="H39" s="34"/>
    </row>
    <row r="40" ht="15.75" customHeight="1">
      <c r="A40" s="68">
        <v>13.0</v>
      </c>
      <c r="B40" s="82"/>
      <c r="C40" s="34"/>
      <c r="D40" s="67"/>
      <c r="E40" s="34"/>
      <c r="F40" s="67"/>
      <c r="G40" s="33"/>
      <c r="H40" s="34"/>
    </row>
    <row r="41" ht="15.75" customHeight="1">
      <c r="A41" s="68">
        <v>14.0</v>
      </c>
      <c r="B41" s="82"/>
      <c r="C41" s="34"/>
      <c r="D41" s="67"/>
      <c r="E41" s="34"/>
      <c r="F41" s="67"/>
      <c r="G41" s="33"/>
      <c r="H41" s="34"/>
    </row>
    <row r="42" ht="15.75" customHeight="1"/>
    <row r="43" ht="15.75" customHeight="1">
      <c r="A43" s="96" t="s">
        <v>389</v>
      </c>
    </row>
    <row r="44" ht="15.75" customHeight="1">
      <c r="A44" s="6"/>
      <c r="B44" s="6"/>
      <c r="C44" s="6"/>
      <c r="D44" s="6"/>
      <c r="E44" s="6"/>
      <c r="F44" s="6"/>
      <c r="G44" s="6"/>
      <c r="H44" s="6"/>
    </row>
    <row r="45">
      <c r="A45" s="97" t="s">
        <v>390</v>
      </c>
      <c r="B45" s="97" t="s">
        <v>23</v>
      </c>
      <c r="C45" s="102" t="s">
        <v>391</v>
      </c>
      <c r="D45" s="103" t="s">
        <v>392</v>
      </c>
      <c r="E45" s="33"/>
      <c r="F45" s="33"/>
      <c r="G45" s="33"/>
      <c r="H45" s="34"/>
      <c r="I45" s="104" t="s">
        <v>18</v>
      </c>
    </row>
    <row r="46" ht="15.75" customHeight="1">
      <c r="A46" s="68" t="s">
        <v>393</v>
      </c>
      <c r="B46" s="68" t="s">
        <v>394</v>
      </c>
      <c r="C46" s="68">
        <v>30.0</v>
      </c>
      <c r="D46" s="82">
        <v>25.0</v>
      </c>
      <c r="E46" s="33"/>
      <c r="F46" s="33"/>
      <c r="G46" s="33"/>
      <c r="H46" s="34"/>
      <c r="I46" s="68" t="str">
        <f t="shared" ref="I46:I49" si="1">IF(D46&lt;=C46,"Correcto", "Corregir")</f>
        <v>Correcto</v>
      </c>
    </row>
    <row r="47" ht="15.75" customHeight="1">
      <c r="A47" s="68" t="s">
        <v>395</v>
      </c>
      <c r="B47" s="68" t="s">
        <v>394</v>
      </c>
      <c r="C47" s="68">
        <v>6.0</v>
      </c>
      <c r="D47" s="82">
        <v>5.0</v>
      </c>
      <c r="E47" s="33"/>
      <c r="F47" s="33"/>
      <c r="G47" s="33"/>
      <c r="H47" s="34"/>
      <c r="I47" s="68" t="str">
        <f t="shared" si="1"/>
        <v>Correcto</v>
      </c>
    </row>
    <row r="48" ht="15.75" customHeight="1">
      <c r="A48" s="68" t="s">
        <v>396</v>
      </c>
      <c r="B48" s="68" t="s">
        <v>397</v>
      </c>
      <c r="C48" s="68">
        <v>10.0</v>
      </c>
      <c r="D48" s="82">
        <v>8.0</v>
      </c>
      <c r="E48" s="33"/>
      <c r="F48" s="33"/>
      <c r="G48" s="33"/>
      <c r="H48" s="34"/>
      <c r="I48" s="68" t="str">
        <f t="shared" si="1"/>
        <v>Correcto</v>
      </c>
    </row>
    <row r="49" ht="15.75" customHeight="1">
      <c r="A49" s="68" t="s">
        <v>398</v>
      </c>
      <c r="B49" s="68" t="s">
        <v>394</v>
      </c>
      <c r="C49" s="68">
        <v>30.0</v>
      </c>
      <c r="D49" s="82">
        <v>17.0</v>
      </c>
      <c r="E49" s="33"/>
      <c r="F49" s="33"/>
      <c r="G49" s="33"/>
      <c r="H49" s="34"/>
      <c r="I49" s="68" t="str">
        <f t="shared" si="1"/>
        <v>Correcto</v>
      </c>
    </row>
    <row r="50" ht="15.75" customHeight="1"/>
    <row r="51" ht="15.75" customHeight="1">
      <c r="A51" s="89" t="s">
        <v>399</v>
      </c>
      <c r="G51" s="83" t="s">
        <v>321</v>
      </c>
      <c r="H51" s="90">
        <v>45.0</v>
      </c>
    </row>
    <row r="52" ht="15.75" customHeight="1">
      <c r="G52" s="73" t="s">
        <v>400</v>
      </c>
    </row>
    <row r="53" ht="15.75" customHeight="1">
      <c r="A53" s="73" t="s">
        <v>401</v>
      </c>
    </row>
    <row r="54">
      <c r="A54" s="76" t="s">
        <v>402</v>
      </c>
      <c r="B54" s="81" t="s">
        <v>275</v>
      </c>
      <c r="C54" s="33"/>
      <c r="D54" s="33"/>
      <c r="E54" s="33"/>
      <c r="F54" s="33"/>
      <c r="G54" s="33"/>
      <c r="H54" s="34"/>
    </row>
    <row r="55" ht="15.75" customHeight="1">
      <c r="A55" s="76" t="s">
        <v>8</v>
      </c>
      <c r="B55" s="67" t="s">
        <v>470</v>
      </c>
      <c r="C55" s="33"/>
      <c r="D55" s="33"/>
      <c r="E55" s="33"/>
      <c r="F55" s="33"/>
      <c r="G55" s="33"/>
      <c r="H55" s="34"/>
    </row>
    <row r="56" ht="15.75" customHeight="1">
      <c r="A56" s="76" t="s">
        <v>360</v>
      </c>
      <c r="B56" s="113">
        <v>0.0</v>
      </c>
      <c r="C56" s="33"/>
      <c r="D56" s="33"/>
      <c r="E56" s="33"/>
      <c r="F56" s="33"/>
      <c r="G56" s="33"/>
      <c r="H56" s="34"/>
    </row>
    <row r="57" ht="15.75" customHeight="1">
      <c r="A57" s="76" t="s">
        <v>321</v>
      </c>
      <c r="B57" s="82">
        <v>15.0</v>
      </c>
      <c r="C57" s="33"/>
      <c r="D57" s="33"/>
      <c r="E57" s="33"/>
      <c r="F57" s="33"/>
      <c r="G57" s="33"/>
      <c r="H57" s="34"/>
    </row>
    <row r="58" ht="15.75" customHeight="1">
      <c r="A58" s="106" t="s">
        <v>404</v>
      </c>
      <c r="B58" s="6"/>
      <c r="C58" s="6"/>
      <c r="D58" s="6"/>
      <c r="E58" s="6"/>
      <c r="F58" s="6"/>
      <c r="G58" s="6"/>
      <c r="H58" s="6"/>
    </row>
    <row r="59" ht="15.75" customHeight="1">
      <c r="A59" s="91" t="s">
        <v>405</v>
      </c>
      <c r="B59" s="33"/>
      <c r="C59" s="33"/>
      <c r="D59" s="33"/>
      <c r="E59" s="33"/>
      <c r="F59" s="33"/>
      <c r="G59" s="33"/>
      <c r="H59" s="34"/>
    </row>
    <row r="60" ht="15.75" customHeight="1">
      <c r="A60" s="114" t="s">
        <v>471</v>
      </c>
      <c r="B60" s="109"/>
      <c r="C60" s="109"/>
      <c r="D60" s="109"/>
      <c r="E60" s="109"/>
      <c r="F60" s="109"/>
      <c r="G60" s="109"/>
      <c r="H60" s="110"/>
    </row>
    <row r="61" ht="15.75" customHeight="1">
      <c r="A61" s="111"/>
      <c r="H61" s="93"/>
    </row>
    <row r="62" ht="15.75" customHeight="1">
      <c r="A62" s="112"/>
      <c r="B62" s="94"/>
      <c r="C62" s="94"/>
      <c r="D62" s="94"/>
      <c r="E62" s="94"/>
      <c r="F62" s="94"/>
      <c r="G62" s="94"/>
      <c r="H62" s="95"/>
    </row>
    <row r="63" ht="15.75" customHeight="1"/>
    <row r="64" ht="15.75" customHeight="1">
      <c r="A64" s="73" t="s">
        <v>407</v>
      </c>
    </row>
    <row r="65">
      <c r="A65" s="76" t="s">
        <v>402</v>
      </c>
      <c r="B65" s="67"/>
      <c r="C65" s="33"/>
      <c r="D65" s="33"/>
      <c r="E65" s="33"/>
      <c r="F65" s="33"/>
      <c r="G65" s="33"/>
      <c r="H65" s="34"/>
    </row>
    <row r="66" ht="15.75" customHeight="1">
      <c r="A66" s="76" t="s">
        <v>8</v>
      </c>
      <c r="B66" s="67"/>
      <c r="C66" s="33"/>
      <c r="D66" s="33"/>
      <c r="E66" s="33"/>
      <c r="F66" s="33"/>
      <c r="G66" s="33"/>
      <c r="H66" s="34"/>
    </row>
    <row r="67" ht="15.75" customHeight="1">
      <c r="A67" s="76" t="s">
        <v>360</v>
      </c>
      <c r="B67" s="105"/>
      <c r="C67" s="33"/>
      <c r="D67" s="33"/>
      <c r="E67" s="33"/>
      <c r="F67" s="33"/>
      <c r="G67" s="33"/>
      <c r="H67" s="34"/>
    </row>
    <row r="68" ht="15.75" customHeight="1">
      <c r="A68" s="76" t="s">
        <v>321</v>
      </c>
      <c r="B68" s="105"/>
      <c r="C68" s="33"/>
      <c r="D68" s="33"/>
      <c r="E68" s="33"/>
      <c r="F68" s="33"/>
      <c r="G68" s="33"/>
      <c r="H68" s="34"/>
    </row>
    <row r="69" ht="15.75" customHeight="1">
      <c r="A69" s="107" t="s">
        <v>408</v>
      </c>
      <c r="B69" s="6"/>
      <c r="C69" s="6"/>
      <c r="D69" s="6"/>
      <c r="E69" s="6"/>
      <c r="F69" s="6"/>
      <c r="G69" s="6"/>
      <c r="H69" s="6"/>
    </row>
    <row r="70" ht="15.75" customHeight="1">
      <c r="A70" s="91" t="s">
        <v>405</v>
      </c>
      <c r="B70" s="33"/>
      <c r="C70" s="33"/>
      <c r="D70" s="33"/>
      <c r="E70" s="33"/>
      <c r="F70" s="33"/>
      <c r="G70" s="33"/>
      <c r="H70" s="34"/>
    </row>
    <row r="71" ht="15.75" customHeight="1">
      <c r="A71" s="108"/>
      <c r="B71" s="109"/>
      <c r="C71" s="109"/>
      <c r="D71" s="109"/>
      <c r="E71" s="109"/>
      <c r="F71" s="109"/>
      <c r="G71" s="109"/>
      <c r="H71" s="110"/>
    </row>
    <row r="72" ht="15.75" customHeight="1">
      <c r="A72" s="111"/>
      <c r="H72" s="93"/>
    </row>
    <row r="73" ht="15.75" customHeight="1">
      <c r="A73" s="112"/>
      <c r="B73" s="94"/>
      <c r="C73" s="94"/>
      <c r="D73" s="94"/>
      <c r="E73" s="94"/>
      <c r="F73" s="94"/>
      <c r="G73" s="94"/>
      <c r="H73" s="95"/>
    </row>
    <row r="74" ht="15.75" customHeight="1"/>
    <row r="75" ht="15.75" customHeight="1">
      <c r="A75" s="89" t="s">
        <v>409</v>
      </c>
      <c r="G75" s="83" t="s">
        <v>321</v>
      </c>
      <c r="H75" s="90">
        <v>15.0</v>
      </c>
    </row>
    <row r="76" ht="15.75" customHeight="1">
      <c r="G76" s="73" t="s">
        <v>410</v>
      </c>
    </row>
    <row r="77" ht="15.75" customHeight="1">
      <c r="A77" s="76" t="s">
        <v>321</v>
      </c>
      <c r="B77" s="113">
        <v>15.0</v>
      </c>
      <c r="C77" s="33"/>
      <c r="D77" s="33"/>
      <c r="E77" s="33"/>
      <c r="F77" s="33"/>
      <c r="G77" s="33"/>
      <c r="H77" s="34"/>
    </row>
    <row r="78" ht="15.75" customHeight="1">
      <c r="A78" s="103" t="s">
        <v>411</v>
      </c>
      <c r="B78" s="33"/>
      <c r="C78" s="33"/>
      <c r="D78" s="33"/>
      <c r="E78" s="33"/>
      <c r="F78" s="33"/>
      <c r="G78" s="33"/>
      <c r="H78" s="34"/>
    </row>
    <row r="79" ht="15.75" customHeight="1">
      <c r="A79" s="114" t="s">
        <v>472</v>
      </c>
      <c r="B79" s="109"/>
      <c r="C79" s="109"/>
      <c r="D79" s="109"/>
      <c r="E79" s="109"/>
      <c r="F79" s="109"/>
      <c r="G79" s="109"/>
      <c r="H79" s="110"/>
    </row>
    <row r="80" ht="15.75" customHeight="1">
      <c r="A80" s="112"/>
      <c r="B80" s="94"/>
      <c r="C80" s="94"/>
      <c r="D80" s="94"/>
      <c r="E80" s="94"/>
      <c r="F80" s="94"/>
      <c r="G80" s="94"/>
      <c r="H80" s="95"/>
    </row>
    <row r="81" ht="15.75" customHeight="1">
      <c r="A81" s="73" t="s">
        <v>413</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82">
    <mergeCell ref="D37:E37"/>
    <mergeCell ref="F37:H37"/>
    <mergeCell ref="B35:C35"/>
    <mergeCell ref="D35:E35"/>
    <mergeCell ref="F35:H35"/>
    <mergeCell ref="B36:C36"/>
    <mergeCell ref="D36:E36"/>
    <mergeCell ref="F36:H36"/>
    <mergeCell ref="B37:C37"/>
    <mergeCell ref="B41:C41"/>
    <mergeCell ref="D41:E41"/>
    <mergeCell ref="F41:H41"/>
    <mergeCell ref="B38:C38"/>
    <mergeCell ref="D38:E38"/>
    <mergeCell ref="F38:H38"/>
    <mergeCell ref="B39:C39"/>
    <mergeCell ref="D39:E39"/>
    <mergeCell ref="F39:H39"/>
    <mergeCell ref="B40:C40"/>
    <mergeCell ref="D40:E40"/>
    <mergeCell ref="F40:H40"/>
    <mergeCell ref="D45:H45"/>
    <mergeCell ref="D46:H46"/>
    <mergeCell ref="D47:H47"/>
    <mergeCell ref="D48:H48"/>
    <mergeCell ref="D49:H49"/>
    <mergeCell ref="A51:F51"/>
    <mergeCell ref="B54:H54"/>
    <mergeCell ref="B55:H55"/>
    <mergeCell ref="B56:H56"/>
    <mergeCell ref="B57:H57"/>
    <mergeCell ref="A59:H59"/>
    <mergeCell ref="A60:H62"/>
    <mergeCell ref="B77:H77"/>
    <mergeCell ref="A78:H78"/>
    <mergeCell ref="A79:H80"/>
    <mergeCell ref="B65:H65"/>
    <mergeCell ref="B66:H66"/>
    <mergeCell ref="B67:H67"/>
    <mergeCell ref="B68:H68"/>
    <mergeCell ref="A70:H70"/>
    <mergeCell ref="A71:H73"/>
    <mergeCell ref="A75:F75"/>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s>
  <conditionalFormatting sqref="D46:H49">
    <cfRule type="cellIs" dxfId="0" priority="1" operator="between">
      <formula>0</formula>
      <formula>45</formula>
    </cfRule>
  </conditionalFormatting>
  <dataValidations>
    <dataValidation type="list" allowBlank="1" showErrorMessage="1" sqref="B55">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54 B65">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359</v>
      </c>
    </row>
    <row r="3" ht="15.75" customHeight="1"/>
    <row r="4" ht="15.75" customHeight="1">
      <c r="B4" s="66" t="s">
        <v>1</v>
      </c>
      <c r="C4" s="86" t="str">
        <f>'Diseño'!C4</f>
        <v>283 - Análisis y Diseño de Sistemas 1</v>
      </c>
      <c r="D4" s="33"/>
      <c r="E4" s="33"/>
      <c r="F4" s="33"/>
      <c r="G4" s="34"/>
    </row>
    <row r="5" ht="15.75" customHeight="1">
      <c r="B5" s="68" t="s">
        <v>192</v>
      </c>
      <c r="C5" s="67">
        <v>9.0</v>
      </c>
      <c r="D5" s="33"/>
      <c r="E5" s="33"/>
      <c r="F5" s="33"/>
      <c r="G5" s="34"/>
    </row>
    <row r="6" ht="15.75" customHeight="1">
      <c r="B6" s="87" t="s">
        <v>318</v>
      </c>
      <c r="C6" s="67">
        <f>H10+H21+H44+H68</f>
        <v>124</v>
      </c>
      <c r="D6" s="33"/>
      <c r="E6" s="33"/>
      <c r="F6" s="33"/>
      <c r="G6" s="34"/>
      <c r="I6" s="6"/>
    </row>
    <row r="7" ht="15.75" customHeight="1">
      <c r="B7" s="87" t="s">
        <v>360</v>
      </c>
      <c r="C7" s="67">
        <f>B49+B60</f>
        <v>2</v>
      </c>
      <c r="D7" s="33"/>
      <c r="E7" s="33"/>
      <c r="F7" s="33"/>
      <c r="G7" s="34"/>
    </row>
    <row r="8" ht="15.75" customHeight="1">
      <c r="B8" s="87" t="s">
        <v>361</v>
      </c>
      <c r="C8" s="88"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89" t="s">
        <v>362</v>
      </c>
      <c r="G10" s="83" t="s">
        <v>321</v>
      </c>
      <c r="H10" s="115">
        <f>B13</f>
        <v>4</v>
      </c>
    </row>
    <row r="11" ht="15.75" customHeight="1">
      <c r="G11" s="73" t="s">
        <v>363</v>
      </c>
    </row>
    <row r="12" ht="15.75" customHeight="1">
      <c r="A12" s="76" t="s">
        <v>364</v>
      </c>
      <c r="B12" s="82" t="s">
        <v>423</v>
      </c>
      <c r="C12" s="33"/>
      <c r="D12" s="33"/>
      <c r="E12" s="33"/>
      <c r="F12" s="33"/>
      <c r="G12" s="33"/>
      <c r="H12" s="34"/>
    </row>
    <row r="13" ht="15.75" customHeight="1">
      <c r="A13" s="78" t="s">
        <v>321</v>
      </c>
      <c r="B13" s="82">
        <v>4.0</v>
      </c>
      <c r="C13" s="33"/>
      <c r="D13" s="33"/>
      <c r="E13" s="33"/>
      <c r="F13" s="33"/>
      <c r="G13" s="33"/>
      <c r="H13" s="34"/>
    </row>
    <row r="14" ht="15.75" customHeight="1">
      <c r="A14" s="91" t="s">
        <v>366</v>
      </c>
      <c r="B14" s="33"/>
      <c r="C14" s="33"/>
      <c r="D14" s="33"/>
      <c r="E14" s="33"/>
      <c r="F14" s="33"/>
      <c r="G14" s="33"/>
      <c r="H14" s="34"/>
    </row>
    <row r="15" ht="15.75" customHeight="1">
      <c r="A15" s="117" t="s">
        <v>473</v>
      </c>
      <c r="B15" s="109"/>
      <c r="C15" s="109"/>
      <c r="D15" s="109"/>
      <c r="E15" s="109"/>
      <c r="F15" s="109"/>
      <c r="G15" s="109"/>
      <c r="H15" s="110"/>
    </row>
    <row r="16" ht="25.5" customHeight="1">
      <c r="A16" s="112"/>
      <c r="B16" s="94"/>
      <c r="C16" s="94"/>
      <c r="D16" s="94"/>
      <c r="E16" s="94"/>
      <c r="F16" s="94"/>
      <c r="G16" s="94"/>
      <c r="H16" s="95"/>
    </row>
    <row r="17" ht="15.75" customHeight="1">
      <c r="A17" s="91" t="s">
        <v>368</v>
      </c>
      <c r="B17" s="33"/>
      <c r="C17" s="33"/>
      <c r="D17" s="33"/>
      <c r="E17" s="33"/>
      <c r="F17" s="33"/>
      <c r="G17" s="33"/>
      <c r="H17" s="34"/>
    </row>
    <row r="18" ht="15.75" customHeight="1">
      <c r="A18" s="117" t="s">
        <v>474</v>
      </c>
      <c r="B18" s="109"/>
      <c r="C18" s="109"/>
      <c r="D18" s="109"/>
      <c r="E18" s="109"/>
      <c r="F18" s="109"/>
      <c r="G18" s="109"/>
      <c r="H18" s="110"/>
    </row>
    <row r="19" ht="30.0" customHeight="1">
      <c r="A19" s="112"/>
      <c r="B19" s="94"/>
      <c r="C19" s="94"/>
      <c r="D19" s="94"/>
      <c r="E19" s="94"/>
      <c r="F19" s="94"/>
      <c r="G19" s="94"/>
      <c r="H19" s="95"/>
    </row>
    <row r="20" ht="15.75" customHeight="1"/>
    <row r="21" ht="15.75" customHeight="1">
      <c r="A21" s="89" t="s">
        <v>370</v>
      </c>
      <c r="G21" s="83" t="s">
        <v>321</v>
      </c>
      <c r="H21" s="115">
        <f>SUM(D39:H42)</f>
        <v>60</v>
      </c>
      <c r="I21" s="6"/>
    </row>
    <row r="22" ht="15.75" customHeight="1">
      <c r="G22" s="73" t="s">
        <v>371</v>
      </c>
    </row>
    <row r="23" ht="15.75" customHeight="1">
      <c r="A23" s="76" t="s">
        <v>372</v>
      </c>
      <c r="B23" s="81" t="s">
        <v>286</v>
      </c>
      <c r="C23" s="33"/>
      <c r="D23" s="33"/>
      <c r="E23" s="33"/>
      <c r="F23" s="33"/>
      <c r="G23" s="33"/>
      <c r="H23" s="34"/>
    </row>
    <row r="24" ht="15.75" customHeight="1">
      <c r="A24" s="76" t="s">
        <v>372</v>
      </c>
      <c r="B24" s="81" t="s">
        <v>289</v>
      </c>
      <c r="C24" s="33"/>
      <c r="D24" s="33"/>
      <c r="E24" s="33"/>
      <c r="F24" s="33"/>
      <c r="G24" s="33"/>
      <c r="H24" s="34"/>
    </row>
    <row r="25" ht="15.75" customHeight="1"/>
    <row r="26" ht="15.75" customHeight="1">
      <c r="A26" s="96" t="s">
        <v>373</v>
      </c>
      <c r="B26" s="6"/>
      <c r="C26" s="6"/>
      <c r="D26" s="6"/>
    </row>
    <row r="27" ht="15.75" customHeight="1">
      <c r="A27" s="97" t="s">
        <v>186</v>
      </c>
      <c r="B27" s="98" t="s">
        <v>374</v>
      </c>
      <c r="C27" s="34"/>
      <c r="D27" s="98" t="s">
        <v>375</v>
      </c>
      <c r="E27" s="34"/>
      <c r="F27" s="98" t="s">
        <v>376</v>
      </c>
      <c r="G27" s="33"/>
      <c r="H27" s="34"/>
    </row>
    <row r="28" ht="15.75" customHeight="1">
      <c r="A28" s="68">
        <v>1.0</v>
      </c>
      <c r="B28" s="82" t="s">
        <v>475</v>
      </c>
      <c r="C28" s="34"/>
      <c r="D28" s="82" t="s">
        <v>287</v>
      </c>
      <c r="E28" s="34"/>
      <c r="F28" s="82" t="s">
        <v>476</v>
      </c>
      <c r="G28" s="33"/>
      <c r="H28" s="34"/>
    </row>
    <row r="29" ht="15.75" customHeight="1">
      <c r="A29" s="68">
        <v>2.0</v>
      </c>
      <c r="B29" s="82" t="s">
        <v>475</v>
      </c>
      <c r="C29" s="34"/>
      <c r="D29" s="82" t="s">
        <v>287</v>
      </c>
      <c r="E29" s="34"/>
      <c r="F29" s="82" t="s">
        <v>477</v>
      </c>
      <c r="G29" s="33"/>
      <c r="H29" s="34"/>
    </row>
    <row r="30" ht="15.75" customHeight="1">
      <c r="A30" s="68">
        <v>3.0</v>
      </c>
      <c r="B30" s="82" t="s">
        <v>478</v>
      </c>
      <c r="C30" s="34"/>
      <c r="D30" s="82" t="s">
        <v>287</v>
      </c>
      <c r="E30" s="34"/>
      <c r="F30" s="82" t="s">
        <v>290</v>
      </c>
      <c r="G30" s="33"/>
      <c r="H30" s="34"/>
    </row>
    <row r="31" ht="15.75" customHeight="1">
      <c r="A31" s="68">
        <v>4.0</v>
      </c>
      <c r="B31" s="82" t="s">
        <v>475</v>
      </c>
      <c r="C31" s="34"/>
      <c r="D31" s="82" t="s">
        <v>287</v>
      </c>
      <c r="E31" s="34"/>
      <c r="F31" s="82" t="s">
        <v>288</v>
      </c>
      <c r="G31" s="33"/>
      <c r="H31" s="34"/>
    </row>
    <row r="32" ht="15.75" customHeight="1">
      <c r="A32" s="68">
        <v>5.0</v>
      </c>
      <c r="B32" s="82" t="s">
        <v>475</v>
      </c>
      <c r="C32" s="34"/>
      <c r="D32" s="82" t="s">
        <v>287</v>
      </c>
      <c r="E32" s="34"/>
      <c r="F32" s="82" t="s">
        <v>479</v>
      </c>
      <c r="G32" s="33"/>
      <c r="H32" s="34"/>
    </row>
    <row r="33" ht="15.75" customHeight="1">
      <c r="A33" s="68">
        <v>6.0</v>
      </c>
      <c r="B33" s="82" t="s">
        <v>475</v>
      </c>
      <c r="C33" s="34"/>
      <c r="D33" s="82" t="s">
        <v>287</v>
      </c>
      <c r="E33" s="34"/>
      <c r="F33" s="82" t="s">
        <v>480</v>
      </c>
      <c r="G33" s="33"/>
      <c r="H33" s="34"/>
    </row>
    <row r="34" ht="15.75" customHeight="1">
      <c r="A34" s="68">
        <v>7.0</v>
      </c>
      <c r="B34" s="82" t="s">
        <v>475</v>
      </c>
      <c r="C34" s="34"/>
      <c r="D34" s="82" t="s">
        <v>287</v>
      </c>
      <c r="E34" s="34"/>
      <c r="F34" s="82" t="s">
        <v>481</v>
      </c>
      <c r="G34" s="33"/>
      <c r="H34" s="34"/>
    </row>
    <row r="35" ht="15.75" customHeight="1"/>
    <row r="36" ht="15.75" customHeight="1">
      <c r="A36" s="96" t="s">
        <v>389</v>
      </c>
    </row>
    <row r="37" ht="15.75" customHeight="1">
      <c r="A37" s="6"/>
      <c r="B37" s="6"/>
      <c r="C37" s="6"/>
      <c r="D37" s="6"/>
      <c r="E37" s="6"/>
      <c r="F37" s="6"/>
      <c r="G37" s="6"/>
      <c r="H37" s="6"/>
    </row>
    <row r="38">
      <c r="A38" s="97" t="s">
        <v>390</v>
      </c>
      <c r="B38" s="97" t="s">
        <v>23</v>
      </c>
      <c r="C38" s="102" t="s">
        <v>391</v>
      </c>
      <c r="D38" s="103" t="s">
        <v>392</v>
      </c>
      <c r="E38" s="33"/>
      <c r="F38" s="33"/>
      <c r="G38" s="33"/>
      <c r="H38" s="34"/>
      <c r="I38" s="104" t="s">
        <v>18</v>
      </c>
    </row>
    <row r="39" ht="15.75" customHeight="1">
      <c r="A39" s="68" t="s">
        <v>393</v>
      </c>
      <c r="B39" s="68" t="s">
        <v>394</v>
      </c>
      <c r="C39" s="68">
        <v>30.0</v>
      </c>
      <c r="D39" s="82">
        <v>30.0</v>
      </c>
      <c r="E39" s="33"/>
      <c r="F39" s="33"/>
      <c r="G39" s="33"/>
      <c r="H39" s="34"/>
      <c r="I39" s="68" t="str">
        <f t="shared" ref="I39:I42" si="1">IF(D39&lt;=C39,"Correcto", "Corregir")</f>
        <v>Correcto</v>
      </c>
    </row>
    <row r="40" ht="15.75" customHeight="1">
      <c r="A40" s="68" t="s">
        <v>395</v>
      </c>
      <c r="B40" s="68" t="s">
        <v>394</v>
      </c>
      <c r="C40" s="68">
        <v>6.0</v>
      </c>
      <c r="D40" s="82">
        <v>5.0</v>
      </c>
      <c r="E40" s="33"/>
      <c r="F40" s="33"/>
      <c r="G40" s="33"/>
      <c r="H40" s="34"/>
      <c r="I40" s="68" t="str">
        <f t="shared" si="1"/>
        <v>Correcto</v>
      </c>
    </row>
    <row r="41" ht="15.75" customHeight="1">
      <c r="A41" s="68" t="s">
        <v>396</v>
      </c>
      <c r="B41" s="68" t="s">
        <v>397</v>
      </c>
      <c r="C41" s="68">
        <v>10.0</v>
      </c>
      <c r="D41" s="82">
        <v>5.0</v>
      </c>
      <c r="E41" s="33"/>
      <c r="F41" s="33"/>
      <c r="G41" s="33"/>
      <c r="H41" s="34"/>
      <c r="I41" s="68" t="str">
        <f t="shared" si="1"/>
        <v>Correcto</v>
      </c>
    </row>
    <row r="42" ht="15.75" customHeight="1">
      <c r="A42" s="68" t="s">
        <v>398</v>
      </c>
      <c r="B42" s="68" t="s">
        <v>394</v>
      </c>
      <c r="C42" s="68">
        <v>30.0</v>
      </c>
      <c r="D42" s="82">
        <v>20.0</v>
      </c>
      <c r="E42" s="33"/>
      <c r="F42" s="33"/>
      <c r="G42" s="33"/>
      <c r="H42" s="34"/>
      <c r="I42" s="68" t="str">
        <f t="shared" si="1"/>
        <v>Correcto</v>
      </c>
    </row>
    <row r="43" ht="15.75" customHeight="1"/>
    <row r="44" ht="15.75" customHeight="1">
      <c r="A44" s="89" t="s">
        <v>399</v>
      </c>
      <c r="G44" s="83" t="s">
        <v>321</v>
      </c>
      <c r="H44" s="115">
        <f>B50</f>
        <v>50</v>
      </c>
    </row>
    <row r="45" ht="15.75" customHeight="1">
      <c r="G45" s="73" t="s">
        <v>400</v>
      </c>
    </row>
    <row r="46" ht="15.75" customHeight="1">
      <c r="A46" s="73" t="s">
        <v>401</v>
      </c>
    </row>
    <row r="47">
      <c r="A47" s="76" t="s">
        <v>402</v>
      </c>
      <c r="B47" s="67" t="s">
        <v>482</v>
      </c>
      <c r="C47" s="33"/>
      <c r="D47" s="33"/>
      <c r="E47" s="33"/>
      <c r="F47" s="33"/>
      <c r="G47" s="33"/>
      <c r="H47" s="34"/>
    </row>
    <row r="48" ht="15.75" customHeight="1">
      <c r="A48" s="76" t="s">
        <v>8</v>
      </c>
      <c r="B48" s="82" t="s">
        <v>420</v>
      </c>
      <c r="C48" s="33"/>
      <c r="D48" s="33"/>
      <c r="E48" s="33"/>
      <c r="F48" s="33"/>
      <c r="G48" s="33"/>
      <c r="H48" s="34"/>
    </row>
    <row r="49" ht="15.75" customHeight="1">
      <c r="A49" s="76" t="s">
        <v>360</v>
      </c>
      <c r="B49" s="105">
        <v>0.0</v>
      </c>
      <c r="C49" s="33"/>
      <c r="D49" s="33"/>
      <c r="E49" s="33"/>
      <c r="F49" s="33"/>
      <c r="G49" s="33"/>
      <c r="H49" s="34"/>
    </row>
    <row r="50" ht="15.75" customHeight="1">
      <c r="A50" s="76" t="s">
        <v>321</v>
      </c>
      <c r="B50" s="82">
        <v>50.0</v>
      </c>
      <c r="C50" s="33"/>
      <c r="D50" s="33"/>
      <c r="E50" s="33"/>
      <c r="F50" s="33"/>
      <c r="G50" s="33"/>
      <c r="H50" s="34"/>
    </row>
    <row r="51" ht="15.75" customHeight="1">
      <c r="A51" s="106" t="s">
        <v>404</v>
      </c>
      <c r="B51" s="6"/>
      <c r="C51" s="6"/>
      <c r="D51" s="6"/>
      <c r="E51" s="6"/>
      <c r="F51" s="6"/>
      <c r="G51" s="6"/>
      <c r="H51" s="6"/>
    </row>
    <row r="52" ht="15.75" customHeight="1">
      <c r="A52" s="91" t="s">
        <v>405</v>
      </c>
      <c r="B52" s="33"/>
      <c r="C52" s="33"/>
      <c r="D52" s="33"/>
      <c r="E52" s="33"/>
      <c r="F52" s="33"/>
      <c r="G52" s="33"/>
      <c r="H52" s="34"/>
    </row>
    <row r="53" ht="15.75" customHeight="1">
      <c r="A53" s="117" t="s">
        <v>483</v>
      </c>
      <c r="B53" s="109"/>
      <c r="C53" s="109"/>
      <c r="D53" s="109"/>
      <c r="E53" s="109"/>
      <c r="F53" s="109"/>
      <c r="G53" s="109"/>
      <c r="H53" s="110"/>
    </row>
    <row r="54" ht="15.75" customHeight="1">
      <c r="A54" s="111"/>
      <c r="H54" s="93"/>
    </row>
    <row r="55" ht="27.75" customHeight="1">
      <c r="A55" s="112"/>
      <c r="B55" s="94"/>
      <c r="C55" s="94"/>
      <c r="D55" s="94"/>
      <c r="E55" s="94"/>
      <c r="F55" s="94"/>
      <c r="G55" s="94"/>
      <c r="H55" s="95"/>
    </row>
    <row r="56" ht="15.75" customHeight="1"/>
    <row r="57" ht="15.75" customHeight="1">
      <c r="A57" s="73" t="s">
        <v>407</v>
      </c>
    </row>
    <row r="58">
      <c r="A58" s="76" t="s">
        <v>402</v>
      </c>
      <c r="B58" s="81" t="s">
        <v>286</v>
      </c>
      <c r="C58" s="33"/>
      <c r="D58" s="33"/>
      <c r="E58" s="33"/>
      <c r="F58" s="33"/>
      <c r="G58" s="33"/>
      <c r="H58" s="34"/>
    </row>
    <row r="59" ht="15.75" customHeight="1">
      <c r="A59" s="76" t="s">
        <v>8</v>
      </c>
      <c r="B59" s="82" t="s">
        <v>403</v>
      </c>
      <c r="C59" s="33"/>
      <c r="D59" s="33"/>
      <c r="E59" s="33"/>
      <c r="F59" s="33"/>
      <c r="G59" s="33"/>
      <c r="H59" s="34"/>
    </row>
    <row r="60" ht="15.75" customHeight="1">
      <c r="A60" s="76" t="s">
        <v>360</v>
      </c>
      <c r="B60" s="113">
        <v>2.0</v>
      </c>
      <c r="C60" s="33"/>
      <c r="D60" s="33"/>
      <c r="E60" s="33"/>
      <c r="F60" s="33"/>
      <c r="G60" s="33"/>
      <c r="H60" s="34"/>
    </row>
    <row r="61" ht="15.75" customHeight="1">
      <c r="A61" s="76" t="s">
        <v>321</v>
      </c>
      <c r="B61" s="113">
        <v>10.0</v>
      </c>
      <c r="C61" s="33"/>
      <c r="D61" s="33"/>
      <c r="E61" s="33"/>
      <c r="F61" s="33"/>
      <c r="G61" s="33"/>
      <c r="H61" s="34"/>
    </row>
    <row r="62" ht="15.75" customHeight="1">
      <c r="A62" s="107" t="s">
        <v>408</v>
      </c>
      <c r="B62" s="6"/>
      <c r="C62" s="6"/>
      <c r="D62" s="6"/>
      <c r="E62" s="6"/>
      <c r="F62" s="6"/>
      <c r="G62" s="6"/>
      <c r="H62" s="6"/>
    </row>
    <row r="63" ht="15.75" customHeight="1">
      <c r="A63" s="91" t="s">
        <v>405</v>
      </c>
      <c r="B63" s="33"/>
      <c r="C63" s="33"/>
      <c r="D63" s="33"/>
      <c r="E63" s="33"/>
      <c r="F63" s="33"/>
      <c r="G63" s="33"/>
      <c r="H63" s="34"/>
    </row>
    <row r="64" ht="15.75" customHeight="1">
      <c r="A64" s="114" t="s">
        <v>484</v>
      </c>
      <c r="B64" s="109"/>
      <c r="C64" s="109"/>
      <c r="D64" s="109"/>
      <c r="E64" s="109"/>
      <c r="F64" s="109"/>
      <c r="G64" s="109"/>
      <c r="H64" s="110"/>
    </row>
    <row r="65" ht="15.75" customHeight="1">
      <c r="A65" s="111"/>
      <c r="H65" s="93"/>
    </row>
    <row r="66" ht="15.75" customHeight="1">
      <c r="A66" s="112"/>
      <c r="B66" s="94"/>
      <c r="C66" s="94"/>
      <c r="D66" s="94"/>
      <c r="E66" s="94"/>
      <c r="F66" s="94"/>
      <c r="G66" s="94"/>
      <c r="H66" s="95"/>
    </row>
    <row r="67" ht="15.75" customHeight="1"/>
    <row r="68" ht="15.75" customHeight="1">
      <c r="A68" s="89" t="s">
        <v>409</v>
      </c>
      <c r="G68" s="83" t="s">
        <v>321</v>
      </c>
      <c r="H68" s="115">
        <f>B70</f>
        <v>10</v>
      </c>
    </row>
    <row r="69" ht="15.75" customHeight="1">
      <c r="G69" s="73" t="s">
        <v>410</v>
      </c>
    </row>
    <row r="70" ht="15.75" customHeight="1">
      <c r="A70" s="76" t="s">
        <v>321</v>
      </c>
      <c r="B70" s="113">
        <v>10.0</v>
      </c>
      <c r="C70" s="33"/>
      <c r="D70" s="33"/>
      <c r="E70" s="33"/>
      <c r="F70" s="33"/>
      <c r="G70" s="33"/>
      <c r="H70" s="34"/>
    </row>
    <row r="71" ht="15.75" customHeight="1">
      <c r="A71" s="103" t="s">
        <v>411</v>
      </c>
      <c r="B71" s="33"/>
      <c r="C71" s="33"/>
      <c r="D71" s="33"/>
      <c r="E71" s="33"/>
      <c r="F71" s="33"/>
      <c r="G71" s="33"/>
      <c r="H71" s="34"/>
    </row>
    <row r="72" ht="15.75" customHeight="1">
      <c r="A72" s="114" t="s">
        <v>485</v>
      </c>
      <c r="B72" s="109"/>
      <c r="C72" s="109"/>
      <c r="D72" s="109"/>
      <c r="E72" s="109"/>
      <c r="F72" s="109"/>
      <c r="G72" s="109"/>
      <c r="H72" s="110"/>
    </row>
    <row r="73" ht="15.75" customHeight="1">
      <c r="A73" s="112"/>
      <c r="B73" s="94"/>
      <c r="C73" s="94"/>
      <c r="D73" s="94"/>
      <c r="E73" s="94"/>
      <c r="F73" s="94"/>
      <c r="G73" s="94"/>
      <c r="H73" s="95"/>
    </row>
    <row r="74" ht="15.75" customHeight="1">
      <c r="A74" s="73" t="s">
        <v>413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3">
    <mergeCell ref="D41:H41"/>
    <mergeCell ref="D42:H42"/>
    <mergeCell ref="A44:F44"/>
    <mergeCell ref="B47:H47"/>
    <mergeCell ref="B48:H48"/>
    <mergeCell ref="B49:H49"/>
    <mergeCell ref="B50:H50"/>
    <mergeCell ref="A64:H66"/>
    <mergeCell ref="A68:F68"/>
    <mergeCell ref="B70:H70"/>
    <mergeCell ref="A71:H71"/>
    <mergeCell ref="A72:H73"/>
    <mergeCell ref="A52:H52"/>
    <mergeCell ref="A53:H55"/>
    <mergeCell ref="B58:H58"/>
    <mergeCell ref="B59:H59"/>
    <mergeCell ref="B60:H60"/>
    <mergeCell ref="B61:H61"/>
    <mergeCell ref="A63:H63"/>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5:E35"/>
    <mergeCell ref="D36:E36"/>
    <mergeCell ref="D38:H38"/>
    <mergeCell ref="D39:H39"/>
    <mergeCell ref="D40:H40"/>
  </mergeCells>
  <conditionalFormatting sqref="D39:H42">
    <cfRule type="cellIs" dxfId="0" priority="1" operator="between">
      <formula>0</formula>
      <formula>45</formula>
    </cfRule>
  </conditionalFormatting>
  <dataValidations>
    <dataValidation type="list" allowBlank="1" showErrorMessage="1" sqref="B23:B24 B58">
      <formula1>Metadata!$B$2:$B$55</formula1>
    </dataValidation>
    <dataValidation type="list" allowBlank="1" showErrorMessage="1" sqref="B48 B59">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47">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359</v>
      </c>
    </row>
    <row r="3" ht="15.75" customHeight="1"/>
    <row r="4" ht="15.75" customHeight="1">
      <c r="B4" s="66" t="s">
        <v>1</v>
      </c>
      <c r="C4" s="86" t="str">
        <f>'Diseño'!C4</f>
        <v>283 - Análisis y Diseño de Sistemas 1</v>
      </c>
      <c r="D4" s="33"/>
      <c r="E4" s="33"/>
      <c r="F4" s="33"/>
      <c r="G4" s="34"/>
    </row>
    <row r="5" ht="15.75" customHeight="1">
      <c r="B5" s="68" t="s">
        <v>192</v>
      </c>
      <c r="C5" s="67">
        <v>10.0</v>
      </c>
      <c r="D5" s="33"/>
      <c r="E5" s="33"/>
      <c r="F5" s="33"/>
      <c r="G5" s="34"/>
    </row>
    <row r="6" ht="15.75" customHeight="1">
      <c r="B6" s="87" t="s">
        <v>318</v>
      </c>
      <c r="C6" s="67">
        <f>H10+H21+H44+H68</f>
        <v>119</v>
      </c>
      <c r="D6" s="33"/>
      <c r="E6" s="33"/>
      <c r="F6" s="33"/>
      <c r="G6" s="34"/>
      <c r="I6" s="6"/>
    </row>
    <row r="7" ht="15.75" customHeight="1">
      <c r="B7" s="87" t="s">
        <v>360</v>
      </c>
      <c r="C7" s="67">
        <f>B49+B60</f>
        <v>0</v>
      </c>
      <c r="D7" s="33"/>
      <c r="E7" s="33"/>
      <c r="F7" s="33"/>
      <c r="G7" s="34"/>
    </row>
    <row r="8" ht="15.75" customHeight="1">
      <c r="B8" s="87" t="s">
        <v>361</v>
      </c>
      <c r="C8" s="88"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89" t="s">
        <v>362</v>
      </c>
      <c r="G10" s="83" t="s">
        <v>321</v>
      </c>
      <c r="H10" s="115">
        <f>B13</f>
        <v>4</v>
      </c>
    </row>
    <row r="11" ht="15.75" customHeight="1">
      <c r="G11" s="73" t="s">
        <v>363</v>
      </c>
    </row>
    <row r="12" ht="15.75" customHeight="1">
      <c r="A12" s="76" t="s">
        <v>364</v>
      </c>
      <c r="B12" s="82" t="s">
        <v>486</v>
      </c>
      <c r="C12" s="33"/>
      <c r="D12" s="33"/>
      <c r="E12" s="33"/>
      <c r="F12" s="33"/>
      <c r="G12" s="33"/>
      <c r="H12" s="34"/>
    </row>
    <row r="13" ht="15.75" customHeight="1">
      <c r="A13" s="78" t="s">
        <v>321</v>
      </c>
      <c r="B13" s="82">
        <v>4.0</v>
      </c>
      <c r="C13" s="33"/>
      <c r="D13" s="33"/>
      <c r="E13" s="33"/>
      <c r="F13" s="33"/>
      <c r="G13" s="33"/>
      <c r="H13" s="34"/>
    </row>
    <row r="14" ht="15.75" customHeight="1">
      <c r="A14" s="91" t="s">
        <v>366</v>
      </c>
      <c r="B14" s="33"/>
      <c r="C14" s="33"/>
      <c r="D14" s="33"/>
      <c r="E14" s="33"/>
      <c r="F14" s="33"/>
      <c r="G14" s="33"/>
      <c r="H14" s="34"/>
    </row>
    <row r="15" ht="15.75" customHeight="1">
      <c r="A15" s="114" t="s">
        <v>487</v>
      </c>
      <c r="B15" s="109"/>
      <c r="C15" s="109"/>
      <c r="D15" s="109"/>
      <c r="E15" s="109"/>
      <c r="F15" s="109"/>
      <c r="G15" s="109"/>
      <c r="H15" s="110"/>
    </row>
    <row r="16" ht="15.75" customHeight="1">
      <c r="A16" s="112"/>
      <c r="B16" s="94"/>
      <c r="C16" s="94"/>
      <c r="D16" s="94"/>
      <c r="E16" s="94"/>
      <c r="F16" s="94"/>
      <c r="G16" s="94"/>
      <c r="H16" s="95"/>
    </row>
    <row r="17" ht="15.75" customHeight="1">
      <c r="A17" s="91" t="s">
        <v>368</v>
      </c>
      <c r="B17" s="33"/>
      <c r="C17" s="33"/>
      <c r="D17" s="33"/>
      <c r="E17" s="33"/>
      <c r="F17" s="33"/>
      <c r="G17" s="33"/>
      <c r="H17" s="34"/>
    </row>
    <row r="18" ht="15.75" customHeight="1">
      <c r="A18" s="114" t="s">
        <v>488</v>
      </c>
      <c r="B18" s="109"/>
      <c r="C18" s="109"/>
      <c r="D18" s="109"/>
      <c r="E18" s="109"/>
      <c r="F18" s="109"/>
      <c r="G18" s="109"/>
      <c r="H18" s="110"/>
    </row>
    <row r="19" ht="15.75" customHeight="1">
      <c r="A19" s="112"/>
      <c r="B19" s="94"/>
      <c r="C19" s="94"/>
      <c r="D19" s="94"/>
      <c r="E19" s="94"/>
      <c r="F19" s="94"/>
      <c r="G19" s="94"/>
      <c r="H19" s="95"/>
    </row>
    <row r="20" ht="15.75" customHeight="1"/>
    <row r="21" ht="15.75" customHeight="1">
      <c r="A21" s="89" t="s">
        <v>370</v>
      </c>
      <c r="G21" s="83" t="s">
        <v>321</v>
      </c>
      <c r="H21" s="115">
        <f>SUM(D39:H42)</f>
        <v>55</v>
      </c>
      <c r="I21" s="6"/>
    </row>
    <row r="22" ht="15.75" customHeight="1">
      <c r="G22" s="73" t="s">
        <v>371</v>
      </c>
    </row>
    <row r="23" ht="24.0" customHeight="1">
      <c r="A23" s="76" t="s">
        <v>372</v>
      </c>
      <c r="B23" s="81" t="s">
        <v>291</v>
      </c>
      <c r="C23" s="33"/>
      <c r="D23" s="33"/>
      <c r="E23" s="33"/>
      <c r="F23" s="33"/>
      <c r="G23" s="33"/>
      <c r="H23" s="34"/>
    </row>
    <row r="24" ht="15.75" customHeight="1">
      <c r="A24" s="76" t="s">
        <v>372</v>
      </c>
      <c r="B24" s="82" t="s">
        <v>286</v>
      </c>
      <c r="C24" s="33"/>
      <c r="D24" s="33"/>
      <c r="E24" s="33"/>
      <c r="F24" s="33"/>
      <c r="G24" s="33"/>
      <c r="H24" s="34"/>
    </row>
    <row r="25" ht="15.75" customHeight="1"/>
    <row r="26" ht="15.75" customHeight="1">
      <c r="A26" s="96" t="s">
        <v>373</v>
      </c>
      <c r="B26" s="6"/>
      <c r="C26" s="6"/>
      <c r="D26" s="6"/>
    </row>
    <row r="27" ht="15.75" customHeight="1">
      <c r="A27" s="97" t="s">
        <v>186</v>
      </c>
      <c r="B27" s="98" t="s">
        <v>374</v>
      </c>
      <c r="C27" s="34"/>
      <c r="D27" s="98" t="s">
        <v>375</v>
      </c>
      <c r="E27" s="34"/>
      <c r="F27" s="98" t="s">
        <v>376</v>
      </c>
      <c r="G27" s="33"/>
      <c r="H27" s="34"/>
    </row>
    <row r="28" ht="15.75" customHeight="1">
      <c r="A28" s="68">
        <v>1.0</v>
      </c>
      <c r="B28" s="82" t="s">
        <v>489</v>
      </c>
      <c r="C28" s="34"/>
      <c r="D28" s="82" t="s">
        <v>292</v>
      </c>
      <c r="E28" s="34"/>
      <c r="F28" s="122" t="s">
        <v>490</v>
      </c>
      <c r="G28" s="33"/>
      <c r="H28" s="34"/>
    </row>
    <row r="29" ht="15.75" customHeight="1">
      <c r="A29" s="68">
        <v>2.0</v>
      </c>
      <c r="B29" s="82" t="s">
        <v>489</v>
      </c>
      <c r="C29" s="34"/>
      <c r="D29" s="82" t="s">
        <v>292</v>
      </c>
      <c r="E29" s="34"/>
      <c r="F29" s="122" t="s">
        <v>491</v>
      </c>
      <c r="G29" s="33"/>
      <c r="H29" s="34"/>
    </row>
    <row r="30" ht="15.75" customHeight="1">
      <c r="A30" s="68">
        <v>3.0</v>
      </c>
      <c r="B30" s="82" t="s">
        <v>489</v>
      </c>
      <c r="C30" s="34"/>
      <c r="D30" s="82" t="s">
        <v>292</v>
      </c>
      <c r="E30" s="34"/>
      <c r="F30" s="122" t="s">
        <v>293</v>
      </c>
      <c r="G30" s="33"/>
      <c r="H30" s="34"/>
    </row>
    <row r="31" ht="15.75" customHeight="1">
      <c r="A31" s="68">
        <v>4.0</v>
      </c>
      <c r="B31" s="82" t="s">
        <v>489</v>
      </c>
      <c r="C31" s="34"/>
      <c r="D31" s="82" t="s">
        <v>292</v>
      </c>
      <c r="E31" s="34"/>
      <c r="F31" s="122" t="s">
        <v>492</v>
      </c>
      <c r="G31" s="33"/>
      <c r="H31" s="34"/>
    </row>
    <row r="32" ht="15.75" customHeight="1">
      <c r="A32" s="68">
        <v>5.0</v>
      </c>
      <c r="B32" s="67"/>
      <c r="C32" s="34"/>
      <c r="D32" s="67"/>
      <c r="E32" s="34"/>
      <c r="F32" s="67"/>
      <c r="G32" s="33"/>
      <c r="H32" s="34"/>
    </row>
    <row r="33" ht="15.75" customHeight="1">
      <c r="A33" s="68">
        <v>6.0</v>
      </c>
      <c r="B33" s="67"/>
      <c r="C33" s="34"/>
      <c r="D33" s="67"/>
      <c r="E33" s="34"/>
      <c r="F33" s="67"/>
      <c r="G33" s="33"/>
      <c r="H33" s="34"/>
    </row>
    <row r="34" ht="15.75" customHeight="1">
      <c r="A34" s="68">
        <v>7.0</v>
      </c>
      <c r="B34" s="67"/>
      <c r="C34" s="34"/>
      <c r="D34" s="67"/>
      <c r="E34" s="34"/>
      <c r="F34" s="67"/>
      <c r="G34" s="33"/>
      <c r="H34" s="34"/>
    </row>
    <row r="35" ht="15.75" customHeight="1"/>
    <row r="36" ht="15.75" customHeight="1">
      <c r="A36" s="96" t="s">
        <v>389</v>
      </c>
    </row>
    <row r="37" ht="15.75" customHeight="1">
      <c r="A37" s="6"/>
      <c r="B37" s="6"/>
      <c r="C37" s="6"/>
      <c r="D37" s="6"/>
      <c r="E37" s="6"/>
      <c r="F37" s="6"/>
      <c r="G37" s="6"/>
      <c r="H37" s="6"/>
    </row>
    <row r="38">
      <c r="A38" s="97" t="s">
        <v>390</v>
      </c>
      <c r="B38" s="97" t="s">
        <v>23</v>
      </c>
      <c r="C38" s="102" t="s">
        <v>391</v>
      </c>
      <c r="D38" s="103" t="s">
        <v>392</v>
      </c>
      <c r="E38" s="33"/>
      <c r="F38" s="33"/>
      <c r="G38" s="33"/>
      <c r="H38" s="34"/>
      <c r="I38" s="104" t="s">
        <v>18</v>
      </c>
    </row>
    <row r="39" ht="15.75" customHeight="1">
      <c r="A39" s="68" t="s">
        <v>393</v>
      </c>
      <c r="B39" s="68" t="s">
        <v>394</v>
      </c>
      <c r="C39" s="68">
        <v>30.0</v>
      </c>
      <c r="D39" s="82">
        <v>25.0</v>
      </c>
      <c r="E39" s="33"/>
      <c r="F39" s="33"/>
      <c r="G39" s="33"/>
      <c r="H39" s="34"/>
      <c r="I39" s="68" t="str">
        <f t="shared" ref="I39:I42" si="1">IF(D39&lt;=C39,"Correcto", "Corregir")</f>
        <v>Correcto</v>
      </c>
    </row>
    <row r="40" ht="15.75" customHeight="1">
      <c r="A40" s="68" t="s">
        <v>395</v>
      </c>
      <c r="B40" s="68" t="s">
        <v>394</v>
      </c>
      <c r="C40" s="68">
        <v>6.0</v>
      </c>
      <c r="D40" s="82">
        <v>5.0</v>
      </c>
      <c r="E40" s="33"/>
      <c r="F40" s="33"/>
      <c r="G40" s="33"/>
      <c r="H40" s="34"/>
      <c r="I40" s="68" t="str">
        <f t="shared" si="1"/>
        <v>Correcto</v>
      </c>
    </row>
    <row r="41" ht="15.75" customHeight="1">
      <c r="A41" s="68" t="s">
        <v>396</v>
      </c>
      <c r="B41" s="68" t="s">
        <v>397</v>
      </c>
      <c r="C41" s="68">
        <v>10.0</v>
      </c>
      <c r="D41" s="82">
        <v>8.0</v>
      </c>
      <c r="E41" s="33"/>
      <c r="F41" s="33"/>
      <c r="G41" s="33"/>
      <c r="H41" s="34"/>
      <c r="I41" s="68" t="str">
        <f t="shared" si="1"/>
        <v>Correcto</v>
      </c>
    </row>
    <row r="42" ht="15.75" customHeight="1">
      <c r="A42" s="68" t="s">
        <v>398</v>
      </c>
      <c r="B42" s="68" t="s">
        <v>394</v>
      </c>
      <c r="C42" s="68">
        <v>30.0</v>
      </c>
      <c r="D42" s="82">
        <v>17.0</v>
      </c>
      <c r="E42" s="33"/>
      <c r="F42" s="33"/>
      <c r="G42" s="33"/>
      <c r="H42" s="34"/>
      <c r="I42" s="68" t="str">
        <f t="shared" si="1"/>
        <v>Correcto</v>
      </c>
    </row>
    <row r="43" ht="15.75" customHeight="1"/>
    <row r="44" ht="15.75" customHeight="1">
      <c r="A44" s="89" t="s">
        <v>399</v>
      </c>
      <c r="G44" s="83" t="s">
        <v>321</v>
      </c>
      <c r="H44" s="90">
        <v>45.0</v>
      </c>
    </row>
    <row r="45" ht="15.75" customHeight="1">
      <c r="G45" s="73" t="s">
        <v>400</v>
      </c>
    </row>
    <row r="46" ht="15.75" customHeight="1">
      <c r="A46" s="73" t="s">
        <v>401</v>
      </c>
    </row>
    <row r="47">
      <c r="A47" s="76" t="s">
        <v>402</v>
      </c>
      <c r="B47" s="81" t="s">
        <v>291</v>
      </c>
      <c r="C47" s="33"/>
      <c r="D47" s="33"/>
      <c r="E47" s="33"/>
      <c r="F47" s="33"/>
      <c r="G47" s="33"/>
      <c r="H47" s="34"/>
    </row>
    <row r="48" ht="15.75" customHeight="1">
      <c r="A48" s="76" t="s">
        <v>8</v>
      </c>
      <c r="B48" s="67" t="s">
        <v>470</v>
      </c>
      <c r="C48" s="33"/>
      <c r="D48" s="33"/>
      <c r="E48" s="33"/>
      <c r="F48" s="33"/>
      <c r="G48" s="33"/>
      <c r="H48" s="34"/>
    </row>
    <row r="49" ht="15.75" customHeight="1">
      <c r="A49" s="76" t="s">
        <v>360</v>
      </c>
      <c r="B49" s="113">
        <v>0.0</v>
      </c>
      <c r="C49" s="33"/>
      <c r="D49" s="33"/>
      <c r="E49" s="33"/>
      <c r="F49" s="33"/>
      <c r="G49" s="33"/>
      <c r="H49" s="34"/>
    </row>
    <row r="50" ht="15.75" customHeight="1">
      <c r="A50" s="76" t="s">
        <v>321</v>
      </c>
      <c r="B50" s="82">
        <v>30.0</v>
      </c>
      <c r="C50" s="33"/>
      <c r="D50" s="33"/>
      <c r="E50" s="33"/>
      <c r="F50" s="33"/>
      <c r="G50" s="33"/>
      <c r="H50" s="34"/>
    </row>
    <row r="51" ht="15.75" customHeight="1">
      <c r="A51" s="106" t="s">
        <v>404</v>
      </c>
      <c r="B51" s="6"/>
      <c r="C51" s="6"/>
      <c r="D51" s="6"/>
      <c r="E51" s="6"/>
      <c r="F51" s="6"/>
      <c r="G51" s="6"/>
      <c r="H51" s="6"/>
    </row>
    <row r="52" ht="15.75" customHeight="1">
      <c r="A52" s="91" t="s">
        <v>405</v>
      </c>
      <c r="B52" s="33"/>
      <c r="C52" s="33"/>
      <c r="D52" s="33"/>
      <c r="E52" s="33"/>
      <c r="F52" s="33"/>
      <c r="G52" s="33"/>
      <c r="H52" s="34"/>
    </row>
    <row r="53" ht="15.75" customHeight="1">
      <c r="A53" s="114" t="s">
        <v>493</v>
      </c>
      <c r="B53" s="109"/>
      <c r="C53" s="109"/>
      <c r="D53" s="109"/>
      <c r="E53" s="109"/>
      <c r="F53" s="109"/>
      <c r="G53" s="109"/>
      <c r="H53" s="110"/>
    </row>
    <row r="54" ht="15.75" customHeight="1">
      <c r="A54" s="111"/>
      <c r="H54" s="93"/>
    </row>
    <row r="55" ht="15.75" customHeight="1">
      <c r="A55" s="112"/>
      <c r="B55" s="94"/>
      <c r="C55" s="94"/>
      <c r="D55" s="94"/>
      <c r="E55" s="94"/>
      <c r="F55" s="94"/>
      <c r="G55" s="94"/>
      <c r="H55" s="95"/>
    </row>
    <row r="56" ht="15.75" customHeight="1"/>
    <row r="57" ht="15.75" customHeight="1">
      <c r="A57" s="73" t="s">
        <v>407</v>
      </c>
    </row>
    <row r="58">
      <c r="A58" s="76" t="s">
        <v>402</v>
      </c>
      <c r="B58" s="81" t="s">
        <v>291</v>
      </c>
      <c r="C58" s="33"/>
      <c r="D58" s="33"/>
      <c r="E58" s="33"/>
      <c r="F58" s="33"/>
      <c r="G58" s="33"/>
      <c r="H58" s="34"/>
    </row>
    <row r="59" ht="15.75" customHeight="1">
      <c r="A59" s="76" t="s">
        <v>8</v>
      </c>
      <c r="B59" s="82" t="s">
        <v>494</v>
      </c>
      <c r="C59" s="33"/>
      <c r="D59" s="33"/>
      <c r="E59" s="33"/>
      <c r="F59" s="33"/>
      <c r="G59" s="33"/>
      <c r="H59" s="34"/>
    </row>
    <row r="60" ht="15.75" customHeight="1">
      <c r="A60" s="76" t="s">
        <v>360</v>
      </c>
      <c r="B60" s="113">
        <v>0.0</v>
      </c>
      <c r="C60" s="33"/>
      <c r="D60" s="33"/>
      <c r="E60" s="33"/>
      <c r="F60" s="33"/>
      <c r="G60" s="33"/>
      <c r="H60" s="34"/>
    </row>
    <row r="61" ht="15.75" customHeight="1">
      <c r="A61" s="76" t="s">
        <v>321</v>
      </c>
      <c r="B61" s="113">
        <v>15.0</v>
      </c>
      <c r="C61" s="33"/>
      <c r="D61" s="33"/>
      <c r="E61" s="33"/>
      <c r="F61" s="33"/>
      <c r="G61" s="33"/>
      <c r="H61" s="34"/>
    </row>
    <row r="62" ht="15.75" customHeight="1">
      <c r="A62" s="107" t="s">
        <v>408</v>
      </c>
      <c r="B62" s="6"/>
      <c r="C62" s="6"/>
      <c r="D62" s="6"/>
      <c r="E62" s="6"/>
      <c r="F62" s="6"/>
      <c r="G62" s="6"/>
      <c r="H62" s="6"/>
    </row>
    <row r="63" ht="15.75" customHeight="1">
      <c r="A63" s="91" t="s">
        <v>405</v>
      </c>
      <c r="B63" s="33"/>
      <c r="C63" s="33"/>
      <c r="D63" s="33"/>
      <c r="E63" s="33"/>
      <c r="F63" s="33"/>
      <c r="G63" s="33"/>
      <c r="H63" s="34"/>
    </row>
    <row r="64" ht="15.75" customHeight="1">
      <c r="A64" s="114" t="s">
        <v>495</v>
      </c>
      <c r="B64" s="109"/>
      <c r="C64" s="109"/>
      <c r="D64" s="109"/>
      <c r="E64" s="109"/>
      <c r="F64" s="109"/>
      <c r="G64" s="109"/>
      <c r="H64" s="110"/>
    </row>
    <row r="65" ht="15.75" customHeight="1">
      <c r="A65" s="111"/>
      <c r="H65" s="93"/>
    </row>
    <row r="66" ht="15.75" customHeight="1">
      <c r="A66" s="112"/>
      <c r="B66" s="94"/>
      <c r="C66" s="94"/>
      <c r="D66" s="94"/>
      <c r="E66" s="94"/>
      <c r="F66" s="94"/>
      <c r="G66" s="94"/>
      <c r="H66" s="95"/>
    </row>
    <row r="67" ht="15.75" customHeight="1"/>
    <row r="68" ht="15.75" customHeight="1">
      <c r="A68" s="89" t="s">
        <v>409</v>
      </c>
      <c r="G68" s="83" t="s">
        <v>321</v>
      </c>
      <c r="H68" s="90">
        <v>15.0</v>
      </c>
    </row>
    <row r="69" ht="15.75" customHeight="1">
      <c r="G69" s="73" t="s">
        <v>410</v>
      </c>
    </row>
    <row r="70" ht="15.75" customHeight="1">
      <c r="A70" s="76" t="s">
        <v>321</v>
      </c>
      <c r="B70" s="113">
        <v>15.0</v>
      </c>
      <c r="C70" s="33"/>
      <c r="D70" s="33"/>
      <c r="E70" s="33"/>
      <c r="F70" s="33"/>
      <c r="G70" s="33"/>
      <c r="H70" s="34"/>
    </row>
    <row r="71" ht="15.75" customHeight="1">
      <c r="A71" s="103" t="s">
        <v>411</v>
      </c>
      <c r="B71" s="33"/>
      <c r="C71" s="33"/>
      <c r="D71" s="33"/>
      <c r="E71" s="33"/>
      <c r="F71" s="33"/>
      <c r="G71" s="33"/>
      <c r="H71" s="34"/>
    </row>
    <row r="72" ht="15.75" customHeight="1">
      <c r="A72" s="114" t="s">
        <v>496</v>
      </c>
      <c r="B72" s="109"/>
      <c r="C72" s="109"/>
      <c r="D72" s="109"/>
      <c r="E72" s="109"/>
      <c r="F72" s="109"/>
      <c r="G72" s="109"/>
      <c r="H72" s="110"/>
    </row>
    <row r="73" ht="15.75" customHeight="1">
      <c r="A73" s="112"/>
      <c r="B73" s="94"/>
      <c r="C73" s="94"/>
      <c r="D73" s="94"/>
      <c r="E73" s="94"/>
      <c r="F73" s="94"/>
      <c r="G73" s="94"/>
      <c r="H73" s="95"/>
    </row>
    <row r="74" ht="15.75" customHeight="1">
      <c r="A74" s="73" t="s">
        <v>413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23:B24 B47 B58">
      <formula1>Metadata!$B$2:$B$55</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359</v>
      </c>
    </row>
    <row r="3" ht="15.75" customHeight="1"/>
    <row r="4" ht="15.75" customHeight="1">
      <c r="B4" s="66" t="s">
        <v>1</v>
      </c>
      <c r="C4" s="86" t="str">
        <f>'Diseño'!C4</f>
        <v>283 - Análisis y Diseño de Sistemas 1</v>
      </c>
      <c r="D4" s="33"/>
      <c r="E4" s="33"/>
      <c r="F4" s="33"/>
      <c r="G4" s="34"/>
    </row>
    <row r="5" ht="15.75" customHeight="1">
      <c r="B5" s="68" t="s">
        <v>192</v>
      </c>
      <c r="C5" s="67">
        <v>11.0</v>
      </c>
      <c r="D5" s="33"/>
      <c r="E5" s="33"/>
      <c r="F5" s="33"/>
      <c r="G5" s="34"/>
    </row>
    <row r="6" ht="15.75" customHeight="1">
      <c r="B6" s="87" t="s">
        <v>318</v>
      </c>
      <c r="C6" s="67">
        <f>H10+H21+H44+H68</f>
        <v>130</v>
      </c>
      <c r="D6" s="33"/>
      <c r="E6" s="33"/>
      <c r="F6" s="33"/>
      <c r="G6" s="34"/>
      <c r="I6" s="6"/>
    </row>
    <row r="7" ht="15.75" customHeight="1">
      <c r="B7" s="87" t="s">
        <v>360</v>
      </c>
      <c r="C7" s="67">
        <f>B49+B60</f>
        <v>2</v>
      </c>
      <c r="D7" s="33"/>
      <c r="E7" s="33"/>
      <c r="F7" s="33"/>
      <c r="G7" s="34"/>
    </row>
    <row r="8" ht="15.75" customHeight="1">
      <c r="B8" s="87" t="s">
        <v>361</v>
      </c>
      <c r="C8" s="88"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89" t="s">
        <v>362</v>
      </c>
      <c r="G10" s="83" t="s">
        <v>321</v>
      </c>
      <c r="H10" s="115">
        <f>B13</f>
        <v>5</v>
      </c>
    </row>
    <row r="11" ht="15.75" customHeight="1">
      <c r="G11" s="73" t="s">
        <v>363</v>
      </c>
    </row>
    <row r="12" ht="15.75" customHeight="1">
      <c r="A12" s="76" t="s">
        <v>364</v>
      </c>
      <c r="B12" s="82" t="s">
        <v>497</v>
      </c>
      <c r="C12" s="33"/>
      <c r="D12" s="33"/>
      <c r="E12" s="33"/>
      <c r="F12" s="33"/>
      <c r="G12" s="33"/>
      <c r="H12" s="34"/>
    </row>
    <row r="13" ht="15.75" customHeight="1">
      <c r="A13" s="78" t="s">
        <v>321</v>
      </c>
      <c r="B13" s="82">
        <v>5.0</v>
      </c>
      <c r="C13" s="33"/>
      <c r="D13" s="33"/>
      <c r="E13" s="33"/>
      <c r="F13" s="33"/>
      <c r="G13" s="33"/>
      <c r="H13" s="34"/>
    </row>
    <row r="14" ht="15.75" customHeight="1">
      <c r="A14" s="91" t="s">
        <v>366</v>
      </c>
      <c r="B14" s="33"/>
      <c r="C14" s="33"/>
      <c r="D14" s="33"/>
      <c r="E14" s="33"/>
      <c r="F14" s="33"/>
      <c r="G14" s="33"/>
      <c r="H14" s="34"/>
    </row>
    <row r="15" ht="15.75" customHeight="1">
      <c r="A15" s="117" t="s">
        <v>498</v>
      </c>
      <c r="B15" s="109"/>
      <c r="C15" s="109"/>
      <c r="D15" s="109"/>
      <c r="E15" s="109"/>
      <c r="F15" s="109"/>
      <c r="G15" s="109"/>
      <c r="H15" s="110"/>
    </row>
    <row r="16" ht="30.0" customHeight="1">
      <c r="A16" s="112"/>
      <c r="B16" s="94"/>
      <c r="C16" s="94"/>
      <c r="D16" s="94"/>
      <c r="E16" s="94"/>
      <c r="F16" s="94"/>
      <c r="G16" s="94"/>
      <c r="H16" s="95"/>
    </row>
    <row r="17" ht="15.75" customHeight="1">
      <c r="A17" s="91" t="s">
        <v>368</v>
      </c>
      <c r="B17" s="33"/>
      <c r="C17" s="33"/>
      <c r="D17" s="33"/>
      <c r="E17" s="33"/>
      <c r="F17" s="33"/>
      <c r="G17" s="33"/>
      <c r="H17" s="34"/>
    </row>
    <row r="18" ht="15.75" customHeight="1">
      <c r="A18" s="117" t="s">
        <v>499</v>
      </c>
      <c r="B18" s="109"/>
      <c r="C18" s="109"/>
      <c r="D18" s="109"/>
      <c r="E18" s="109"/>
      <c r="F18" s="109"/>
      <c r="G18" s="109"/>
      <c r="H18" s="110"/>
    </row>
    <row r="19" ht="29.25" customHeight="1">
      <c r="A19" s="112"/>
      <c r="B19" s="94"/>
      <c r="C19" s="94"/>
      <c r="D19" s="94"/>
      <c r="E19" s="94"/>
      <c r="F19" s="94"/>
      <c r="G19" s="94"/>
      <c r="H19" s="95"/>
    </row>
    <row r="20" ht="15.75" customHeight="1"/>
    <row r="21" ht="15.75" customHeight="1">
      <c r="A21" s="89" t="s">
        <v>370</v>
      </c>
      <c r="G21" s="83" t="s">
        <v>321</v>
      </c>
      <c r="H21" s="115">
        <f>SUM(D39:H42)</f>
        <v>60</v>
      </c>
      <c r="I21" s="6"/>
    </row>
    <row r="22" ht="15.75" customHeight="1">
      <c r="G22" s="73" t="s">
        <v>371</v>
      </c>
    </row>
    <row r="23" ht="15.75" customHeight="1">
      <c r="A23" s="76" t="s">
        <v>372</v>
      </c>
      <c r="B23" s="81" t="s">
        <v>294</v>
      </c>
      <c r="C23" s="33"/>
      <c r="D23" s="33"/>
      <c r="E23" s="33"/>
      <c r="F23" s="33"/>
      <c r="G23" s="33"/>
      <c r="H23" s="34"/>
    </row>
    <row r="24" ht="15.75" customHeight="1">
      <c r="A24" s="76" t="s">
        <v>372</v>
      </c>
      <c r="B24" s="81" t="s">
        <v>297</v>
      </c>
      <c r="C24" s="33"/>
      <c r="D24" s="33"/>
      <c r="E24" s="33"/>
      <c r="F24" s="33"/>
      <c r="G24" s="33"/>
      <c r="H24" s="34"/>
    </row>
    <row r="25" ht="15.75" customHeight="1">
      <c r="A25" s="76" t="s">
        <v>372</v>
      </c>
      <c r="B25" s="81" t="s">
        <v>299</v>
      </c>
      <c r="C25" s="33"/>
      <c r="D25" s="33"/>
      <c r="E25" s="33"/>
      <c r="F25" s="33"/>
      <c r="G25" s="33"/>
      <c r="H25" s="34"/>
    </row>
    <row r="26" ht="15.75" customHeight="1">
      <c r="A26" s="76" t="s">
        <v>372</v>
      </c>
      <c r="B26" s="81" t="s">
        <v>301</v>
      </c>
      <c r="C26" s="33"/>
      <c r="D26" s="33"/>
      <c r="E26" s="33"/>
      <c r="F26" s="33"/>
      <c r="G26" s="33"/>
      <c r="H26" s="34"/>
    </row>
    <row r="27" ht="15.75" customHeight="1"/>
    <row r="28" ht="15.75" customHeight="1">
      <c r="A28" s="96" t="s">
        <v>373</v>
      </c>
      <c r="B28" s="6"/>
      <c r="C28" s="6"/>
      <c r="D28" s="6"/>
    </row>
    <row r="29" ht="15.75" customHeight="1">
      <c r="A29" s="97" t="s">
        <v>186</v>
      </c>
      <c r="B29" s="98" t="s">
        <v>374</v>
      </c>
      <c r="C29" s="34"/>
      <c r="D29" s="98" t="s">
        <v>375</v>
      </c>
      <c r="E29" s="34"/>
      <c r="F29" s="98" t="s">
        <v>376</v>
      </c>
      <c r="G29" s="33"/>
      <c r="H29" s="34"/>
    </row>
    <row r="30" ht="24.75" customHeight="1">
      <c r="A30" s="87">
        <v>1.0</v>
      </c>
      <c r="B30" s="77" t="s">
        <v>295</v>
      </c>
      <c r="C30" s="34"/>
      <c r="D30" s="77" t="s">
        <v>157</v>
      </c>
      <c r="E30" s="34"/>
      <c r="F30" s="77" t="s">
        <v>500</v>
      </c>
      <c r="G30" s="33"/>
      <c r="H30" s="34"/>
      <c r="I30" s="123"/>
      <c r="J30" s="123"/>
      <c r="K30" s="123"/>
      <c r="L30" s="123"/>
      <c r="M30" s="123"/>
      <c r="N30" s="123"/>
      <c r="O30" s="123"/>
      <c r="P30" s="123"/>
      <c r="Q30" s="123"/>
      <c r="R30" s="123"/>
      <c r="S30" s="123"/>
      <c r="T30" s="123"/>
      <c r="U30" s="123"/>
      <c r="V30" s="123"/>
      <c r="W30" s="123"/>
      <c r="X30" s="123"/>
      <c r="Y30" s="123"/>
      <c r="Z30" s="123"/>
    </row>
    <row r="31" ht="24.75" customHeight="1">
      <c r="A31" s="87">
        <v>2.0</v>
      </c>
      <c r="B31" s="77" t="s">
        <v>295</v>
      </c>
      <c r="C31" s="34"/>
      <c r="D31" s="77" t="s">
        <v>157</v>
      </c>
      <c r="E31" s="34"/>
      <c r="F31" s="77" t="s">
        <v>298</v>
      </c>
      <c r="G31" s="33"/>
      <c r="H31" s="34"/>
      <c r="I31" s="123"/>
      <c r="J31" s="123"/>
      <c r="K31" s="123"/>
      <c r="L31" s="123"/>
      <c r="M31" s="123"/>
      <c r="N31" s="123"/>
      <c r="O31" s="123"/>
      <c r="P31" s="123"/>
      <c r="Q31" s="123"/>
      <c r="R31" s="123"/>
      <c r="S31" s="123"/>
      <c r="T31" s="123"/>
      <c r="U31" s="123"/>
      <c r="V31" s="123"/>
      <c r="W31" s="123"/>
      <c r="X31" s="123"/>
      <c r="Y31" s="123"/>
      <c r="Z31" s="123"/>
    </row>
    <row r="32" ht="24.75" customHeight="1">
      <c r="A32" s="87">
        <v>3.0</v>
      </c>
      <c r="B32" s="77" t="s">
        <v>295</v>
      </c>
      <c r="C32" s="34"/>
      <c r="D32" s="77" t="s">
        <v>157</v>
      </c>
      <c r="E32" s="34"/>
      <c r="F32" s="77" t="s">
        <v>300</v>
      </c>
      <c r="G32" s="33"/>
      <c r="H32" s="34"/>
      <c r="I32" s="123"/>
      <c r="J32" s="123"/>
      <c r="K32" s="123"/>
      <c r="L32" s="123"/>
      <c r="M32" s="123"/>
      <c r="N32" s="123"/>
      <c r="O32" s="123"/>
      <c r="P32" s="123"/>
      <c r="Q32" s="123"/>
      <c r="R32" s="123"/>
      <c r="S32" s="123"/>
      <c r="T32" s="123"/>
      <c r="U32" s="123"/>
      <c r="V32" s="123"/>
      <c r="W32" s="123"/>
      <c r="X32" s="123"/>
      <c r="Y32" s="123"/>
      <c r="Z32" s="123"/>
    </row>
    <row r="33" ht="24.75" customHeight="1">
      <c r="A33" s="87">
        <v>4.0</v>
      </c>
      <c r="B33" s="77" t="s">
        <v>295</v>
      </c>
      <c r="C33" s="34"/>
      <c r="D33" s="77" t="s">
        <v>157</v>
      </c>
      <c r="E33" s="34"/>
      <c r="F33" s="77" t="s">
        <v>162</v>
      </c>
      <c r="G33" s="33"/>
      <c r="H33" s="34"/>
      <c r="I33" s="123"/>
      <c r="J33" s="123"/>
      <c r="K33" s="123"/>
      <c r="L33" s="123"/>
      <c r="M33" s="123"/>
      <c r="N33" s="123"/>
      <c r="O33" s="123"/>
      <c r="P33" s="123"/>
      <c r="Q33" s="123"/>
      <c r="R33" s="123"/>
      <c r="S33" s="123"/>
      <c r="T33" s="123"/>
      <c r="U33" s="123"/>
      <c r="V33" s="123"/>
      <c r="W33" s="123"/>
      <c r="X33" s="123"/>
      <c r="Y33" s="123"/>
      <c r="Z33" s="123"/>
    </row>
    <row r="34" ht="24.75" customHeight="1">
      <c r="A34" s="87">
        <v>5.0</v>
      </c>
      <c r="B34" s="77" t="s">
        <v>295</v>
      </c>
      <c r="C34" s="34"/>
      <c r="D34" s="77" t="s">
        <v>157</v>
      </c>
      <c r="E34" s="34"/>
      <c r="F34" s="77" t="s">
        <v>178</v>
      </c>
      <c r="G34" s="33"/>
      <c r="H34" s="34"/>
      <c r="I34" s="123"/>
      <c r="J34" s="123"/>
      <c r="K34" s="123"/>
      <c r="L34" s="123"/>
      <c r="M34" s="123"/>
      <c r="N34" s="123"/>
      <c r="O34" s="123"/>
      <c r="P34" s="123"/>
      <c r="Q34" s="123"/>
      <c r="R34" s="123"/>
      <c r="S34" s="123"/>
      <c r="T34" s="123"/>
      <c r="U34" s="123"/>
      <c r="V34" s="123"/>
      <c r="W34" s="123"/>
      <c r="X34" s="123"/>
      <c r="Y34" s="123"/>
      <c r="Z34" s="123"/>
    </row>
    <row r="35" ht="15.75" customHeight="1"/>
    <row r="36" ht="15.75" customHeight="1">
      <c r="A36" s="96" t="s">
        <v>389</v>
      </c>
    </row>
    <row r="37" ht="15.75" customHeight="1">
      <c r="A37" s="6"/>
      <c r="B37" s="6"/>
      <c r="C37" s="6"/>
      <c r="D37" s="6"/>
      <c r="E37" s="6"/>
      <c r="F37" s="6"/>
      <c r="G37" s="6"/>
      <c r="H37" s="6"/>
    </row>
    <row r="38">
      <c r="A38" s="97" t="s">
        <v>390</v>
      </c>
      <c r="B38" s="97" t="s">
        <v>23</v>
      </c>
      <c r="C38" s="102" t="s">
        <v>391</v>
      </c>
      <c r="D38" s="103" t="s">
        <v>392</v>
      </c>
      <c r="E38" s="33"/>
      <c r="F38" s="33"/>
      <c r="G38" s="33"/>
      <c r="H38" s="34"/>
      <c r="I38" s="104" t="s">
        <v>18</v>
      </c>
    </row>
    <row r="39" ht="15.75" customHeight="1">
      <c r="A39" s="68" t="s">
        <v>393</v>
      </c>
      <c r="B39" s="68" t="s">
        <v>394</v>
      </c>
      <c r="C39" s="68">
        <v>30.0</v>
      </c>
      <c r="D39" s="82">
        <v>30.0</v>
      </c>
      <c r="E39" s="33"/>
      <c r="F39" s="33"/>
      <c r="G39" s="33"/>
      <c r="H39" s="34"/>
      <c r="I39" s="68" t="str">
        <f t="shared" ref="I39:I42" si="1">IF(D39&lt;=C39,"Correcto", "Corregir")</f>
        <v>Correcto</v>
      </c>
    </row>
    <row r="40" ht="15.75" customHeight="1">
      <c r="A40" s="68" t="s">
        <v>395</v>
      </c>
      <c r="B40" s="68" t="s">
        <v>394</v>
      </c>
      <c r="C40" s="68">
        <v>6.0</v>
      </c>
      <c r="D40" s="82">
        <v>5.0</v>
      </c>
      <c r="E40" s="33"/>
      <c r="F40" s="33"/>
      <c r="G40" s="33"/>
      <c r="H40" s="34"/>
      <c r="I40" s="68" t="str">
        <f t="shared" si="1"/>
        <v>Correcto</v>
      </c>
    </row>
    <row r="41" ht="15.75" customHeight="1">
      <c r="A41" s="68" t="s">
        <v>396</v>
      </c>
      <c r="B41" s="68" t="s">
        <v>397</v>
      </c>
      <c r="C41" s="68">
        <v>10.0</v>
      </c>
      <c r="D41" s="82">
        <v>5.0</v>
      </c>
      <c r="E41" s="33"/>
      <c r="F41" s="33"/>
      <c r="G41" s="33"/>
      <c r="H41" s="34"/>
      <c r="I41" s="68" t="str">
        <f t="shared" si="1"/>
        <v>Correcto</v>
      </c>
    </row>
    <row r="42" ht="15.75" customHeight="1">
      <c r="A42" s="68" t="s">
        <v>398</v>
      </c>
      <c r="B42" s="68" t="s">
        <v>394</v>
      </c>
      <c r="C42" s="68">
        <v>30.0</v>
      </c>
      <c r="D42" s="82">
        <v>20.0</v>
      </c>
      <c r="E42" s="33"/>
      <c r="F42" s="33"/>
      <c r="G42" s="33"/>
      <c r="H42" s="34"/>
      <c r="I42" s="68" t="str">
        <f t="shared" si="1"/>
        <v>Correcto</v>
      </c>
    </row>
    <row r="43" ht="15.75" customHeight="1"/>
    <row r="44" ht="15.75" customHeight="1">
      <c r="A44" s="89" t="s">
        <v>399</v>
      </c>
      <c r="G44" s="83" t="s">
        <v>321</v>
      </c>
      <c r="H44" s="115">
        <f>B50</f>
        <v>50</v>
      </c>
    </row>
    <row r="45" ht="15.75" customHeight="1">
      <c r="G45" s="73" t="s">
        <v>400</v>
      </c>
    </row>
    <row r="46" ht="15.75" customHeight="1">
      <c r="A46" s="73" t="s">
        <v>401</v>
      </c>
    </row>
    <row r="47">
      <c r="A47" s="76" t="s">
        <v>402</v>
      </c>
      <c r="B47" s="82" t="s">
        <v>501</v>
      </c>
      <c r="C47" s="33"/>
      <c r="D47" s="33"/>
      <c r="E47" s="33"/>
      <c r="F47" s="33"/>
      <c r="G47" s="33"/>
      <c r="H47" s="34"/>
    </row>
    <row r="48" ht="15.75" customHeight="1">
      <c r="A48" s="76" t="s">
        <v>8</v>
      </c>
      <c r="B48" s="82" t="s">
        <v>420</v>
      </c>
      <c r="C48" s="33"/>
      <c r="D48" s="33"/>
      <c r="E48" s="33"/>
      <c r="F48" s="33"/>
      <c r="G48" s="33"/>
      <c r="H48" s="34"/>
    </row>
    <row r="49" ht="15.75" customHeight="1">
      <c r="A49" s="76" t="s">
        <v>360</v>
      </c>
      <c r="B49" s="105">
        <v>0.0</v>
      </c>
      <c r="C49" s="33"/>
      <c r="D49" s="33"/>
      <c r="E49" s="33"/>
      <c r="F49" s="33"/>
      <c r="G49" s="33"/>
      <c r="H49" s="34"/>
    </row>
    <row r="50" ht="15.75" customHeight="1">
      <c r="A50" s="76" t="s">
        <v>321</v>
      </c>
      <c r="B50" s="82">
        <v>50.0</v>
      </c>
      <c r="C50" s="33"/>
      <c r="D50" s="33"/>
      <c r="E50" s="33"/>
      <c r="F50" s="33"/>
      <c r="G50" s="33"/>
      <c r="H50" s="34"/>
    </row>
    <row r="51" ht="15.75" customHeight="1">
      <c r="A51" s="106" t="s">
        <v>404</v>
      </c>
      <c r="B51" s="6"/>
      <c r="C51" s="6"/>
      <c r="D51" s="6"/>
      <c r="E51" s="6"/>
      <c r="F51" s="6"/>
      <c r="G51" s="6"/>
      <c r="H51" s="6"/>
    </row>
    <row r="52" ht="15.75" customHeight="1">
      <c r="A52" s="91" t="s">
        <v>405</v>
      </c>
      <c r="B52" s="33"/>
      <c r="C52" s="33"/>
      <c r="D52" s="33"/>
      <c r="E52" s="33"/>
      <c r="F52" s="33"/>
      <c r="G52" s="33"/>
      <c r="H52" s="34"/>
    </row>
    <row r="53" ht="15.75" customHeight="1">
      <c r="A53" s="121" t="s">
        <v>502</v>
      </c>
      <c r="B53" s="109"/>
      <c r="C53" s="109"/>
      <c r="D53" s="109"/>
      <c r="E53" s="109"/>
      <c r="F53" s="109"/>
      <c r="G53" s="109"/>
      <c r="H53" s="110"/>
    </row>
    <row r="54" ht="15.75" customHeight="1">
      <c r="A54" s="111"/>
      <c r="H54" s="93"/>
    </row>
    <row r="55" ht="15.75" customHeight="1">
      <c r="A55" s="112"/>
      <c r="B55" s="94"/>
      <c r="C55" s="94"/>
      <c r="D55" s="94"/>
      <c r="E55" s="94"/>
      <c r="F55" s="94"/>
      <c r="G55" s="94"/>
      <c r="H55" s="95"/>
    </row>
    <row r="56" ht="15.75" customHeight="1"/>
    <row r="57" ht="15.75" customHeight="1">
      <c r="A57" s="73" t="s">
        <v>407</v>
      </c>
    </row>
    <row r="58">
      <c r="A58" s="76" t="s">
        <v>402</v>
      </c>
      <c r="B58" s="81" t="s">
        <v>294</v>
      </c>
      <c r="C58" s="33"/>
      <c r="D58" s="33"/>
      <c r="E58" s="33"/>
      <c r="F58" s="33"/>
      <c r="G58" s="33"/>
      <c r="H58" s="34"/>
    </row>
    <row r="59" ht="15.75" customHeight="1">
      <c r="A59" s="76" t="s">
        <v>8</v>
      </c>
      <c r="B59" s="82" t="s">
        <v>403</v>
      </c>
      <c r="C59" s="33"/>
      <c r="D59" s="33"/>
      <c r="E59" s="33"/>
      <c r="F59" s="33"/>
      <c r="G59" s="33"/>
      <c r="H59" s="34"/>
    </row>
    <row r="60" ht="15.75" customHeight="1">
      <c r="A60" s="76" t="s">
        <v>360</v>
      </c>
      <c r="B60" s="113">
        <v>2.0</v>
      </c>
      <c r="C60" s="33"/>
      <c r="D60" s="33"/>
      <c r="E60" s="33"/>
      <c r="F60" s="33"/>
      <c r="G60" s="33"/>
      <c r="H60" s="34"/>
    </row>
    <row r="61" ht="15.75" customHeight="1">
      <c r="A61" s="76" t="s">
        <v>321</v>
      </c>
      <c r="B61" s="113">
        <v>10.0</v>
      </c>
      <c r="C61" s="33"/>
      <c r="D61" s="33"/>
      <c r="E61" s="33"/>
      <c r="F61" s="33"/>
      <c r="G61" s="33"/>
      <c r="H61" s="34"/>
    </row>
    <row r="62" ht="15.75" customHeight="1">
      <c r="A62" s="107" t="s">
        <v>408</v>
      </c>
      <c r="B62" s="6"/>
      <c r="C62" s="6"/>
      <c r="D62" s="6"/>
      <c r="E62" s="6"/>
      <c r="F62" s="6"/>
      <c r="G62" s="6"/>
      <c r="H62" s="6"/>
    </row>
    <row r="63" ht="15.75" customHeight="1">
      <c r="A63" s="91" t="s">
        <v>405</v>
      </c>
      <c r="B63" s="33"/>
      <c r="C63" s="33"/>
      <c r="D63" s="33"/>
      <c r="E63" s="33"/>
      <c r="F63" s="33"/>
      <c r="G63" s="33"/>
      <c r="H63" s="34"/>
    </row>
    <row r="64" ht="15.75" customHeight="1">
      <c r="A64" s="114" t="s">
        <v>503</v>
      </c>
      <c r="B64" s="109"/>
      <c r="C64" s="109"/>
      <c r="D64" s="109"/>
      <c r="E64" s="109"/>
      <c r="F64" s="109"/>
      <c r="G64" s="109"/>
      <c r="H64" s="110"/>
    </row>
    <row r="65" ht="15.75" customHeight="1">
      <c r="A65" s="111"/>
      <c r="H65" s="93"/>
    </row>
    <row r="66" ht="15.75" customHeight="1">
      <c r="A66" s="112"/>
      <c r="B66" s="94"/>
      <c r="C66" s="94"/>
      <c r="D66" s="94"/>
      <c r="E66" s="94"/>
      <c r="F66" s="94"/>
      <c r="G66" s="94"/>
      <c r="H66" s="95"/>
    </row>
    <row r="67" ht="15.75" customHeight="1"/>
    <row r="68" ht="15.75" customHeight="1">
      <c r="A68" s="89" t="s">
        <v>409</v>
      </c>
      <c r="G68" s="83" t="s">
        <v>321</v>
      </c>
      <c r="H68" s="115">
        <f>B70</f>
        <v>15</v>
      </c>
    </row>
    <row r="69" ht="15.75" customHeight="1">
      <c r="G69" s="73" t="s">
        <v>410</v>
      </c>
    </row>
    <row r="70" ht="15.75" customHeight="1">
      <c r="A70" s="76" t="s">
        <v>321</v>
      </c>
      <c r="B70" s="113">
        <v>15.0</v>
      </c>
      <c r="C70" s="33"/>
      <c r="D70" s="33"/>
      <c r="E70" s="33"/>
      <c r="F70" s="33"/>
      <c r="G70" s="33"/>
      <c r="H70" s="34"/>
    </row>
    <row r="71" ht="15.75" customHeight="1">
      <c r="A71" s="103" t="s">
        <v>411</v>
      </c>
      <c r="B71" s="33"/>
      <c r="C71" s="33"/>
      <c r="D71" s="33"/>
      <c r="E71" s="33"/>
      <c r="F71" s="33"/>
      <c r="G71" s="33"/>
      <c r="H71" s="34"/>
    </row>
    <row r="72" ht="15.75" customHeight="1">
      <c r="A72" s="114" t="s">
        <v>504</v>
      </c>
      <c r="B72" s="109"/>
      <c r="C72" s="109"/>
      <c r="D72" s="109"/>
      <c r="E72" s="109"/>
      <c r="F72" s="109"/>
      <c r="G72" s="109"/>
      <c r="H72" s="110"/>
    </row>
    <row r="73" ht="15.75" customHeight="1">
      <c r="A73" s="112"/>
      <c r="B73" s="94"/>
      <c r="C73" s="94"/>
      <c r="D73" s="94"/>
      <c r="E73" s="94"/>
      <c r="F73" s="94"/>
      <c r="G73" s="94"/>
      <c r="H73" s="95"/>
    </row>
    <row r="74" ht="15.75" customHeight="1">
      <c r="A74" s="73" t="s">
        <v>413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7">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D30:E30"/>
    <mergeCell ref="F30:H30"/>
    <mergeCell ref="B24:H24"/>
    <mergeCell ref="B25:H25"/>
    <mergeCell ref="B26:H26"/>
    <mergeCell ref="B29:C29"/>
    <mergeCell ref="D29:E29"/>
    <mergeCell ref="F29:H29"/>
    <mergeCell ref="B30:C30"/>
    <mergeCell ref="B34:C34"/>
    <mergeCell ref="D34:E34"/>
    <mergeCell ref="F34:H34"/>
    <mergeCell ref="B31:C31"/>
    <mergeCell ref="D31:E31"/>
    <mergeCell ref="F31:H31"/>
    <mergeCell ref="B32:C32"/>
    <mergeCell ref="D32:E32"/>
    <mergeCell ref="F32:H32"/>
    <mergeCell ref="B33:C33"/>
    <mergeCell ref="D33:E33"/>
    <mergeCell ref="F33:H33"/>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23:B26 B58">
      <formula1>Metadata!$B$2:$B$55</formula1>
    </dataValidation>
    <dataValidation type="list" allowBlank="1" showErrorMessage="1" sqref="B48 B59">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47">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359</v>
      </c>
    </row>
    <row r="3" ht="15.75" customHeight="1"/>
    <row r="4" ht="15.75" customHeight="1">
      <c r="B4" s="66" t="s">
        <v>1</v>
      </c>
      <c r="C4" s="86" t="str">
        <f>'Diseño'!C4</f>
        <v>283 - Análisis y Diseño de Sistemas 1</v>
      </c>
      <c r="D4" s="33"/>
      <c r="E4" s="33"/>
      <c r="F4" s="33"/>
      <c r="G4" s="34"/>
    </row>
    <row r="5" ht="15.75" customHeight="1">
      <c r="B5" s="68" t="s">
        <v>192</v>
      </c>
      <c r="C5" s="67">
        <v>11.0</v>
      </c>
      <c r="D5" s="33"/>
      <c r="E5" s="33"/>
      <c r="F5" s="33"/>
      <c r="G5" s="34"/>
    </row>
    <row r="6" ht="15.75" customHeight="1">
      <c r="B6" s="87" t="s">
        <v>318</v>
      </c>
      <c r="C6" s="67">
        <f>H10+H21+H50+H74</f>
        <v>130</v>
      </c>
      <c r="D6" s="33"/>
      <c r="E6" s="33"/>
      <c r="F6" s="33"/>
      <c r="G6" s="34"/>
      <c r="I6" s="6"/>
    </row>
    <row r="7" ht="15.75" customHeight="1">
      <c r="B7" s="87" t="s">
        <v>360</v>
      </c>
      <c r="C7" s="67">
        <f>B55+B66</f>
        <v>12</v>
      </c>
      <c r="D7" s="33"/>
      <c r="E7" s="33"/>
      <c r="F7" s="33"/>
      <c r="G7" s="34"/>
    </row>
    <row r="8" ht="15.75" customHeight="1">
      <c r="B8" s="87" t="s">
        <v>361</v>
      </c>
      <c r="C8" s="88" t="str">
        <f>IF(H50&lt;=0, "❌ ERROR: La Actividad 1 debe tener un tiempo mayor a 0.", IF(H21&gt;60, "❌ ERROR: El 'Área de Conocimiento' no puede exceder los 60 min.", IF((H10+H21+H50)&lt;100, "❌ ERROR: El tiempo total debe ser de al menos 100 min.", "✅ VALIDACIÓN CORRECTA")))</f>
        <v>✅ VALIDACIÓN CORRECTA</v>
      </c>
      <c r="D8" s="33"/>
      <c r="E8" s="33"/>
      <c r="F8" s="33"/>
      <c r="G8" s="34"/>
      <c r="I8" s="6"/>
      <c r="J8" s="6"/>
      <c r="K8" s="6"/>
    </row>
    <row r="9" ht="15.75" customHeight="1"/>
    <row r="10" ht="15.75" customHeight="1">
      <c r="A10" s="89" t="s">
        <v>362</v>
      </c>
      <c r="G10" s="83" t="s">
        <v>321</v>
      </c>
      <c r="H10" s="115">
        <f>B13</f>
        <v>5</v>
      </c>
    </row>
    <row r="11" ht="15.75" customHeight="1">
      <c r="G11" s="73" t="s">
        <v>363</v>
      </c>
    </row>
    <row r="12" ht="15.75" customHeight="1">
      <c r="A12" s="76" t="s">
        <v>364</v>
      </c>
      <c r="B12" s="82" t="s">
        <v>505</v>
      </c>
      <c r="C12" s="33"/>
      <c r="D12" s="33"/>
      <c r="E12" s="33"/>
      <c r="F12" s="33"/>
      <c r="G12" s="33"/>
      <c r="H12" s="34"/>
    </row>
    <row r="13" ht="15.75" customHeight="1">
      <c r="A13" s="78" t="s">
        <v>321</v>
      </c>
      <c r="B13" s="82">
        <v>5.0</v>
      </c>
      <c r="C13" s="33"/>
      <c r="D13" s="33"/>
      <c r="E13" s="33"/>
      <c r="F13" s="33"/>
      <c r="G13" s="33"/>
      <c r="H13" s="34"/>
    </row>
    <row r="14" ht="15.75" customHeight="1">
      <c r="A14" s="91" t="s">
        <v>366</v>
      </c>
      <c r="B14" s="33"/>
      <c r="C14" s="33"/>
      <c r="D14" s="33"/>
      <c r="E14" s="33"/>
      <c r="F14" s="33"/>
      <c r="G14" s="33"/>
      <c r="H14" s="34"/>
    </row>
    <row r="15" ht="15.75" customHeight="1">
      <c r="A15" s="117" t="s">
        <v>506</v>
      </c>
      <c r="B15" s="109"/>
      <c r="C15" s="109"/>
      <c r="D15" s="109"/>
      <c r="E15" s="109"/>
      <c r="F15" s="109"/>
      <c r="G15" s="109"/>
      <c r="H15" s="110"/>
    </row>
    <row r="16" ht="30.0" customHeight="1">
      <c r="A16" s="112"/>
      <c r="B16" s="94"/>
      <c r="C16" s="94"/>
      <c r="D16" s="94"/>
      <c r="E16" s="94"/>
      <c r="F16" s="94"/>
      <c r="G16" s="94"/>
      <c r="H16" s="95"/>
    </row>
    <row r="17" ht="15.75" customHeight="1">
      <c r="A17" s="91" t="s">
        <v>368</v>
      </c>
      <c r="B17" s="33"/>
      <c r="C17" s="33"/>
      <c r="D17" s="33"/>
      <c r="E17" s="33"/>
      <c r="F17" s="33"/>
      <c r="G17" s="33"/>
      <c r="H17" s="34"/>
    </row>
    <row r="18" ht="15.75" customHeight="1">
      <c r="A18" s="117" t="s">
        <v>507</v>
      </c>
      <c r="B18" s="109"/>
      <c r="C18" s="109"/>
      <c r="D18" s="109"/>
      <c r="E18" s="109"/>
      <c r="F18" s="109"/>
      <c r="G18" s="109"/>
      <c r="H18" s="110"/>
    </row>
    <row r="19" ht="29.25" customHeight="1">
      <c r="A19" s="112"/>
      <c r="B19" s="94"/>
      <c r="C19" s="94"/>
      <c r="D19" s="94"/>
      <c r="E19" s="94"/>
      <c r="F19" s="94"/>
      <c r="G19" s="94"/>
      <c r="H19" s="95"/>
    </row>
    <row r="20" ht="15.75" customHeight="1"/>
    <row r="21" ht="15.75" customHeight="1">
      <c r="A21" s="89" t="s">
        <v>370</v>
      </c>
      <c r="G21" s="83" t="s">
        <v>321</v>
      </c>
      <c r="H21" s="115">
        <f>SUM(D45:H48)</f>
        <v>60</v>
      </c>
      <c r="I21" s="6"/>
    </row>
    <row r="22" ht="15.75" customHeight="1">
      <c r="G22" s="73" t="s">
        <v>371</v>
      </c>
    </row>
    <row r="23" ht="15.75" customHeight="1">
      <c r="A23" s="74" t="s">
        <v>372</v>
      </c>
      <c r="B23" s="81" t="s">
        <v>304</v>
      </c>
      <c r="C23" s="33"/>
      <c r="D23" s="33"/>
      <c r="E23" s="33"/>
      <c r="F23" s="33"/>
      <c r="G23" s="33"/>
      <c r="H23" s="34"/>
    </row>
    <row r="24" ht="15.75" customHeight="1">
      <c r="A24" s="74" t="s">
        <v>372</v>
      </c>
      <c r="B24" s="81" t="s">
        <v>305</v>
      </c>
      <c r="C24" s="33"/>
      <c r="D24" s="33"/>
      <c r="E24" s="33"/>
      <c r="F24" s="33"/>
      <c r="G24" s="33"/>
      <c r="H24" s="34"/>
    </row>
    <row r="25" ht="15.75" customHeight="1">
      <c r="A25" s="74" t="s">
        <v>372</v>
      </c>
      <c r="B25" s="81" t="s">
        <v>307</v>
      </c>
      <c r="C25" s="33"/>
      <c r="D25" s="33"/>
      <c r="E25" s="33"/>
      <c r="F25" s="33"/>
      <c r="G25" s="33"/>
      <c r="H25" s="34"/>
    </row>
    <row r="26" ht="15.75" customHeight="1">
      <c r="A26" s="74" t="s">
        <v>372</v>
      </c>
      <c r="B26" s="81" t="s">
        <v>309</v>
      </c>
      <c r="C26" s="33"/>
      <c r="D26" s="33"/>
      <c r="E26" s="33"/>
      <c r="F26" s="33"/>
      <c r="G26" s="33"/>
      <c r="H26" s="34"/>
    </row>
    <row r="27" ht="15.75" customHeight="1">
      <c r="A27" s="74" t="s">
        <v>372</v>
      </c>
      <c r="B27" s="81" t="s">
        <v>311</v>
      </c>
      <c r="C27" s="33"/>
      <c r="D27" s="33"/>
      <c r="E27" s="33"/>
      <c r="F27" s="33"/>
      <c r="G27" s="33"/>
      <c r="H27" s="34"/>
    </row>
    <row r="28" ht="15.75" customHeight="1">
      <c r="A28" s="74" t="s">
        <v>372</v>
      </c>
      <c r="B28" s="81" t="s">
        <v>313</v>
      </c>
      <c r="C28" s="33"/>
      <c r="D28" s="33"/>
      <c r="E28" s="33"/>
      <c r="F28" s="33"/>
      <c r="G28" s="33"/>
      <c r="H28" s="34"/>
    </row>
    <row r="29" ht="15.75" customHeight="1">
      <c r="A29" s="74" t="s">
        <v>372</v>
      </c>
      <c r="B29" s="81" t="s">
        <v>315</v>
      </c>
      <c r="C29" s="33"/>
      <c r="D29" s="33"/>
      <c r="E29" s="33"/>
      <c r="F29" s="33"/>
      <c r="G29" s="33"/>
      <c r="H29" s="34"/>
    </row>
    <row r="30" ht="15.75" customHeight="1">
      <c r="A30" s="74" t="s">
        <v>372</v>
      </c>
      <c r="B30" s="81" t="s">
        <v>316</v>
      </c>
      <c r="C30" s="33"/>
      <c r="D30" s="33"/>
      <c r="E30" s="33"/>
      <c r="F30" s="33"/>
      <c r="G30" s="33"/>
      <c r="H30" s="34"/>
    </row>
    <row r="31" ht="15.75" customHeight="1"/>
    <row r="32" ht="15.75" customHeight="1">
      <c r="A32" s="96" t="s">
        <v>373</v>
      </c>
      <c r="B32" s="6"/>
      <c r="C32" s="6"/>
      <c r="D32" s="6"/>
    </row>
    <row r="33" ht="15.75" customHeight="1">
      <c r="A33" s="97" t="s">
        <v>186</v>
      </c>
      <c r="B33" s="98" t="s">
        <v>374</v>
      </c>
      <c r="C33" s="34"/>
      <c r="D33" s="98" t="s">
        <v>375</v>
      </c>
      <c r="E33" s="34"/>
      <c r="F33" s="98" t="s">
        <v>376</v>
      </c>
      <c r="G33" s="33"/>
      <c r="H33" s="34"/>
    </row>
    <row r="34" ht="24.75" customHeight="1">
      <c r="A34" s="87">
        <v>1.0</v>
      </c>
      <c r="B34" s="77" t="s">
        <v>295</v>
      </c>
      <c r="C34" s="34"/>
      <c r="D34" s="77" t="s">
        <v>165</v>
      </c>
      <c r="E34" s="34"/>
      <c r="F34" s="77" t="s">
        <v>508</v>
      </c>
      <c r="G34" s="33"/>
      <c r="H34" s="34"/>
      <c r="I34" s="123"/>
      <c r="J34" s="123"/>
      <c r="K34" s="123"/>
      <c r="L34" s="123"/>
      <c r="M34" s="123"/>
      <c r="N34" s="123"/>
      <c r="O34" s="123"/>
      <c r="P34" s="123"/>
      <c r="Q34" s="123"/>
      <c r="R34" s="123"/>
      <c r="S34" s="123"/>
      <c r="T34" s="123"/>
      <c r="U34" s="123"/>
      <c r="V34" s="123"/>
      <c r="W34" s="123"/>
      <c r="X34" s="123"/>
      <c r="Y34" s="123"/>
      <c r="Z34" s="123"/>
    </row>
    <row r="35" ht="24.75" customHeight="1">
      <c r="A35" s="87">
        <v>2.0</v>
      </c>
      <c r="B35" s="77" t="s">
        <v>295</v>
      </c>
      <c r="C35" s="34"/>
      <c r="D35" s="77" t="s">
        <v>165</v>
      </c>
      <c r="E35" s="34"/>
      <c r="F35" s="77" t="s">
        <v>306</v>
      </c>
      <c r="G35" s="33"/>
      <c r="H35" s="34"/>
      <c r="I35" s="123"/>
      <c r="J35" s="123"/>
      <c r="K35" s="123"/>
      <c r="L35" s="123"/>
      <c r="M35" s="123"/>
      <c r="N35" s="123"/>
      <c r="O35" s="123"/>
      <c r="P35" s="123"/>
      <c r="Q35" s="123"/>
      <c r="R35" s="123"/>
      <c r="S35" s="123"/>
      <c r="T35" s="123"/>
      <c r="U35" s="123"/>
      <c r="V35" s="123"/>
      <c r="W35" s="123"/>
      <c r="X35" s="123"/>
      <c r="Y35" s="123"/>
      <c r="Z35" s="123"/>
    </row>
    <row r="36" ht="24.75" customHeight="1">
      <c r="A36" s="87">
        <v>3.0</v>
      </c>
      <c r="B36" s="77" t="s">
        <v>295</v>
      </c>
      <c r="C36" s="34"/>
      <c r="D36" s="77" t="s">
        <v>165</v>
      </c>
      <c r="E36" s="34"/>
      <c r="F36" s="77" t="s">
        <v>308</v>
      </c>
      <c r="G36" s="33"/>
      <c r="H36" s="34"/>
      <c r="I36" s="123"/>
      <c r="J36" s="123"/>
      <c r="K36" s="123"/>
      <c r="L36" s="123"/>
      <c r="M36" s="123"/>
      <c r="N36" s="123"/>
      <c r="O36" s="123"/>
      <c r="P36" s="123"/>
      <c r="Q36" s="123"/>
      <c r="R36" s="123"/>
      <c r="S36" s="123"/>
      <c r="T36" s="123"/>
      <c r="U36" s="123"/>
      <c r="V36" s="123"/>
      <c r="W36" s="123"/>
      <c r="X36" s="123"/>
      <c r="Y36" s="123"/>
      <c r="Z36" s="123"/>
    </row>
    <row r="37" ht="24.75" customHeight="1">
      <c r="A37" s="124">
        <v>4.0</v>
      </c>
      <c r="B37" s="77" t="s">
        <v>295</v>
      </c>
      <c r="C37" s="34"/>
      <c r="D37" s="77" t="s">
        <v>165</v>
      </c>
      <c r="E37" s="34"/>
      <c r="F37" s="77" t="s">
        <v>310</v>
      </c>
      <c r="G37" s="33"/>
      <c r="H37" s="34"/>
      <c r="I37" s="123"/>
      <c r="J37" s="123"/>
      <c r="K37" s="123"/>
      <c r="L37" s="123"/>
      <c r="M37" s="123"/>
      <c r="N37" s="123"/>
      <c r="O37" s="123"/>
      <c r="P37" s="123"/>
      <c r="Q37" s="123"/>
      <c r="R37" s="123"/>
      <c r="S37" s="123"/>
      <c r="T37" s="123"/>
      <c r="U37" s="123"/>
      <c r="V37" s="123"/>
      <c r="W37" s="123"/>
      <c r="X37" s="123"/>
      <c r="Y37" s="123"/>
      <c r="Z37" s="123"/>
    </row>
    <row r="38" ht="24.75" customHeight="1">
      <c r="A38" s="124">
        <v>5.0</v>
      </c>
      <c r="B38" s="77" t="s">
        <v>295</v>
      </c>
      <c r="C38" s="34"/>
      <c r="D38" s="77" t="s">
        <v>165</v>
      </c>
      <c r="E38" s="34"/>
      <c r="F38" s="77" t="s">
        <v>312</v>
      </c>
      <c r="G38" s="33"/>
      <c r="H38" s="34"/>
      <c r="I38" s="123"/>
      <c r="J38" s="123"/>
      <c r="K38" s="123"/>
      <c r="L38" s="123"/>
      <c r="M38" s="123"/>
      <c r="N38" s="123"/>
      <c r="O38" s="123"/>
      <c r="P38" s="123"/>
      <c r="Q38" s="123"/>
      <c r="R38" s="123"/>
      <c r="S38" s="123"/>
      <c r="T38" s="123"/>
      <c r="U38" s="123"/>
      <c r="V38" s="123"/>
      <c r="W38" s="123"/>
      <c r="X38" s="123"/>
      <c r="Y38" s="123"/>
      <c r="Z38" s="123"/>
    </row>
    <row r="39" ht="24.75" customHeight="1">
      <c r="A39" s="124">
        <v>6.0</v>
      </c>
      <c r="B39" s="77" t="s">
        <v>295</v>
      </c>
      <c r="C39" s="34"/>
      <c r="D39" s="77" t="s">
        <v>165</v>
      </c>
      <c r="E39" s="34"/>
      <c r="F39" s="77" t="s">
        <v>314</v>
      </c>
      <c r="G39" s="33"/>
      <c r="H39" s="34"/>
      <c r="I39" s="123"/>
      <c r="J39" s="123"/>
      <c r="K39" s="123"/>
      <c r="L39" s="123"/>
      <c r="M39" s="123"/>
      <c r="N39" s="123"/>
      <c r="O39" s="123"/>
      <c r="P39" s="123"/>
      <c r="Q39" s="123"/>
      <c r="R39" s="123"/>
      <c r="S39" s="123"/>
      <c r="T39" s="123"/>
      <c r="U39" s="123"/>
      <c r="V39" s="123"/>
      <c r="W39" s="123"/>
      <c r="X39" s="123"/>
      <c r="Y39" s="123"/>
      <c r="Z39" s="123"/>
    </row>
    <row r="40" ht="24.75" customHeight="1">
      <c r="A40" s="124">
        <v>7.0</v>
      </c>
      <c r="B40" s="77" t="s">
        <v>295</v>
      </c>
      <c r="C40" s="34"/>
      <c r="D40" s="77" t="s">
        <v>165</v>
      </c>
      <c r="E40" s="34"/>
      <c r="F40" s="77" t="s">
        <v>317</v>
      </c>
      <c r="G40" s="33"/>
      <c r="H40" s="34"/>
      <c r="I40" s="123"/>
      <c r="J40" s="123"/>
      <c r="K40" s="123"/>
      <c r="L40" s="123"/>
      <c r="M40" s="123"/>
      <c r="N40" s="123"/>
      <c r="O40" s="123"/>
      <c r="P40" s="123"/>
      <c r="Q40" s="123"/>
      <c r="R40" s="123"/>
      <c r="S40" s="123"/>
      <c r="T40" s="123"/>
      <c r="U40" s="123"/>
      <c r="V40" s="123"/>
      <c r="W40" s="123"/>
      <c r="X40" s="123"/>
      <c r="Y40" s="123"/>
      <c r="Z40" s="123"/>
    </row>
    <row r="41" ht="15.75" customHeight="1"/>
    <row r="42" ht="15.75" customHeight="1">
      <c r="A42" s="96" t="s">
        <v>389</v>
      </c>
    </row>
    <row r="43" ht="15.75" customHeight="1">
      <c r="A43" s="6"/>
      <c r="B43" s="6"/>
      <c r="C43" s="6"/>
      <c r="D43" s="6"/>
      <c r="E43" s="6"/>
      <c r="F43" s="6"/>
      <c r="G43" s="6"/>
      <c r="H43" s="6"/>
    </row>
    <row r="44">
      <c r="A44" s="97" t="s">
        <v>390</v>
      </c>
      <c r="B44" s="97" t="s">
        <v>23</v>
      </c>
      <c r="C44" s="102" t="s">
        <v>391</v>
      </c>
      <c r="D44" s="103" t="s">
        <v>392</v>
      </c>
      <c r="E44" s="33"/>
      <c r="F44" s="33"/>
      <c r="G44" s="33"/>
      <c r="H44" s="34"/>
      <c r="I44" s="104" t="s">
        <v>18</v>
      </c>
    </row>
    <row r="45" ht="15.75" customHeight="1">
      <c r="A45" s="68" t="s">
        <v>393</v>
      </c>
      <c r="B45" s="68" t="s">
        <v>394</v>
      </c>
      <c r="C45" s="68">
        <v>30.0</v>
      </c>
      <c r="D45" s="82">
        <v>30.0</v>
      </c>
      <c r="E45" s="33"/>
      <c r="F45" s="33"/>
      <c r="G45" s="33"/>
      <c r="H45" s="34"/>
      <c r="I45" s="68" t="str">
        <f t="shared" ref="I45:I48" si="1">IF(D45&lt;=C45,"Correcto", "Corregir")</f>
        <v>Correcto</v>
      </c>
    </row>
    <row r="46" ht="15.75" customHeight="1">
      <c r="A46" s="68" t="s">
        <v>395</v>
      </c>
      <c r="B46" s="68" t="s">
        <v>394</v>
      </c>
      <c r="C46" s="68">
        <v>6.0</v>
      </c>
      <c r="D46" s="82">
        <v>5.0</v>
      </c>
      <c r="E46" s="33"/>
      <c r="F46" s="33"/>
      <c r="G46" s="33"/>
      <c r="H46" s="34"/>
      <c r="I46" s="68" t="str">
        <f t="shared" si="1"/>
        <v>Correcto</v>
      </c>
    </row>
    <row r="47" ht="15.75" customHeight="1">
      <c r="A47" s="68" t="s">
        <v>396</v>
      </c>
      <c r="B47" s="68" t="s">
        <v>397</v>
      </c>
      <c r="C47" s="68">
        <v>10.0</v>
      </c>
      <c r="D47" s="82">
        <v>5.0</v>
      </c>
      <c r="E47" s="33"/>
      <c r="F47" s="33"/>
      <c r="G47" s="33"/>
      <c r="H47" s="34"/>
      <c r="I47" s="68" t="str">
        <f t="shared" si="1"/>
        <v>Correcto</v>
      </c>
    </row>
    <row r="48" ht="15.75" customHeight="1">
      <c r="A48" s="68" t="s">
        <v>398</v>
      </c>
      <c r="B48" s="68" t="s">
        <v>394</v>
      </c>
      <c r="C48" s="68">
        <v>30.0</v>
      </c>
      <c r="D48" s="82">
        <v>20.0</v>
      </c>
      <c r="E48" s="33"/>
      <c r="F48" s="33"/>
      <c r="G48" s="33"/>
      <c r="H48" s="34"/>
      <c r="I48" s="68" t="str">
        <f t="shared" si="1"/>
        <v>Correcto</v>
      </c>
    </row>
    <row r="49" ht="15.75" customHeight="1"/>
    <row r="50" ht="15.75" customHeight="1">
      <c r="A50" s="89" t="s">
        <v>399</v>
      </c>
      <c r="G50" s="83" t="s">
        <v>321</v>
      </c>
      <c r="H50" s="115">
        <f>B56</f>
        <v>50</v>
      </c>
    </row>
    <row r="51" ht="15.75" customHeight="1">
      <c r="G51" s="73" t="s">
        <v>400</v>
      </c>
    </row>
    <row r="52" ht="15.75" customHeight="1">
      <c r="A52" s="73" t="s">
        <v>401</v>
      </c>
    </row>
    <row r="53">
      <c r="A53" s="76" t="s">
        <v>402</v>
      </c>
      <c r="B53" s="82" t="s">
        <v>501</v>
      </c>
      <c r="C53" s="33"/>
      <c r="D53" s="33"/>
      <c r="E53" s="33"/>
      <c r="F53" s="33"/>
      <c r="G53" s="33"/>
      <c r="H53" s="34"/>
    </row>
    <row r="54" ht="15.75" customHeight="1">
      <c r="A54" s="76" t="s">
        <v>8</v>
      </c>
      <c r="B54" s="82" t="s">
        <v>509</v>
      </c>
      <c r="C54" s="33"/>
      <c r="D54" s="33"/>
      <c r="E54" s="33"/>
      <c r="F54" s="33"/>
      <c r="G54" s="33"/>
      <c r="H54" s="34"/>
    </row>
    <row r="55" ht="15.75" customHeight="1">
      <c r="A55" s="76" t="s">
        <v>360</v>
      </c>
      <c r="B55" s="113">
        <v>10.0</v>
      </c>
      <c r="C55" s="33"/>
      <c r="D55" s="33"/>
      <c r="E55" s="33"/>
      <c r="F55" s="33"/>
      <c r="G55" s="33"/>
      <c r="H55" s="34"/>
    </row>
    <row r="56" ht="15.75" customHeight="1">
      <c r="A56" s="76" t="s">
        <v>321</v>
      </c>
      <c r="B56" s="82">
        <v>50.0</v>
      </c>
      <c r="C56" s="33"/>
      <c r="D56" s="33"/>
      <c r="E56" s="33"/>
      <c r="F56" s="33"/>
      <c r="G56" s="33"/>
      <c r="H56" s="34"/>
    </row>
    <row r="57" ht="15.75" customHeight="1">
      <c r="A57" s="106" t="s">
        <v>404</v>
      </c>
      <c r="B57" s="6"/>
      <c r="C57" s="6"/>
      <c r="D57" s="6"/>
      <c r="E57" s="6"/>
      <c r="F57" s="6"/>
      <c r="G57" s="6"/>
      <c r="H57" s="6"/>
    </row>
    <row r="58" ht="15.75" customHeight="1">
      <c r="A58" s="91" t="s">
        <v>405</v>
      </c>
      <c r="B58" s="33"/>
      <c r="C58" s="33"/>
      <c r="D58" s="33"/>
      <c r="E58" s="33"/>
      <c r="F58" s="33"/>
      <c r="G58" s="33"/>
      <c r="H58" s="34"/>
    </row>
    <row r="59" ht="15.75" customHeight="1">
      <c r="A59" s="121" t="s">
        <v>502</v>
      </c>
      <c r="B59" s="109"/>
      <c r="C59" s="109"/>
      <c r="D59" s="109"/>
      <c r="E59" s="109"/>
      <c r="F59" s="109"/>
      <c r="G59" s="109"/>
      <c r="H59" s="110"/>
    </row>
    <row r="60" ht="15.75" customHeight="1">
      <c r="A60" s="111"/>
      <c r="H60" s="93"/>
    </row>
    <row r="61" ht="15.75" customHeight="1">
      <c r="A61" s="112"/>
      <c r="B61" s="94"/>
      <c r="C61" s="94"/>
      <c r="D61" s="94"/>
      <c r="E61" s="94"/>
      <c r="F61" s="94"/>
      <c r="G61" s="94"/>
      <c r="H61" s="95"/>
    </row>
    <row r="62" ht="15.75" customHeight="1"/>
    <row r="63" ht="15.75" customHeight="1">
      <c r="A63" s="73" t="s">
        <v>407</v>
      </c>
    </row>
    <row r="64">
      <c r="A64" s="76" t="s">
        <v>402</v>
      </c>
      <c r="B64" s="81" t="s">
        <v>305</v>
      </c>
      <c r="C64" s="33"/>
      <c r="D64" s="33"/>
      <c r="E64" s="33"/>
      <c r="F64" s="33"/>
      <c r="G64" s="33"/>
      <c r="H64" s="34"/>
    </row>
    <row r="65" ht="15.75" customHeight="1">
      <c r="A65" s="76" t="s">
        <v>8</v>
      </c>
      <c r="B65" s="82" t="s">
        <v>403</v>
      </c>
      <c r="C65" s="33"/>
      <c r="D65" s="33"/>
      <c r="E65" s="33"/>
      <c r="F65" s="33"/>
      <c r="G65" s="33"/>
      <c r="H65" s="34"/>
    </row>
    <row r="66" ht="15.75" customHeight="1">
      <c r="A66" s="76" t="s">
        <v>360</v>
      </c>
      <c r="B66" s="113">
        <v>2.0</v>
      </c>
      <c r="C66" s="33"/>
      <c r="D66" s="33"/>
      <c r="E66" s="33"/>
      <c r="F66" s="33"/>
      <c r="G66" s="33"/>
      <c r="H66" s="34"/>
    </row>
    <row r="67" ht="15.75" customHeight="1">
      <c r="A67" s="76" t="s">
        <v>321</v>
      </c>
      <c r="B67" s="113">
        <v>10.0</v>
      </c>
      <c r="C67" s="33"/>
      <c r="D67" s="33"/>
      <c r="E67" s="33"/>
      <c r="F67" s="33"/>
      <c r="G67" s="33"/>
      <c r="H67" s="34"/>
    </row>
    <row r="68" ht="15.75" customHeight="1">
      <c r="A68" s="107" t="s">
        <v>408</v>
      </c>
      <c r="B68" s="6"/>
      <c r="C68" s="6"/>
      <c r="D68" s="6"/>
      <c r="E68" s="6"/>
      <c r="F68" s="6"/>
      <c r="G68" s="6"/>
      <c r="H68" s="6"/>
    </row>
    <row r="69" ht="15.75" customHeight="1">
      <c r="A69" s="91" t="s">
        <v>405</v>
      </c>
      <c r="B69" s="33"/>
      <c r="C69" s="33"/>
      <c r="D69" s="33"/>
      <c r="E69" s="33"/>
      <c r="F69" s="33"/>
      <c r="G69" s="33"/>
      <c r="H69" s="34"/>
    </row>
    <row r="70" ht="15.75" customHeight="1">
      <c r="A70" s="114" t="s">
        <v>510</v>
      </c>
      <c r="B70" s="109"/>
      <c r="C70" s="109"/>
      <c r="D70" s="109"/>
      <c r="E70" s="109"/>
      <c r="F70" s="109"/>
      <c r="G70" s="109"/>
      <c r="H70" s="110"/>
    </row>
    <row r="71" ht="15.75" customHeight="1">
      <c r="A71" s="111"/>
      <c r="H71" s="93"/>
    </row>
    <row r="72" ht="15.75" customHeight="1">
      <c r="A72" s="112"/>
      <c r="B72" s="94"/>
      <c r="C72" s="94"/>
      <c r="D72" s="94"/>
      <c r="E72" s="94"/>
      <c r="F72" s="94"/>
      <c r="G72" s="94"/>
      <c r="H72" s="95"/>
    </row>
    <row r="73" ht="15.75" customHeight="1"/>
    <row r="74" ht="15.75" customHeight="1">
      <c r="A74" s="89" t="s">
        <v>409</v>
      </c>
      <c r="G74" s="83" t="s">
        <v>321</v>
      </c>
      <c r="H74" s="115">
        <f>B76</f>
        <v>15</v>
      </c>
    </row>
    <row r="75" ht="15.75" customHeight="1">
      <c r="G75" s="73" t="s">
        <v>410</v>
      </c>
    </row>
    <row r="76" ht="15.75" customHeight="1">
      <c r="A76" s="76" t="s">
        <v>321</v>
      </c>
      <c r="B76" s="113">
        <v>15.0</v>
      </c>
      <c r="C76" s="33"/>
      <c r="D76" s="33"/>
      <c r="E76" s="33"/>
      <c r="F76" s="33"/>
      <c r="G76" s="33"/>
      <c r="H76" s="34"/>
    </row>
    <row r="77" ht="15.75" customHeight="1">
      <c r="A77" s="103" t="s">
        <v>411</v>
      </c>
      <c r="B77" s="33"/>
      <c r="C77" s="33"/>
      <c r="D77" s="33"/>
      <c r="E77" s="33"/>
      <c r="F77" s="33"/>
      <c r="G77" s="33"/>
      <c r="H77" s="34"/>
    </row>
    <row r="78" ht="15.75" customHeight="1">
      <c r="A78" s="114" t="s">
        <v>511</v>
      </c>
      <c r="B78" s="109"/>
      <c r="C78" s="109"/>
      <c r="D78" s="109"/>
      <c r="E78" s="109"/>
      <c r="F78" s="109"/>
      <c r="G78" s="109"/>
      <c r="H78" s="110"/>
    </row>
    <row r="79" ht="15.75" customHeight="1">
      <c r="A79" s="112"/>
      <c r="B79" s="94"/>
      <c r="C79" s="94"/>
      <c r="D79" s="94"/>
      <c r="E79" s="94"/>
      <c r="F79" s="94"/>
      <c r="G79" s="94"/>
      <c r="H79" s="95"/>
    </row>
    <row r="80" ht="15.75" customHeight="1">
      <c r="A80" s="73" t="s">
        <v>413</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67">
    <mergeCell ref="B36:C36"/>
    <mergeCell ref="D36:E36"/>
    <mergeCell ref="F36:H36"/>
    <mergeCell ref="B37:C37"/>
    <mergeCell ref="D37:E37"/>
    <mergeCell ref="F37:H37"/>
    <mergeCell ref="B38:C38"/>
    <mergeCell ref="B39:C39"/>
    <mergeCell ref="D39:E39"/>
    <mergeCell ref="F39:H39"/>
    <mergeCell ref="B40:C40"/>
    <mergeCell ref="D40:E40"/>
    <mergeCell ref="F40:H40"/>
    <mergeCell ref="D44:H44"/>
    <mergeCell ref="B67:H67"/>
    <mergeCell ref="A69:H69"/>
    <mergeCell ref="A70:H72"/>
    <mergeCell ref="A74:F74"/>
    <mergeCell ref="B76:H76"/>
    <mergeCell ref="A77:H77"/>
    <mergeCell ref="A78:H79"/>
    <mergeCell ref="B55:H55"/>
    <mergeCell ref="B56:H56"/>
    <mergeCell ref="A58:H58"/>
    <mergeCell ref="A59:H61"/>
    <mergeCell ref="B64:H64"/>
    <mergeCell ref="B65:H65"/>
    <mergeCell ref="B66:H66"/>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5:H25"/>
    <mergeCell ref="B26:H26"/>
    <mergeCell ref="B27:H27"/>
    <mergeCell ref="B28:H28"/>
    <mergeCell ref="B29:H29"/>
    <mergeCell ref="B30:H30"/>
    <mergeCell ref="D35:E35"/>
    <mergeCell ref="F35:H35"/>
    <mergeCell ref="B33:C33"/>
    <mergeCell ref="D33:E33"/>
    <mergeCell ref="F33:H33"/>
    <mergeCell ref="B34:C34"/>
    <mergeCell ref="D34:E34"/>
    <mergeCell ref="F34:H34"/>
    <mergeCell ref="B35:C35"/>
    <mergeCell ref="D38:E38"/>
    <mergeCell ref="F38:H38"/>
    <mergeCell ref="D45:H45"/>
    <mergeCell ref="D46:H46"/>
    <mergeCell ref="D47:H47"/>
    <mergeCell ref="D48:H48"/>
    <mergeCell ref="A50:F50"/>
    <mergeCell ref="B53:H53"/>
    <mergeCell ref="B54:H54"/>
  </mergeCells>
  <conditionalFormatting sqref="D45:H48">
    <cfRule type="cellIs" dxfId="0" priority="1" operator="between">
      <formula>0</formula>
      <formula>45</formula>
    </cfRule>
  </conditionalFormatting>
  <dataValidations>
    <dataValidation type="list" allowBlank="1" showErrorMessage="1" sqref="B23:B30 B64">
      <formula1>Metadata!$B$2:$B$55</formula1>
    </dataValidation>
    <dataValidation type="list" allowBlank="1" showErrorMessage="1" sqref="B54 B65">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53">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5" t="s">
        <v>14</v>
      </c>
    </row>
    <row r="3" ht="15.75" customHeight="1"/>
    <row r="4" ht="15.75" customHeight="1">
      <c r="B4" s="66" t="s">
        <v>1</v>
      </c>
      <c r="C4" s="67" t="str">
        <f>'Diseño'!C4</f>
        <v>283 - Análisis y Diseño de Sistemas 1</v>
      </c>
      <c r="D4" s="33"/>
      <c r="E4" s="33"/>
      <c r="F4" s="33"/>
      <c r="G4" s="34"/>
    </row>
    <row r="5" ht="15.75" customHeight="1">
      <c r="B5" s="87" t="s">
        <v>318</v>
      </c>
      <c r="C5" s="67">
        <f>H9+H26+H43</f>
        <v>160</v>
      </c>
      <c r="D5" s="33"/>
      <c r="E5" s="33"/>
      <c r="F5" s="33"/>
      <c r="G5" s="34"/>
    </row>
    <row r="6" ht="15.75" customHeight="1">
      <c r="B6" s="87" t="s">
        <v>360</v>
      </c>
      <c r="C6" s="67">
        <f>F9+F26+F43</f>
        <v>50</v>
      </c>
      <c r="D6" s="33"/>
      <c r="E6" s="33"/>
      <c r="F6" s="33"/>
      <c r="G6" s="34"/>
    </row>
    <row r="7" ht="15.75" customHeight="1">
      <c r="B7" s="60" t="s">
        <v>512</v>
      </c>
    </row>
    <row r="8" ht="15.75" customHeight="1"/>
    <row r="9" ht="15.75" customHeight="1">
      <c r="A9" s="89" t="s">
        <v>513</v>
      </c>
      <c r="E9" s="83" t="s">
        <v>360</v>
      </c>
      <c r="F9" s="90">
        <v>23.0</v>
      </c>
      <c r="G9" s="83" t="s">
        <v>514</v>
      </c>
      <c r="H9" s="90">
        <v>80.0</v>
      </c>
    </row>
    <row r="10" ht="15.75" customHeight="1">
      <c r="A10" s="60" t="s">
        <v>394</v>
      </c>
    </row>
    <row r="11" ht="32.25" customHeight="1">
      <c r="A11" s="97" t="s">
        <v>372</v>
      </c>
      <c r="B11" s="122" t="s">
        <v>515</v>
      </c>
      <c r="C11" s="33"/>
      <c r="D11" s="33"/>
      <c r="E11" s="33"/>
      <c r="F11" s="33"/>
      <c r="G11" s="33"/>
      <c r="H11" s="34"/>
    </row>
    <row r="12" ht="29.25" customHeight="1">
      <c r="A12" s="97" t="s">
        <v>372</v>
      </c>
      <c r="B12" s="122" t="s">
        <v>516</v>
      </c>
      <c r="C12" s="33"/>
      <c r="D12" s="33"/>
      <c r="E12" s="33"/>
      <c r="F12" s="33"/>
      <c r="G12" s="33"/>
      <c r="H12" s="34"/>
    </row>
    <row r="13" ht="29.25" customHeight="1">
      <c r="A13" s="97" t="s">
        <v>372</v>
      </c>
      <c r="B13" s="122" t="s">
        <v>517</v>
      </c>
      <c r="C13" s="33"/>
      <c r="D13" s="33"/>
      <c r="E13" s="33"/>
      <c r="F13" s="33"/>
      <c r="G13" s="33"/>
      <c r="H13" s="34"/>
    </row>
    <row r="14" ht="15.75" customHeight="1">
      <c r="A14" s="97" t="s">
        <v>518</v>
      </c>
      <c r="B14" s="82" t="s">
        <v>519</v>
      </c>
      <c r="C14" s="33"/>
      <c r="D14" s="33"/>
      <c r="E14" s="33"/>
      <c r="F14" s="33"/>
      <c r="G14" s="33"/>
      <c r="H14" s="34"/>
    </row>
    <row r="15" ht="15.75" customHeight="1">
      <c r="A15" s="91" t="s">
        <v>520</v>
      </c>
      <c r="B15" s="33"/>
      <c r="C15" s="33"/>
      <c r="D15" s="33"/>
      <c r="E15" s="33"/>
      <c r="F15" s="33"/>
      <c r="G15" s="33"/>
      <c r="H15" s="34"/>
    </row>
    <row r="16" ht="15.75" customHeight="1">
      <c r="A16" s="114" t="s">
        <v>521</v>
      </c>
      <c r="B16" s="109"/>
      <c r="C16" s="109"/>
      <c r="D16" s="109"/>
      <c r="E16" s="109"/>
      <c r="F16" s="109"/>
      <c r="G16" s="109"/>
      <c r="H16" s="110"/>
    </row>
    <row r="17" ht="15.75" customHeight="1">
      <c r="A17" s="111"/>
      <c r="H17" s="93"/>
    </row>
    <row r="18" ht="51.0" customHeight="1">
      <c r="A18" s="112"/>
      <c r="B18" s="94"/>
      <c r="C18" s="94"/>
      <c r="D18" s="94"/>
      <c r="E18" s="94"/>
      <c r="F18" s="94"/>
      <c r="G18" s="94"/>
      <c r="H18" s="95"/>
    </row>
    <row r="19" ht="15.75" customHeight="1">
      <c r="A19" s="91" t="s">
        <v>522</v>
      </c>
      <c r="B19" s="33"/>
      <c r="C19" s="33"/>
      <c r="D19" s="33"/>
      <c r="E19" s="33"/>
      <c r="F19" s="33"/>
      <c r="G19" s="33"/>
      <c r="H19" s="34"/>
    </row>
    <row r="20" ht="15.75" customHeight="1">
      <c r="A20" s="114" t="s">
        <v>523</v>
      </c>
      <c r="B20" s="109"/>
      <c r="C20" s="109"/>
      <c r="D20" s="109"/>
      <c r="E20" s="109"/>
      <c r="F20" s="109"/>
      <c r="G20" s="109"/>
      <c r="H20" s="110"/>
    </row>
    <row r="21" ht="15.75" customHeight="1">
      <c r="A21" s="111"/>
      <c r="H21" s="93"/>
    </row>
    <row r="22" ht="15.75" customHeight="1">
      <c r="A22" s="111"/>
      <c r="H22" s="93"/>
    </row>
    <row r="23" ht="48.0" customHeight="1">
      <c r="A23" s="112"/>
      <c r="B23" s="94"/>
      <c r="C23" s="94"/>
      <c r="D23" s="94"/>
      <c r="E23" s="94"/>
      <c r="F23" s="94"/>
      <c r="G23" s="94"/>
      <c r="H23" s="95"/>
    </row>
    <row r="24" ht="15.75" customHeight="1"/>
    <row r="25" ht="15.75" customHeight="1"/>
    <row r="26" ht="15.75" customHeight="1">
      <c r="A26" s="89" t="s">
        <v>524</v>
      </c>
      <c r="E26" s="83" t="s">
        <v>360</v>
      </c>
      <c r="F26" s="90">
        <v>27.0</v>
      </c>
      <c r="G26" s="83" t="s">
        <v>514</v>
      </c>
      <c r="H26" s="90">
        <v>80.0</v>
      </c>
    </row>
    <row r="27" ht="15.75" customHeight="1">
      <c r="A27" s="60" t="s">
        <v>394</v>
      </c>
    </row>
    <row r="28" ht="27.75" customHeight="1">
      <c r="A28" s="97" t="s">
        <v>372</v>
      </c>
      <c r="B28" s="122" t="s">
        <v>525</v>
      </c>
      <c r="C28" s="33"/>
      <c r="D28" s="33"/>
      <c r="E28" s="33"/>
      <c r="F28" s="33"/>
      <c r="G28" s="33"/>
      <c r="H28" s="34"/>
    </row>
    <row r="29" ht="25.5" customHeight="1">
      <c r="A29" s="97" t="s">
        <v>372</v>
      </c>
      <c r="B29" s="122" t="s">
        <v>526</v>
      </c>
      <c r="C29" s="33"/>
      <c r="D29" s="33"/>
      <c r="E29" s="33"/>
      <c r="F29" s="33"/>
      <c r="G29" s="33"/>
      <c r="H29" s="34"/>
    </row>
    <row r="30" ht="27.0" customHeight="1">
      <c r="A30" s="97" t="s">
        <v>372</v>
      </c>
      <c r="B30" s="122" t="s">
        <v>527</v>
      </c>
      <c r="C30" s="33"/>
      <c r="D30" s="33"/>
      <c r="E30" s="33"/>
      <c r="F30" s="33"/>
      <c r="G30" s="33"/>
      <c r="H30" s="34"/>
    </row>
    <row r="31" ht="15.75" customHeight="1">
      <c r="A31" s="97" t="s">
        <v>518</v>
      </c>
      <c r="B31" s="92" t="s">
        <v>528</v>
      </c>
      <c r="C31" s="118"/>
      <c r="D31" s="118"/>
      <c r="E31" s="118"/>
      <c r="F31" s="118"/>
      <c r="G31" s="118"/>
      <c r="H31" s="119"/>
    </row>
    <row r="32" ht="15.75" customHeight="1">
      <c r="A32" s="91" t="s">
        <v>520</v>
      </c>
      <c r="B32" s="33"/>
      <c r="C32" s="33"/>
      <c r="D32" s="33"/>
      <c r="E32" s="33"/>
      <c r="F32" s="33"/>
      <c r="G32" s="33"/>
      <c r="H32" s="34"/>
    </row>
    <row r="33" ht="15.75" customHeight="1">
      <c r="A33" s="114" t="s">
        <v>529</v>
      </c>
      <c r="B33" s="109"/>
      <c r="C33" s="109"/>
      <c r="D33" s="109"/>
      <c r="E33" s="109"/>
      <c r="F33" s="109"/>
      <c r="G33" s="109"/>
      <c r="H33" s="110"/>
    </row>
    <row r="34" ht="15.75" customHeight="1">
      <c r="A34" s="111"/>
      <c r="H34" s="93"/>
    </row>
    <row r="35" ht="50.25" customHeight="1">
      <c r="A35" s="112"/>
      <c r="B35" s="94"/>
      <c r="C35" s="94"/>
      <c r="D35" s="94"/>
      <c r="E35" s="94"/>
      <c r="F35" s="94"/>
      <c r="G35" s="94"/>
      <c r="H35" s="95"/>
    </row>
    <row r="36" ht="15.75" customHeight="1">
      <c r="A36" s="91" t="s">
        <v>522</v>
      </c>
      <c r="B36" s="33"/>
      <c r="C36" s="33"/>
      <c r="D36" s="33"/>
      <c r="E36" s="33"/>
      <c r="F36" s="33"/>
      <c r="G36" s="33"/>
      <c r="H36" s="34"/>
    </row>
    <row r="37" ht="15.75" customHeight="1">
      <c r="A37" s="114" t="s">
        <v>530</v>
      </c>
      <c r="B37" s="109"/>
      <c r="C37" s="109"/>
      <c r="D37" s="109"/>
      <c r="E37" s="109"/>
      <c r="F37" s="109"/>
      <c r="G37" s="109"/>
      <c r="H37" s="110"/>
    </row>
    <row r="38" ht="15.75" customHeight="1">
      <c r="A38" s="111"/>
      <c r="H38" s="93"/>
    </row>
    <row r="39" ht="15.75" customHeight="1">
      <c r="A39" s="111"/>
      <c r="H39" s="93"/>
    </row>
    <row r="40" ht="60.75" customHeight="1">
      <c r="A40" s="112"/>
      <c r="B40" s="94"/>
      <c r="C40" s="94"/>
      <c r="D40" s="94"/>
      <c r="E40" s="94"/>
      <c r="F40" s="94"/>
      <c r="G40" s="94"/>
      <c r="H40" s="95"/>
    </row>
    <row r="41" ht="15.75" customHeight="1"/>
    <row r="42" ht="15.75" customHeight="1"/>
    <row r="43" ht="15.75" customHeight="1">
      <c r="A43" s="89" t="s">
        <v>531</v>
      </c>
      <c r="E43" s="83" t="s">
        <v>360</v>
      </c>
      <c r="F43" s="115"/>
      <c r="G43" s="83" t="s">
        <v>514</v>
      </c>
      <c r="H43" s="115"/>
    </row>
    <row r="44" ht="15.75" customHeight="1">
      <c r="A44" s="106" t="s">
        <v>532</v>
      </c>
    </row>
    <row r="45" ht="15.75" customHeight="1">
      <c r="A45" s="97" t="s">
        <v>372</v>
      </c>
      <c r="B45" s="67"/>
      <c r="C45" s="33"/>
      <c r="D45" s="33"/>
      <c r="E45" s="33"/>
      <c r="F45" s="33"/>
      <c r="G45" s="33"/>
      <c r="H45" s="34"/>
    </row>
    <row r="46" ht="15.75" customHeight="1">
      <c r="A46" s="97" t="s">
        <v>372</v>
      </c>
      <c r="B46" s="67"/>
      <c r="C46" s="33"/>
      <c r="D46" s="33"/>
      <c r="E46" s="33"/>
      <c r="F46" s="33"/>
      <c r="G46" s="33"/>
      <c r="H46" s="34"/>
    </row>
    <row r="47" ht="15.75" customHeight="1">
      <c r="A47" s="97" t="s">
        <v>372</v>
      </c>
      <c r="B47" s="67"/>
      <c r="C47" s="33"/>
      <c r="D47" s="33"/>
      <c r="E47" s="33"/>
      <c r="F47" s="33"/>
      <c r="G47" s="33"/>
      <c r="H47" s="34"/>
    </row>
    <row r="48" ht="15.75" customHeight="1">
      <c r="A48" s="97" t="s">
        <v>518</v>
      </c>
      <c r="B48" s="67"/>
      <c r="C48" s="33"/>
      <c r="D48" s="33"/>
      <c r="E48" s="33"/>
      <c r="F48" s="33"/>
      <c r="G48" s="33"/>
      <c r="H48" s="34"/>
    </row>
    <row r="49" ht="15.75" customHeight="1">
      <c r="A49" s="91" t="s">
        <v>520</v>
      </c>
      <c r="B49" s="33"/>
      <c r="C49" s="33"/>
      <c r="D49" s="33"/>
      <c r="E49" s="33"/>
      <c r="F49" s="33"/>
      <c r="G49" s="33"/>
      <c r="H49" s="34"/>
    </row>
    <row r="50" ht="15.75" customHeight="1">
      <c r="A50" s="108"/>
      <c r="B50" s="109"/>
      <c r="C50" s="109"/>
      <c r="D50" s="109"/>
      <c r="E50" s="109"/>
      <c r="F50" s="109"/>
      <c r="G50" s="109"/>
      <c r="H50" s="110"/>
    </row>
    <row r="51" ht="15.75" customHeight="1">
      <c r="A51" s="111"/>
      <c r="H51" s="93"/>
    </row>
    <row r="52" ht="15.75" customHeight="1">
      <c r="A52" s="112"/>
      <c r="B52" s="94"/>
      <c r="C52" s="94"/>
      <c r="D52" s="94"/>
      <c r="E52" s="94"/>
      <c r="F52" s="94"/>
      <c r="G52" s="94"/>
      <c r="H52" s="95"/>
    </row>
    <row r="53" ht="15.75" customHeight="1">
      <c r="A53" s="91" t="s">
        <v>522</v>
      </c>
      <c r="B53" s="33"/>
      <c r="C53" s="33"/>
      <c r="D53" s="33"/>
      <c r="E53" s="33"/>
      <c r="F53" s="33"/>
      <c r="G53" s="33"/>
      <c r="H53" s="34"/>
    </row>
    <row r="54" ht="15.75" customHeight="1">
      <c r="A54" s="108"/>
      <c r="B54" s="109"/>
      <c r="C54" s="109"/>
      <c r="D54" s="109"/>
      <c r="E54" s="109"/>
      <c r="F54" s="109"/>
      <c r="G54" s="109"/>
      <c r="H54" s="110"/>
    </row>
    <row r="55" ht="15.75" customHeight="1">
      <c r="A55" s="111"/>
      <c r="H55" s="93"/>
    </row>
    <row r="56" ht="15.75" customHeight="1">
      <c r="A56" s="111"/>
      <c r="H56" s="93"/>
    </row>
    <row r="57" ht="15.75" customHeight="1">
      <c r="A57" s="112"/>
      <c r="B57" s="94"/>
      <c r="C57" s="94"/>
      <c r="D57" s="94"/>
      <c r="E57" s="94"/>
      <c r="F57" s="94"/>
      <c r="G57" s="94"/>
      <c r="H57" s="95"/>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45:B47">
      <formula1>Metadata!$I$17:$I$40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5" t="s">
        <v>533</v>
      </c>
    </row>
    <row r="3" ht="15.75" customHeight="1"/>
    <row r="4" ht="15.75" customHeight="1">
      <c r="B4" s="66" t="s">
        <v>1</v>
      </c>
      <c r="C4" s="67" t="str">
        <f>'Diseño'!C4</f>
        <v>283 - Análisis y Diseño de Sistemas 1</v>
      </c>
      <c r="D4" s="33"/>
      <c r="E4" s="33"/>
      <c r="F4" s="33"/>
      <c r="G4" s="34"/>
    </row>
    <row r="5" ht="15.75" customHeight="1">
      <c r="B5" s="87" t="s">
        <v>318</v>
      </c>
      <c r="C5" s="67">
        <f>H9+H26+H43+H60+H77+H94+H111</f>
        <v>30</v>
      </c>
      <c r="D5" s="33"/>
      <c r="E5" s="33"/>
      <c r="F5" s="33"/>
      <c r="G5" s="34"/>
    </row>
    <row r="6" ht="15.75" customHeight="1">
      <c r="B6" s="87" t="s">
        <v>360</v>
      </c>
      <c r="C6" s="67">
        <f>F9+F26+F43+F60+F77+F94+F111</f>
        <v>20</v>
      </c>
      <c r="D6" s="33"/>
      <c r="E6" s="33"/>
      <c r="F6" s="33"/>
      <c r="G6" s="34"/>
    </row>
    <row r="7" ht="15.75" customHeight="1">
      <c r="B7" s="60" t="s">
        <v>534</v>
      </c>
    </row>
    <row r="8" ht="15.75" customHeight="1"/>
    <row r="9" ht="15.75" customHeight="1">
      <c r="A9" s="89" t="s">
        <v>535</v>
      </c>
      <c r="E9" s="83" t="s">
        <v>360</v>
      </c>
      <c r="F9" s="90">
        <v>20.0</v>
      </c>
      <c r="G9" s="83" t="s">
        <v>514</v>
      </c>
      <c r="H9" s="90">
        <v>30.0</v>
      </c>
    </row>
    <row r="10" ht="15.75" customHeight="1">
      <c r="A10" s="60" t="s">
        <v>536</v>
      </c>
    </row>
    <row r="11" ht="15.75" customHeight="1">
      <c r="A11" s="97" t="s">
        <v>372</v>
      </c>
      <c r="B11" s="82" t="s">
        <v>537</v>
      </c>
      <c r="C11" s="33"/>
      <c r="D11" s="33"/>
      <c r="E11" s="33"/>
      <c r="F11" s="33"/>
      <c r="G11" s="33"/>
      <c r="H11" s="34"/>
    </row>
    <row r="12" ht="15.75" customHeight="1">
      <c r="A12" s="97" t="s">
        <v>372</v>
      </c>
      <c r="B12" s="82" t="s">
        <v>538</v>
      </c>
      <c r="C12" s="33"/>
      <c r="D12" s="33"/>
      <c r="E12" s="33"/>
      <c r="F12" s="33"/>
      <c r="G12" s="33"/>
      <c r="H12" s="34"/>
    </row>
    <row r="13" ht="15.75" customHeight="1">
      <c r="A13" s="97" t="s">
        <v>372</v>
      </c>
      <c r="B13" s="67"/>
      <c r="C13" s="33"/>
      <c r="D13" s="33"/>
      <c r="E13" s="33"/>
      <c r="F13" s="33"/>
      <c r="G13" s="33"/>
      <c r="H13" s="34"/>
    </row>
    <row r="14" ht="15.75" customHeight="1">
      <c r="A14" s="97" t="s">
        <v>518</v>
      </c>
      <c r="B14" s="82" t="s">
        <v>539</v>
      </c>
      <c r="C14" s="33"/>
      <c r="D14" s="33"/>
      <c r="E14" s="33"/>
      <c r="F14" s="33"/>
      <c r="G14" s="33"/>
      <c r="H14" s="34"/>
    </row>
    <row r="15" ht="15.75" customHeight="1">
      <c r="A15" s="91" t="s">
        <v>520</v>
      </c>
      <c r="B15" s="33"/>
      <c r="C15" s="33"/>
      <c r="D15" s="33"/>
      <c r="E15" s="33"/>
      <c r="F15" s="33"/>
      <c r="G15" s="33"/>
      <c r="H15" s="34"/>
    </row>
    <row r="16" ht="15.75" customHeight="1">
      <c r="A16" s="114" t="s">
        <v>540</v>
      </c>
      <c r="B16" s="109"/>
      <c r="C16" s="109"/>
      <c r="D16" s="109"/>
      <c r="E16" s="109"/>
      <c r="F16" s="109"/>
      <c r="G16" s="109"/>
      <c r="H16" s="110"/>
    </row>
    <row r="17" ht="15.75" customHeight="1">
      <c r="A17" s="111"/>
      <c r="H17" s="93"/>
    </row>
    <row r="18" ht="15.75" customHeight="1">
      <c r="A18" s="112"/>
      <c r="B18" s="94"/>
      <c r="C18" s="94"/>
      <c r="D18" s="94"/>
      <c r="E18" s="94"/>
      <c r="F18" s="94"/>
      <c r="G18" s="94"/>
      <c r="H18" s="95"/>
    </row>
    <row r="19" ht="15.75" customHeight="1">
      <c r="A19" s="91" t="s">
        <v>522</v>
      </c>
      <c r="B19" s="33"/>
      <c r="C19" s="33"/>
      <c r="D19" s="33"/>
      <c r="E19" s="33"/>
      <c r="F19" s="33"/>
      <c r="G19" s="33"/>
      <c r="H19" s="34"/>
    </row>
    <row r="20" ht="15.75" customHeight="1">
      <c r="A20" s="117" t="s">
        <v>541</v>
      </c>
      <c r="B20" s="109"/>
      <c r="C20" s="109"/>
      <c r="D20" s="109"/>
      <c r="E20" s="109"/>
      <c r="F20" s="109"/>
      <c r="G20" s="109"/>
      <c r="H20" s="110"/>
    </row>
    <row r="21" ht="15.75" customHeight="1">
      <c r="A21" s="111"/>
      <c r="H21" s="93"/>
    </row>
    <row r="22" ht="15.75" customHeight="1">
      <c r="A22" s="111"/>
      <c r="H22" s="93"/>
    </row>
    <row r="23" ht="334.5" customHeight="1">
      <c r="A23" s="112"/>
      <c r="B23" s="94"/>
      <c r="C23" s="94"/>
      <c r="D23" s="94"/>
      <c r="E23" s="94"/>
      <c r="F23" s="94"/>
      <c r="G23" s="94"/>
      <c r="H23" s="95"/>
    </row>
    <row r="24" ht="15.75" customHeight="1"/>
    <row r="25" ht="15.75" customHeight="1"/>
    <row r="26" ht="15.75" customHeight="1">
      <c r="A26" s="89" t="s">
        <v>542</v>
      </c>
      <c r="E26" s="83" t="s">
        <v>360</v>
      </c>
      <c r="F26" s="115"/>
      <c r="G26" s="83" t="s">
        <v>514</v>
      </c>
      <c r="H26" s="115"/>
    </row>
    <row r="27" ht="15.75" customHeight="1">
      <c r="A27" s="106" t="s">
        <v>532</v>
      </c>
    </row>
    <row r="28" ht="15.75" customHeight="1">
      <c r="A28" s="97" t="s">
        <v>372</v>
      </c>
      <c r="B28" s="67"/>
      <c r="C28" s="33"/>
      <c r="D28" s="33"/>
      <c r="E28" s="33"/>
      <c r="F28" s="33"/>
      <c r="G28" s="33"/>
      <c r="H28" s="34"/>
    </row>
    <row r="29" ht="15.75" customHeight="1">
      <c r="A29" s="97" t="s">
        <v>372</v>
      </c>
      <c r="B29" s="67"/>
      <c r="C29" s="33"/>
      <c r="D29" s="33"/>
      <c r="E29" s="33"/>
      <c r="F29" s="33"/>
      <c r="G29" s="33"/>
      <c r="H29" s="34"/>
    </row>
    <row r="30" ht="15.75" customHeight="1">
      <c r="A30" s="97" t="s">
        <v>372</v>
      </c>
      <c r="B30" s="67"/>
      <c r="C30" s="33"/>
      <c r="D30" s="33"/>
      <c r="E30" s="33"/>
      <c r="F30" s="33"/>
      <c r="G30" s="33"/>
      <c r="H30" s="34"/>
    </row>
    <row r="31" ht="15.75" customHeight="1">
      <c r="A31" s="97" t="s">
        <v>518</v>
      </c>
      <c r="B31" s="67"/>
      <c r="C31" s="33"/>
      <c r="D31" s="33"/>
      <c r="E31" s="33"/>
      <c r="F31" s="33"/>
      <c r="G31" s="33"/>
      <c r="H31" s="34"/>
    </row>
    <row r="32" ht="15.75" customHeight="1">
      <c r="A32" s="91" t="s">
        <v>520</v>
      </c>
      <c r="B32" s="33"/>
      <c r="C32" s="33"/>
      <c r="D32" s="33"/>
      <c r="E32" s="33"/>
      <c r="F32" s="33"/>
      <c r="G32" s="33"/>
      <c r="H32" s="34"/>
    </row>
    <row r="33" ht="15.75" customHeight="1">
      <c r="A33" s="108"/>
      <c r="B33" s="109"/>
      <c r="C33" s="109"/>
      <c r="D33" s="109"/>
      <c r="E33" s="109"/>
      <c r="F33" s="109"/>
      <c r="G33" s="109"/>
      <c r="H33" s="110"/>
    </row>
    <row r="34" ht="15.75" customHeight="1">
      <c r="A34" s="111"/>
      <c r="H34" s="93"/>
    </row>
    <row r="35" ht="15.75" customHeight="1">
      <c r="A35" s="112"/>
      <c r="B35" s="94"/>
      <c r="C35" s="94"/>
      <c r="D35" s="94"/>
      <c r="E35" s="94"/>
      <c r="F35" s="94"/>
      <c r="G35" s="94"/>
      <c r="H35" s="95"/>
    </row>
    <row r="36" ht="15.75" customHeight="1">
      <c r="A36" s="91" t="s">
        <v>522</v>
      </c>
      <c r="B36" s="33"/>
      <c r="C36" s="33"/>
      <c r="D36" s="33"/>
      <c r="E36" s="33"/>
      <c r="F36" s="33"/>
      <c r="G36" s="33"/>
      <c r="H36" s="34"/>
    </row>
    <row r="37" ht="15.75" customHeight="1">
      <c r="A37" s="108"/>
      <c r="B37" s="109"/>
      <c r="C37" s="109"/>
      <c r="D37" s="109"/>
      <c r="E37" s="109"/>
      <c r="F37" s="109"/>
      <c r="G37" s="109"/>
      <c r="H37" s="110"/>
    </row>
    <row r="38" ht="15.75" customHeight="1">
      <c r="A38" s="111"/>
      <c r="H38" s="93"/>
    </row>
    <row r="39" ht="15.75" customHeight="1">
      <c r="A39" s="111"/>
      <c r="H39" s="93"/>
    </row>
    <row r="40" ht="15.75" customHeight="1">
      <c r="A40" s="112"/>
      <c r="B40" s="94"/>
      <c r="C40" s="94"/>
      <c r="D40" s="94"/>
      <c r="E40" s="94"/>
      <c r="F40" s="94"/>
      <c r="G40" s="94"/>
      <c r="H40" s="95"/>
    </row>
    <row r="41" ht="15.75" customHeight="1"/>
    <row r="42" ht="15.75" customHeight="1"/>
    <row r="43" ht="15.75" customHeight="1">
      <c r="A43" s="89" t="s">
        <v>543</v>
      </c>
      <c r="E43" s="83" t="s">
        <v>360</v>
      </c>
      <c r="F43" s="115"/>
      <c r="G43" s="83" t="s">
        <v>514</v>
      </c>
      <c r="H43" s="115"/>
    </row>
    <row r="44" ht="15.75" customHeight="1">
      <c r="A44" s="106" t="s">
        <v>532</v>
      </c>
    </row>
    <row r="45" ht="15.75" customHeight="1">
      <c r="A45" s="97" t="s">
        <v>372</v>
      </c>
      <c r="B45" s="67"/>
      <c r="C45" s="33"/>
      <c r="D45" s="33"/>
      <c r="E45" s="33"/>
      <c r="F45" s="33"/>
      <c r="G45" s="33"/>
      <c r="H45" s="34"/>
    </row>
    <row r="46" ht="15.75" customHeight="1">
      <c r="A46" s="97" t="s">
        <v>372</v>
      </c>
      <c r="B46" s="67"/>
      <c r="C46" s="33"/>
      <c r="D46" s="33"/>
      <c r="E46" s="33"/>
      <c r="F46" s="33"/>
      <c r="G46" s="33"/>
      <c r="H46" s="34"/>
    </row>
    <row r="47" ht="15.75" customHeight="1">
      <c r="A47" s="97" t="s">
        <v>372</v>
      </c>
      <c r="B47" s="67"/>
      <c r="C47" s="33"/>
      <c r="D47" s="33"/>
      <c r="E47" s="33"/>
      <c r="F47" s="33"/>
      <c r="G47" s="33"/>
      <c r="H47" s="34"/>
    </row>
    <row r="48" ht="15.75" customHeight="1">
      <c r="A48" s="97" t="s">
        <v>518</v>
      </c>
      <c r="B48" s="67"/>
      <c r="C48" s="33"/>
      <c r="D48" s="33"/>
      <c r="E48" s="33"/>
      <c r="F48" s="33"/>
      <c r="G48" s="33"/>
      <c r="H48" s="34"/>
    </row>
    <row r="49" ht="15.75" customHeight="1">
      <c r="A49" s="91" t="s">
        <v>520</v>
      </c>
      <c r="B49" s="33"/>
      <c r="C49" s="33"/>
      <c r="D49" s="33"/>
      <c r="E49" s="33"/>
      <c r="F49" s="33"/>
      <c r="G49" s="33"/>
      <c r="H49" s="34"/>
    </row>
    <row r="50" ht="15.75" customHeight="1">
      <c r="A50" s="108"/>
      <c r="B50" s="109"/>
      <c r="C50" s="109"/>
      <c r="D50" s="109"/>
      <c r="E50" s="109"/>
      <c r="F50" s="109"/>
      <c r="G50" s="109"/>
      <c r="H50" s="110"/>
    </row>
    <row r="51" ht="15.75" customHeight="1">
      <c r="A51" s="111"/>
      <c r="H51" s="93"/>
    </row>
    <row r="52" ht="15.75" customHeight="1">
      <c r="A52" s="112"/>
      <c r="B52" s="94"/>
      <c r="C52" s="94"/>
      <c r="D52" s="94"/>
      <c r="E52" s="94"/>
      <c r="F52" s="94"/>
      <c r="G52" s="94"/>
      <c r="H52" s="95"/>
    </row>
    <row r="53" ht="15.75" customHeight="1">
      <c r="A53" s="91" t="s">
        <v>522</v>
      </c>
      <c r="B53" s="33"/>
      <c r="C53" s="33"/>
      <c r="D53" s="33"/>
      <c r="E53" s="33"/>
      <c r="F53" s="33"/>
      <c r="G53" s="33"/>
      <c r="H53" s="34"/>
    </row>
    <row r="54" ht="15.75" customHeight="1">
      <c r="A54" s="108"/>
      <c r="B54" s="109"/>
      <c r="C54" s="109"/>
      <c r="D54" s="109"/>
      <c r="E54" s="109"/>
      <c r="F54" s="109"/>
      <c r="G54" s="109"/>
      <c r="H54" s="110"/>
    </row>
    <row r="55" ht="15.75" customHeight="1">
      <c r="A55" s="111"/>
      <c r="H55" s="93"/>
    </row>
    <row r="56" ht="15.75" customHeight="1">
      <c r="A56" s="111"/>
      <c r="H56" s="93"/>
    </row>
    <row r="57" ht="15.75" customHeight="1">
      <c r="A57" s="112"/>
      <c r="B57" s="94"/>
      <c r="C57" s="94"/>
      <c r="D57" s="94"/>
      <c r="E57" s="94"/>
      <c r="F57" s="94"/>
      <c r="G57" s="94"/>
      <c r="H57" s="95"/>
    </row>
    <row r="58" ht="15.75" customHeight="1"/>
    <row r="59" ht="15.75" customHeight="1"/>
    <row r="60" ht="15.75" customHeight="1">
      <c r="A60" s="89" t="s">
        <v>544</v>
      </c>
      <c r="E60" s="83" t="s">
        <v>360</v>
      </c>
      <c r="F60" s="115"/>
      <c r="G60" s="83" t="s">
        <v>514</v>
      </c>
      <c r="H60" s="115"/>
    </row>
    <row r="61" ht="15.75" customHeight="1">
      <c r="A61" s="106" t="s">
        <v>532</v>
      </c>
    </row>
    <row r="62" ht="15.75" customHeight="1">
      <c r="A62" s="97" t="s">
        <v>372</v>
      </c>
      <c r="B62" s="67"/>
      <c r="C62" s="33"/>
      <c r="D62" s="33"/>
      <c r="E62" s="33"/>
      <c r="F62" s="33"/>
      <c r="G62" s="33"/>
      <c r="H62" s="34"/>
    </row>
    <row r="63" ht="15.75" customHeight="1">
      <c r="A63" s="97" t="s">
        <v>372</v>
      </c>
      <c r="B63" s="67"/>
      <c r="C63" s="33"/>
      <c r="D63" s="33"/>
      <c r="E63" s="33"/>
      <c r="F63" s="33"/>
      <c r="G63" s="33"/>
      <c r="H63" s="34"/>
    </row>
    <row r="64" ht="15.75" customHeight="1">
      <c r="A64" s="97" t="s">
        <v>372</v>
      </c>
      <c r="B64" s="67"/>
      <c r="C64" s="33"/>
      <c r="D64" s="33"/>
      <c r="E64" s="33"/>
      <c r="F64" s="33"/>
      <c r="G64" s="33"/>
      <c r="H64" s="34"/>
    </row>
    <row r="65" ht="15.75" customHeight="1">
      <c r="A65" s="97" t="s">
        <v>518</v>
      </c>
      <c r="B65" s="67"/>
      <c r="C65" s="33"/>
      <c r="D65" s="33"/>
      <c r="E65" s="33"/>
      <c r="F65" s="33"/>
      <c r="G65" s="33"/>
      <c r="H65" s="34"/>
    </row>
    <row r="66" ht="15.75" customHeight="1">
      <c r="A66" s="91" t="s">
        <v>520</v>
      </c>
      <c r="B66" s="33"/>
      <c r="C66" s="33"/>
      <c r="D66" s="33"/>
      <c r="E66" s="33"/>
      <c r="F66" s="33"/>
      <c r="G66" s="33"/>
      <c r="H66" s="34"/>
    </row>
    <row r="67" ht="15.75" customHeight="1">
      <c r="A67" s="108"/>
      <c r="B67" s="109"/>
      <c r="C67" s="109"/>
      <c r="D67" s="109"/>
      <c r="E67" s="109"/>
      <c r="F67" s="109"/>
      <c r="G67" s="109"/>
      <c r="H67" s="110"/>
    </row>
    <row r="68" ht="15.75" customHeight="1">
      <c r="A68" s="111"/>
      <c r="H68" s="93"/>
    </row>
    <row r="69" ht="15.75" customHeight="1">
      <c r="A69" s="112"/>
      <c r="B69" s="94"/>
      <c r="C69" s="94"/>
      <c r="D69" s="94"/>
      <c r="E69" s="94"/>
      <c r="F69" s="94"/>
      <c r="G69" s="94"/>
      <c r="H69" s="95"/>
    </row>
    <row r="70" ht="15.75" customHeight="1">
      <c r="A70" s="91" t="s">
        <v>522</v>
      </c>
      <c r="B70" s="33"/>
      <c r="C70" s="33"/>
      <c r="D70" s="33"/>
      <c r="E70" s="33"/>
      <c r="F70" s="33"/>
      <c r="G70" s="33"/>
      <c r="H70" s="34"/>
    </row>
    <row r="71" ht="15.75" customHeight="1">
      <c r="A71" s="108"/>
      <c r="B71" s="109"/>
      <c r="C71" s="109"/>
      <c r="D71" s="109"/>
      <c r="E71" s="109"/>
      <c r="F71" s="109"/>
      <c r="G71" s="109"/>
      <c r="H71" s="110"/>
    </row>
    <row r="72" ht="15.75" customHeight="1">
      <c r="A72" s="111"/>
      <c r="H72" s="93"/>
    </row>
    <row r="73" ht="15.75" customHeight="1">
      <c r="A73" s="111"/>
      <c r="H73" s="93"/>
    </row>
    <row r="74" ht="15.75" customHeight="1">
      <c r="A74" s="112"/>
      <c r="B74" s="94"/>
      <c r="C74" s="94"/>
      <c r="D74" s="94"/>
      <c r="E74" s="94"/>
      <c r="F74" s="94"/>
      <c r="G74" s="94"/>
      <c r="H74" s="95"/>
    </row>
    <row r="75" ht="15.75" customHeight="1"/>
    <row r="76" ht="15.75" customHeight="1"/>
    <row r="77" ht="15.75" customHeight="1">
      <c r="A77" s="89" t="s">
        <v>545</v>
      </c>
      <c r="E77" s="83" t="s">
        <v>360</v>
      </c>
      <c r="F77" s="115"/>
      <c r="G77" s="83" t="s">
        <v>514</v>
      </c>
      <c r="H77" s="115"/>
    </row>
    <row r="78" ht="15.75" customHeight="1">
      <c r="A78" s="106" t="s">
        <v>532</v>
      </c>
    </row>
    <row r="79" ht="15.75" customHeight="1">
      <c r="A79" s="97" t="s">
        <v>372</v>
      </c>
      <c r="B79" s="67"/>
      <c r="C79" s="33"/>
      <c r="D79" s="33"/>
      <c r="E79" s="33"/>
      <c r="F79" s="33"/>
      <c r="G79" s="33"/>
      <c r="H79" s="34"/>
    </row>
    <row r="80" ht="15.75" customHeight="1">
      <c r="A80" s="97" t="s">
        <v>372</v>
      </c>
      <c r="B80" s="67"/>
      <c r="C80" s="33"/>
      <c r="D80" s="33"/>
      <c r="E80" s="33"/>
      <c r="F80" s="33"/>
      <c r="G80" s="33"/>
      <c r="H80" s="34"/>
    </row>
    <row r="81" ht="15.75" customHeight="1">
      <c r="A81" s="97" t="s">
        <v>372</v>
      </c>
      <c r="B81" s="67"/>
      <c r="C81" s="33"/>
      <c r="D81" s="33"/>
      <c r="E81" s="33"/>
      <c r="F81" s="33"/>
      <c r="G81" s="33"/>
      <c r="H81" s="34"/>
    </row>
    <row r="82" ht="15.75" customHeight="1">
      <c r="A82" s="97" t="s">
        <v>518</v>
      </c>
      <c r="B82" s="67"/>
      <c r="C82" s="33"/>
      <c r="D82" s="33"/>
      <c r="E82" s="33"/>
      <c r="F82" s="33"/>
      <c r="G82" s="33"/>
      <c r="H82" s="34"/>
    </row>
    <row r="83" ht="15.75" customHeight="1">
      <c r="A83" s="91" t="s">
        <v>520</v>
      </c>
      <c r="B83" s="33"/>
      <c r="C83" s="33"/>
      <c r="D83" s="33"/>
      <c r="E83" s="33"/>
      <c r="F83" s="33"/>
      <c r="G83" s="33"/>
      <c r="H83" s="34"/>
    </row>
    <row r="84" ht="15.75" customHeight="1">
      <c r="A84" s="108"/>
      <c r="B84" s="109"/>
      <c r="C84" s="109"/>
      <c r="D84" s="109"/>
      <c r="E84" s="109"/>
      <c r="F84" s="109"/>
      <c r="G84" s="109"/>
      <c r="H84" s="110"/>
    </row>
    <row r="85" ht="15.75" customHeight="1">
      <c r="A85" s="111"/>
      <c r="H85" s="93"/>
    </row>
    <row r="86" ht="15.75" customHeight="1">
      <c r="A86" s="112"/>
      <c r="B86" s="94"/>
      <c r="C86" s="94"/>
      <c r="D86" s="94"/>
      <c r="E86" s="94"/>
      <c r="F86" s="94"/>
      <c r="G86" s="94"/>
      <c r="H86" s="95"/>
    </row>
    <row r="87" ht="15.75" customHeight="1">
      <c r="A87" s="91" t="s">
        <v>522</v>
      </c>
      <c r="B87" s="33"/>
      <c r="C87" s="33"/>
      <c r="D87" s="33"/>
      <c r="E87" s="33"/>
      <c r="F87" s="33"/>
      <c r="G87" s="33"/>
      <c r="H87" s="34"/>
    </row>
    <row r="88" ht="15.75" customHeight="1">
      <c r="A88" s="108"/>
      <c r="B88" s="109"/>
      <c r="C88" s="109"/>
      <c r="D88" s="109"/>
      <c r="E88" s="109"/>
      <c r="F88" s="109"/>
      <c r="G88" s="109"/>
      <c r="H88" s="110"/>
    </row>
    <row r="89" ht="15.75" customHeight="1">
      <c r="A89" s="111"/>
      <c r="H89" s="93"/>
    </row>
    <row r="90" ht="15.75" customHeight="1">
      <c r="A90" s="111"/>
      <c r="H90" s="93"/>
    </row>
    <row r="91" ht="15.75" customHeight="1">
      <c r="A91" s="112"/>
      <c r="B91" s="94"/>
      <c r="C91" s="94"/>
      <c r="D91" s="94"/>
      <c r="E91" s="94"/>
      <c r="F91" s="94"/>
      <c r="G91" s="94"/>
      <c r="H91" s="95"/>
    </row>
    <row r="92" ht="15.75" customHeight="1"/>
    <row r="93" ht="15.75" customHeight="1"/>
    <row r="94" ht="15.75" customHeight="1">
      <c r="A94" s="89" t="s">
        <v>546</v>
      </c>
      <c r="E94" s="83" t="s">
        <v>360</v>
      </c>
      <c r="F94" s="115"/>
      <c r="G94" s="83" t="s">
        <v>514</v>
      </c>
      <c r="H94" s="115"/>
    </row>
    <row r="95" ht="15.75" customHeight="1">
      <c r="A95" s="106" t="s">
        <v>532</v>
      </c>
    </row>
    <row r="96" ht="15.75" customHeight="1">
      <c r="A96" s="97" t="s">
        <v>372</v>
      </c>
      <c r="B96" s="67"/>
      <c r="C96" s="33"/>
      <c r="D96" s="33"/>
      <c r="E96" s="33"/>
      <c r="F96" s="33"/>
      <c r="G96" s="33"/>
      <c r="H96" s="34"/>
    </row>
    <row r="97" ht="15.75" customHeight="1">
      <c r="A97" s="97" t="s">
        <v>372</v>
      </c>
      <c r="B97" s="67"/>
      <c r="C97" s="33"/>
      <c r="D97" s="33"/>
      <c r="E97" s="33"/>
      <c r="F97" s="33"/>
      <c r="G97" s="33"/>
      <c r="H97" s="34"/>
    </row>
    <row r="98" ht="15.75" customHeight="1">
      <c r="A98" s="97" t="s">
        <v>372</v>
      </c>
      <c r="B98" s="67"/>
      <c r="C98" s="33"/>
      <c r="D98" s="33"/>
      <c r="E98" s="33"/>
      <c r="F98" s="33"/>
      <c r="G98" s="33"/>
      <c r="H98" s="34"/>
    </row>
    <row r="99" ht="15.75" customHeight="1">
      <c r="A99" s="97" t="s">
        <v>518</v>
      </c>
      <c r="B99" s="67"/>
      <c r="C99" s="33"/>
      <c r="D99" s="33"/>
      <c r="E99" s="33"/>
      <c r="F99" s="33"/>
      <c r="G99" s="33"/>
      <c r="H99" s="34"/>
    </row>
    <row r="100" ht="15.75" customHeight="1">
      <c r="A100" s="91" t="s">
        <v>520</v>
      </c>
      <c r="B100" s="33"/>
      <c r="C100" s="33"/>
      <c r="D100" s="33"/>
      <c r="E100" s="33"/>
      <c r="F100" s="33"/>
      <c r="G100" s="33"/>
      <c r="H100" s="34"/>
    </row>
    <row r="101" ht="15.75" customHeight="1">
      <c r="A101" s="108"/>
      <c r="B101" s="109"/>
      <c r="C101" s="109"/>
      <c r="D101" s="109"/>
      <c r="E101" s="109"/>
      <c r="F101" s="109"/>
      <c r="G101" s="109"/>
      <c r="H101" s="110"/>
    </row>
    <row r="102" ht="15.75" customHeight="1">
      <c r="A102" s="111"/>
      <c r="H102" s="93"/>
    </row>
    <row r="103" ht="15.75" customHeight="1">
      <c r="A103" s="112"/>
      <c r="B103" s="94"/>
      <c r="C103" s="94"/>
      <c r="D103" s="94"/>
      <c r="E103" s="94"/>
      <c r="F103" s="94"/>
      <c r="G103" s="94"/>
      <c r="H103" s="95"/>
    </row>
    <row r="104" ht="15.75" customHeight="1">
      <c r="A104" s="91" t="s">
        <v>522</v>
      </c>
      <c r="B104" s="33"/>
      <c r="C104" s="33"/>
      <c r="D104" s="33"/>
      <c r="E104" s="33"/>
      <c r="F104" s="33"/>
      <c r="G104" s="33"/>
      <c r="H104" s="34"/>
    </row>
    <row r="105" ht="15.75" customHeight="1">
      <c r="A105" s="108"/>
      <c r="B105" s="109"/>
      <c r="C105" s="109"/>
      <c r="D105" s="109"/>
      <c r="E105" s="109"/>
      <c r="F105" s="109"/>
      <c r="G105" s="109"/>
      <c r="H105" s="110"/>
    </row>
    <row r="106" ht="15.75" customHeight="1">
      <c r="A106" s="111"/>
      <c r="H106" s="93"/>
    </row>
    <row r="107" ht="15.75" customHeight="1">
      <c r="A107" s="111"/>
      <c r="H107" s="93"/>
    </row>
    <row r="108" ht="15.75" customHeight="1">
      <c r="A108" s="112"/>
      <c r="B108" s="94"/>
      <c r="C108" s="94"/>
      <c r="D108" s="94"/>
      <c r="E108" s="94"/>
      <c r="F108" s="94"/>
      <c r="G108" s="94"/>
      <c r="H108" s="95"/>
    </row>
    <row r="109" ht="15.75" customHeight="1"/>
    <row r="110" ht="15.75" customHeight="1"/>
    <row r="111" ht="15.75" customHeight="1">
      <c r="A111" s="89" t="s">
        <v>547</v>
      </c>
      <c r="E111" s="83" t="s">
        <v>360</v>
      </c>
      <c r="F111" s="115"/>
      <c r="G111" s="83" t="s">
        <v>514</v>
      </c>
      <c r="H111" s="115"/>
    </row>
    <row r="112" ht="15.75" customHeight="1">
      <c r="A112" s="106" t="s">
        <v>532</v>
      </c>
    </row>
    <row r="113" ht="15.75" customHeight="1">
      <c r="A113" s="97" t="s">
        <v>372</v>
      </c>
      <c r="B113" s="67"/>
      <c r="C113" s="33"/>
      <c r="D113" s="33"/>
      <c r="E113" s="33"/>
      <c r="F113" s="33"/>
      <c r="G113" s="33"/>
      <c r="H113" s="34"/>
    </row>
    <row r="114" ht="15.75" customHeight="1">
      <c r="A114" s="97" t="s">
        <v>372</v>
      </c>
      <c r="B114" s="67"/>
      <c r="C114" s="33"/>
      <c r="D114" s="33"/>
      <c r="E114" s="33"/>
      <c r="F114" s="33"/>
      <c r="G114" s="33"/>
      <c r="H114" s="34"/>
    </row>
    <row r="115" ht="15.75" customHeight="1">
      <c r="A115" s="97" t="s">
        <v>372</v>
      </c>
      <c r="B115" s="67"/>
      <c r="C115" s="33"/>
      <c r="D115" s="33"/>
      <c r="E115" s="33"/>
      <c r="F115" s="33"/>
      <c r="G115" s="33"/>
      <c r="H115" s="34"/>
    </row>
    <row r="116" ht="15.75" customHeight="1">
      <c r="A116" s="97" t="s">
        <v>518</v>
      </c>
      <c r="B116" s="67"/>
      <c r="C116" s="33"/>
      <c r="D116" s="33"/>
      <c r="E116" s="33"/>
      <c r="F116" s="33"/>
      <c r="G116" s="33"/>
      <c r="H116" s="34"/>
    </row>
    <row r="117" ht="15.75" customHeight="1">
      <c r="A117" s="91" t="s">
        <v>520</v>
      </c>
      <c r="B117" s="33"/>
      <c r="C117" s="33"/>
      <c r="D117" s="33"/>
      <c r="E117" s="33"/>
      <c r="F117" s="33"/>
      <c r="G117" s="33"/>
      <c r="H117" s="34"/>
    </row>
    <row r="118" ht="15.75" customHeight="1">
      <c r="A118" s="108"/>
      <c r="B118" s="109"/>
      <c r="C118" s="109"/>
      <c r="D118" s="109"/>
      <c r="E118" s="109"/>
      <c r="F118" s="109"/>
      <c r="G118" s="109"/>
      <c r="H118" s="110"/>
    </row>
    <row r="119" ht="15.75" customHeight="1">
      <c r="A119" s="111"/>
      <c r="H119" s="93"/>
    </row>
    <row r="120" ht="15.75" customHeight="1">
      <c r="A120" s="112"/>
      <c r="B120" s="94"/>
      <c r="C120" s="94"/>
      <c r="D120" s="94"/>
      <c r="E120" s="94"/>
      <c r="F120" s="94"/>
      <c r="G120" s="94"/>
      <c r="H120" s="95"/>
    </row>
    <row r="121" ht="15.75" customHeight="1">
      <c r="A121" s="91" t="s">
        <v>522</v>
      </c>
      <c r="B121" s="33"/>
      <c r="C121" s="33"/>
      <c r="D121" s="33"/>
      <c r="E121" s="33"/>
      <c r="F121" s="33"/>
      <c r="G121" s="33"/>
      <c r="H121" s="34"/>
    </row>
    <row r="122" ht="15.75" customHeight="1">
      <c r="A122" s="108"/>
      <c r="B122" s="109"/>
      <c r="C122" s="109"/>
      <c r="D122" s="109"/>
      <c r="E122" s="109"/>
      <c r="F122" s="109"/>
      <c r="G122" s="109"/>
      <c r="H122" s="110"/>
    </row>
    <row r="123" ht="15.75" customHeight="1">
      <c r="A123" s="111"/>
      <c r="H123" s="93"/>
    </row>
    <row r="124" ht="15.75" customHeight="1">
      <c r="A124" s="111"/>
      <c r="H124" s="93"/>
    </row>
    <row r="125" ht="15.75" customHeight="1">
      <c r="A125" s="112"/>
      <c r="B125" s="94"/>
      <c r="C125" s="94"/>
      <c r="D125" s="94"/>
      <c r="E125" s="94"/>
      <c r="F125" s="94"/>
      <c r="G125" s="94"/>
      <c r="H125" s="95"/>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3 B28:B30 B45:B47 B62:B64 B79:B81 B96:B98 B113:B115">
      <formula1>Metadata!$I$17:$I$40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5" t="s">
        <v>16</v>
      </c>
    </row>
    <row r="3" ht="15.75" customHeight="1"/>
    <row r="4" ht="15.75" customHeight="1">
      <c r="B4" s="66" t="s">
        <v>1</v>
      </c>
      <c r="C4" s="67" t="str">
        <f>'Diseño'!C4</f>
        <v>283 - Análisis y Diseño de Sistemas 1</v>
      </c>
      <c r="D4" s="33"/>
      <c r="E4" s="33"/>
      <c r="F4" s="33"/>
      <c r="G4" s="34"/>
    </row>
    <row r="5" ht="15.75" customHeight="1">
      <c r="B5" s="87" t="s">
        <v>318</v>
      </c>
      <c r="C5" s="67">
        <f>H9+H25+H43+H60+H76+H91+H108+H125</f>
        <v>10</v>
      </c>
      <c r="D5" s="33"/>
      <c r="E5" s="33"/>
      <c r="F5" s="33"/>
      <c r="G5" s="34"/>
    </row>
    <row r="6" ht="15.75" customHeight="1">
      <c r="B6" s="87" t="s">
        <v>360</v>
      </c>
      <c r="C6" s="67">
        <f>F9+F25+F43+F60+F76+F91+F108+F125</f>
        <v>10</v>
      </c>
      <c r="D6" s="33"/>
      <c r="E6" s="33"/>
      <c r="F6" s="33"/>
      <c r="G6" s="34"/>
    </row>
    <row r="7" ht="15.75" customHeight="1">
      <c r="B7" s="60" t="s">
        <v>548</v>
      </c>
    </row>
    <row r="8" ht="15.75" customHeight="1"/>
    <row r="9" ht="15.75" customHeight="1">
      <c r="A9" s="89" t="s">
        <v>549</v>
      </c>
      <c r="E9" s="83" t="s">
        <v>360</v>
      </c>
      <c r="F9" s="90">
        <v>1.0</v>
      </c>
      <c r="G9" s="83" t="s">
        <v>514</v>
      </c>
      <c r="H9" s="90">
        <v>2.0</v>
      </c>
    </row>
    <row r="10" ht="15.75" customHeight="1">
      <c r="A10" s="60" t="s">
        <v>550</v>
      </c>
    </row>
    <row r="11" ht="15.75" customHeight="1">
      <c r="A11" s="97" t="s">
        <v>372</v>
      </c>
      <c r="B11" s="82" t="s">
        <v>551</v>
      </c>
      <c r="C11" s="33"/>
      <c r="D11" s="33"/>
      <c r="E11" s="33"/>
      <c r="F11" s="33"/>
      <c r="G11" s="33"/>
      <c r="H11" s="34"/>
    </row>
    <row r="12" ht="15.75" customHeight="1">
      <c r="A12" s="97" t="s">
        <v>372</v>
      </c>
      <c r="B12" s="82" t="s">
        <v>552</v>
      </c>
      <c r="C12" s="33"/>
      <c r="D12" s="33"/>
      <c r="E12" s="33"/>
      <c r="F12" s="33"/>
      <c r="G12" s="33"/>
      <c r="H12" s="34"/>
    </row>
    <row r="13" ht="15.75" customHeight="1">
      <c r="A13" s="97" t="s">
        <v>518</v>
      </c>
      <c r="B13" s="82" t="s">
        <v>553</v>
      </c>
      <c r="C13" s="33"/>
      <c r="D13" s="33"/>
      <c r="E13" s="33"/>
      <c r="F13" s="33"/>
      <c r="G13" s="33"/>
      <c r="H13" s="34"/>
    </row>
    <row r="14" ht="15.75" customHeight="1">
      <c r="A14" s="91" t="s">
        <v>520</v>
      </c>
      <c r="B14" s="33"/>
      <c r="C14" s="33"/>
      <c r="D14" s="33"/>
      <c r="E14" s="33"/>
      <c r="F14" s="33"/>
      <c r="G14" s="33"/>
      <c r="H14" s="34"/>
    </row>
    <row r="15" ht="15.75" customHeight="1">
      <c r="A15" s="121" t="s">
        <v>554</v>
      </c>
      <c r="B15" s="109"/>
      <c r="C15" s="109"/>
      <c r="D15" s="109"/>
      <c r="E15" s="109"/>
      <c r="F15" s="109"/>
      <c r="G15" s="109"/>
      <c r="H15" s="110"/>
    </row>
    <row r="16" ht="15.75" customHeight="1">
      <c r="A16" s="111"/>
      <c r="H16" s="93"/>
    </row>
    <row r="17" ht="15.75" customHeight="1">
      <c r="A17" s="112"/>
      <c r="B17" s="94"/>
      <c r="C17" s="94"/>
      <c r="D17" s="94"/>
      <c r="E17" s="94"/>
      <c r="F17" s="94"/>
      <c r="G17" s="94"/>
      <c r="H17" s="95"/>
    </row>
    <row r="18" ht="15.75" customHeight="1">
      <c r="A18" s="91" t="s">
        <v>555</v>
      </c>
      <c r="B18" s="33"/>
      <c r="C18" s="33"/>
      <c r="D18" s="33"/>
      <c r="E18" s="33"/>
      <c r="F18" s="33"/>
      <c r="G18" s="33"/>
      <c r="H18" s="34"/>
    </row>
    <row r="19" ht="15.75" customHeight="1">
      <c r="A19" s="121" t="s">
        <v>556</v>
      </c>
      <c r="B19" s="109"/>
      <c r="C19" s="109"/>
      <c r="D19" s="109"/>
      <c r="E19" s="109"/>
      <c r="F19" s="109"/>
      <c r="G19" s="109"/>
      <c r="H19" s="110"/>
    </row>
    <row r="20" ht="15.75" customHeight="1">
      <c r="A20" s="111"/>
      <c r="H20" s="93"/>
    </row>
    <row r="21" ht="15.75" customHeight="1">
      <c r="A21" s="111"/>
      <c r="H21" s="93"/>
    </row>
    <row r="22" ht="43.5" customHeight="1">
      <c r="A22" s="112"/>
      <c r="B22" s="94"/>
      <c r="C22" s="94"/>
      <c r="D22" s="94"/>
      <c r="E22" s="94"/>
      <c r="F22" s="94"/>
      <c r="G22" s="94"/>
      <c r="H22" s="95"/>
    </row>
    <row r="23" ht="15.75" customHeight="1">
      <c r="A23" s="89"/>
      <c r="B23" s="89"/>
      <c r="C23" s="89"/>
      <c r="D23" s="89"/>
      <c r="E23" s="83"/>
      <c r="F23" s="126"/>
      <c r="G23" s="83"/>
      <c r="H23" s="126"/>
    </row>
    <row r="24" ht="15.75" customHeight="1">
      <c r="A24" s="89"/>
      <c r="B24" s="89"/>
      <c r="C24" s="89"/>
      <c r="D24" s="89"/>
      <c r="E24" s="83"/>
      <c r="F24" s="126"/>
      <c r="G24" s="83"/>
      <c r="H24" s="126"/>
    </row>
    <row r="25" ht="15.75" customHeight="1">
      <c r="A25" s="89" t="s">
        <v>557</v>
      </c>
      <c r="E25" s="83" t="s">
        <v>360</v>
      </c>
      <c r="F25" s="90">
        <v>2.0</v>
      </c>
      <c r="G25" s="83" t="s">
        <v>514</v>
      </c>
      <c r="H25" s="90">
        <v>2.0</v>
      </c>
    </row>
    <row r="26" ht="15.75" customHeight="1">
      <c r="A26" s="60" t="s">
        <v>536</v>
      </c>
    </row>
    <row r="27" ht="15.75" customHeight="1">
      <c r="A27" s="97" t="s">
        <v>372</v>
      </c>
      <c r="B27" s="81" t="s">
        <v>208</v>
      </c>
      <c r="C27" s="33"/>
      <c r="D27" s="33"/>
      <c r="E27" s="33"/>
      <c r="F27" s="33"/>
      <c r="G27" s="33"/>
      <c r="H27" s="34"/>
    </row>
    <row r="28" ht="15.75" customHeight="1">
      <c r="A28" s="97" t="s">
        <v>372</v>
      </c>
      <c r="B28" s="81" t="s">
        <v>212</v>
      </c>
      <c r="C28" s="33"/>
      <c r="D28" s="33"/>
      <c r="E28" s="33"/>
      <c r="F28" s="33"/>
      <c r="G28" s="33"/>
      <c r="H28" s="34"/>
    </row>
    <row r="29" ht="15.75" customHeight="1">
      <c r="A29" s="97" t="s">
        <v>372</v>
      </c>
      <c r="B29" s="81" t="s">
        <v>210</v>
      </c>
      <c r="C29" s="33"/>
      <c r="D29" s="33"/>
      <c r="E29" s="33"/>
      <c r="F29" s="33"/>
      <c r="G29" s="33"/>
      <c r="H29" s="34"/>
    </row>
    <row r="30" ht="15.75" customHeight="1">
      <c r="A30" s="97" t="s">
        <v>372</v>
      </c>
      <c r="B30" s="81" t="s">
        <v>206</v>
      </c>
      <c r="C30" s="33"/>
      <c r="D30" s="33"/>
      <c r="E30" s="33"/>
      <c r="F30" s="33"/>
      <c r="G30" s="33"/>
      <c r="H30" s="34"/>
    </row>
    <row r="31" ht="15.75" customHeight="1">
      <c r="A31" s="97" t="s">
        <v>518</v>
      </c>
      <c r="B31" s="82" t="s">
        <v>558</v>
      </c>
      <c r="C31" s="33"/>
      <c r="D31" s="33"/>
      <c r="E31" s="33"/>
      <c r="F31" s="33"/>
      <c r="G31" s="33"/>
      <c r="H31" s="34"/>
    </row>
    <row r="32" ht="15.75" customHeight="1">
      <c r="A32" s="91" t="s">
        <v>520</v>
      </c>
      <c r="B32" s="33"/>
      <c r="C32" s="33"/>
      <c r="D32" s="33"/>
      <c r="E32" s="33"/>
      <c r="F32" s="33"/>
      <c r="G32" s="33"/>
      <c r="H32" s="34"/>
    </row>
    <row r="33" ht="15.75" customHeight="1">
      <c r="A33" s="114" t="s">
        <v>559</v>
      </c>
      <c r="B33" s="109"/>
      <c r="C33" s="109"/>
      <c r="D33" s="109"/>
      <c r="E33" s="109"/>
      <c r="F33" s="109"/>
      <c r="G33" s="109"/>
      <c r="H33" s="110"/>
    </row>
    <row r="34" ht="15.75" customHeight="1">
      <c r="A34" s="111"/>
      <c r="H34" s="93"/>
    </row>
    <row r="35" ht="15.75" customHeight="1">
      <c r="A35" s="112"/>
      <c r="B35" s="94"/>
      <c r="C35" s="94"/>
      <c r="D35" s="94"/>
      <c r="E35" s="94"/>
      <c r="F35" s="94"/>
      <c r="G35" s="94"/>
      <c r="H35" s="95"/>
    </row>
    <row r="36" ht="15.75" customHeight="1">
      <c r="A36" s="91" t="s">
        <v>522</v>
      </c>
      <c r="B36" s="33"/>
      <c r="C36" s="33"/>
      <c r="D36" s="33"/>
      <c r="E36" s="33"/>
      <c r="F36" s="33"/>
      <c r="G36" s="33"/>
      <c r="H36" s="34"/>
    </row>
    <row r="37" ht="15.75" customHeight="1">
      <c r="A37" s="121" t="s">
        <v>560</v>
      </c>
      <c r="B37" s="109"/>
      <c r="C37" s="109"/>
      <c r="D37" s="109"/>
      <c r="E37" s="109"/>
      <c r="F37" s="109"/>
      <c r="G37" s="109"/>
      <c r="H37" s="110"/>
    </row>
    <row r="38" ht="15.75" customHeight="1">
      <c r="A38" s="111"/>
      <c r="H38" s="93"/>
    </row>
    <row r="39" ht="15.75" customHeight="1">
      <c r="A39" s="111"/>
      <c r="H39" s="93"/>
    </row>
    <row r="40" ht="15.75" customHeight="1">
      <c r="A40" s="112"/>
      <c r="B40" s="94"/>
      <c r="C40" s="94"/>
      <c r="D40" s="94"/>
      <c r="E40" s="94"/>
      <c r="F40" s="94"/>
      <c r="G40" s="94"/>
      <c r="H40" s="95"/>
    </row>
    <row r="41" ht="15.75" customHeight="1"/>
    <row r="42" ht="15.75" customHeight="1"/>
    <row r="43" ht="15.75" customHeight="1">
      <c r="A43" s="89" t="s">
        <v>561</v>
      </c>
      <c r="E43" s="83" t="s">
        <v>360</v>
      </c>
      <c r="F43" s="90">
        <v>2.5</v>
      </c>
      <c r="G43" s="83" t="s">
        <v>514</v>
      </c>
      <c r="H43" s="90">
        <v>2.0</v>
      </c>
    </row>
    <row r="44" ht="15.75" customHeight="1">
      <c r="A44" s="60" t="s">
        <v>536</v>
      </c>
    </row>
    <row r="45" ht="15.75" customHeight="1">
      <c r="A45" s="97" t="s">
        <v>372</v>
      </c>
      <c r="B45" s="81" t="s">
        <v>258</v>
      </c>
      <c r="C45" s="33"/>
      <c r="D45" s="33"/>
      <c r="E45" s="33"/>
      <c r="F45" s="33"/>
      <c r="G45" s="33"/>
      <c r="H45" s="34"/>
    </row>
    <row r="46" ht="15.75" customHeight="1">
      <c r="A46" s="97" t="s">
        <v>372</v>
      </c>
      <c r="B46" s="81" t="s">
        <v>262</v>
      </c>
      <c r="C46" s="33"/>
      <c r="D46" s="33"/>
      <c r="E46" s="33"/>
      <c r="F46" s="33"/>
      <c r="G46" s="33"/>
      <c r="H46" s="34"/>
    </row>
    <row r="47" ht="15.75" customHeight="1">
      <c r="A47" s="97" t="s">
        <v>372</v>
      </c>
      <c r="B47" s="81" t="s">
        <v>264</v>
      </c>
      <c r="C47" s="33"/>
      <c r="D47" s="33"/>
      <c r="E47" s="33"/>
      <c r="F47" s="33"/>
      <c r="G47" s="33"/>
      <c r="H47" s="34"/>
    </row>
    <row r="48" ht="15.75" customHeight="1">
      <c r="A48" s="97" t="s">
        <v>518</v>
      </c>
      <c r="B48" s="82" t="s">
        <v>562</v>
      </c>
      <c r="C48" s="33"/>
      <c r="D48" s="33"/>
      <c r="E48" s="33"/>
      <c r="F48" s="33"/>
      <c r="G48" s="33"/>
      <c r="H48" s="34"/>
    </row>
    <row r="49" ht="15.75" customHeight="1">
      <c r="A49" s="91" t="s">
        <v>520</v>
      </c>
      <c r="B49" s="33"/>
      <c r="C49" s="33"/>
      <c r="D49" s="33"/>
      <c r="E49" s="33"/>
      <c r="F49" s="33"/>
      <c r="G49" s="33"/>
      <c r="H49" s="34"/>
    </row>
    <row r="50" ht="15.75" customHeight="1">
      <c r="A50" s="127" t="s">
        <v>563</v>
      </c>
      <c r="B50" s="109"/>
      <c r="C50" s="109"/>
      <c r="D50" s="109"/>
      <c r="E50" s="109"/>
      <c r="F50" s="109"/>
      <c r="G50" s="109"/>
      <c r="H50" s="110"/>
    </row>
    <row r="51" ht="15.75" customHeight="1">
      <c r="A51" s="111"/>
      <c r="H51" s="93"/>
    </row>
    <row r="52" ht="15.75" customHeight="1">
      <c r="A52" s="112"/>
      <c r="B52" s="94"/>
      <c r="C52" s="94"/>
      <c r="D52" s="94"/>
      <c r="E52" s="94"/>
      <c r="F52" s="94"/>
      <c r="G52" s="94"/>
      <c r="H52" s="95"/>
    </row>
    <row r="53" ht="15.75" customHeight="1">
      <c r="A53" s="91" t="s">
        <v>522</v>
      </c>
      <c r="B53" s="33"/>
      <c r="C53" s="33"/>
      <c r="D53" s="33"/>
      <c r="E53" s="33"/>
      <c r="F53" s="33"/>
      <c r="G53" s="33"/>
      <c r="H53" s="34"/>
    </row>
    <row r="54" ht="15.75" customHeight="1">
      <c r="A54" s="114" t="s">
        <v>564</v>
      </c>
      <c r="B54" s="109"/>
      <c r="C54" s="109"/>
      <c r="D54" s="109"/>
      <c r="E54" s="109"/>
      <c r="F54" s="109"/>
      <c r="G54" s="109"/>
      <c r="H54" s="110"/>
    </row>
    <row r="55" ht="15.75" customHeight="1">
      <c r="A55" s="111"/>
      <c r="H55" s="93"/>
    </row>
    <row r="56" ht="15.75" customHeight="1">
      <c r="A56" s="111"/>
      <c r="H56" s="93"/>
    </row>
    <row r="57" ht="15.75" customHeight="1">
      <c r="A57" s="112"/>
      <c r="B57" s="94"/>
      <c r="C57" s="94"/>
      <c r="D57" s="94"/>
      <c r="E57" s="94"/>
      <c r="F57" s="94"/>
      <c r="G57" s="94"/>
      <c r="H57" s="95"/>
    </row>
    <row r="58" ht="15.75" customHeight="1"/>
    <row r="59" ht="15.75" customHeight="1"/>
    <row r="60" ht="15.75" customHeight="1">
      <c r="A60" s="89" t="s">
        <v>565</v>
      </c>
      <c r="E60" s="83" t="s">
        <v>360</v>
      </c>
      <c r="F60" s="90">
        <v>2.0</v>
      </c>
      <c r="G60" s="83" t="s">
        <v>514</v>
      </c>
      <c r="H60" s="90">
        <v>2.0</v>
      </c>
    </row>
    <row r="61" ht="15.75" customHeight="1">
      <c r="A61" s="106" t="s">
        <v>532</v>
      </c>
    </row>
    <row r="62" ht="15.75" customHeight="1">
      <c r="A62" s="97" t="s">
        <v>372</v>
      </c>
      <c r="B62" s="81" t="s">
        <v>271</v>
      </c>
      <c r="C62" s="33"/>
      <c r="D62" s="33"/>
      <c r="E62" s="33"/>
      <c r="F62" s="33"/>
      <c r="G62" s="33"/>
      <c r="H62" s="34"/>
    </row>
    <row r="63" ht="15.75" customHeight="1">
      <c r="A63" s="97" t="s">
        <v>372</v>
      </c>
      <c r="B63" s="81" t="s">
        <v>277</v>
      </c>
      <c r="C63" s="33"/>
      <c r="D63" s="33"/>
      <c r="E63" s="33"/>
      <c r="F63" s="33"/>
      <c r="G63" s="33"/>
      <c r="H63" s="34"/>
    </row>
    <row r="64" ht="15.75" customHeight="1">
      <c r="A64" s="97" t="s">
        <v>518</v>
      </c>
      <c r="B64" s="82" t="s">
        <v>566</v>
      </c>
      <c r="C64" s="33"/>
      <c r="D64" s="33"/>
      <c r="E64" s="33"/>
      <c r="F64" s="33"/>
      <c r="G64" s="33"/>
      <c r="H64" s="34"/>
    </row>
    <row r="65" ht="15.75" customHeight="1">
      <c r="A65" s="91" t="s">
        <v>520</v>
      </c>
      <c r="B65" s="33"/>
      <c r="C65" s="33"/>
      <c r="D65" s="33"/>
      <c r="E65" s="33"/>
      <c r="F65" s="33"/>
      <c r="G65" s="33"/>
      <c r="H65" s="34"/>
    </row>
    <row r="66" ht="15.75" customHeight="1">
      <c r="A66" s="114" t="s">
        <v>567</v>
      </c>
      <c r="B66" s="109"/>
      <c r="C66" s="109"/>
      <c r="D66" s="109"/>
      <c r="E66" s="109"/>
      <c r="F66" s="109"/>
      <c r="G66" s="109"/>
      <c r="H66" s="110"/>
    </row>
    <row r="67" ht="15.75" customHeight="1">
      <c r="A67" s="111"/>
      <c r="H67" s="93"/>
    </row>
    <row r="68" ht="15.75" customHeight="1">
      <c r="A68" s="112"/>
      <c r="B68" s="94"/>
      <c r="C68" s="94"/>
      <c r="D68" s="94"/>
      <c r="E68" s="94"/>
      <c r="F68" s="94"/>
      <c r="G68" s="94"/>
      <c r="H68" s="95"/>
    </row>
    <row r="69" ht="15.75" customHeight="1">
      <c r="A69" s="91" t="s">
        <v>522</v>
      </c>
      <c r="B69" s="33"/>
      <c r="C69" s="33"/>
      <c r="D69" s="33"/>
      <c r="E69" s="33"/>
      <c r="F69" s="33"/>
      <c r="G69" s="33"/>
      <c r="H69" s="34"/>
    </row>
    <row r="70" ht="15.75" customHeight="1">
      <c r="A70" s="117" t="s">
        <v>568</v>
      </c>
      <c r="B70" s="109"/>
      <c r="C70" s="109"/>
      <c r="D70" s="109"/>
      <c r="E70" s="109"/>
      <c r="F70" s="109"/>
      <c r="G70" s="109"/>
      <c r="H70" s="110"/>
    </row>
    <row r="71" ht="15.75" customHeight="1">
      <c r="A71" s="111"/>
      <c r="H71" s="93"/>
    </row>
    <row r="72" ht="15.75" customHeight="1">
      <c r="A72" s="111"/>
      <c r="H72" s="93"/>
    </row>
    <row r="73" ht="15.75" customHeight="1">
      <c r="A73" s="112"/>
      <c r="B73" s="94"/>
      <c r="C73" s="94"/>
      <c r="D73" s="94"/>
      <c r="E73" s="94"/>
      <c r="F73" s="94"/>
      <c r="G73" s="94"/>
      <c r="H73" s="95"/>
    </row>
    <row r="74" ht="15.75" customHeight="1"/>
    <row r="75" ht="15.75" customHeight="1"/>
    <row r="76" ht="15.75" customHeight="1">
      <c r="A76" s="89" t="s">
        <v>569</v>
      </c>
      <c r="E76" s="83" t="s">
        <v>360</v>
      </c>
      <c r="F76" s="90">
        <v>2.5</v>
      </c>
      <c r="G76" s="83" t="s">
        <v>514</v>
      </c>
      <c r="H76" s="90">
        <v>2.0</v>
      </c>
    </row>
    <row r="77" ht="15.75" customHeight="1">
      <c r="A77" s="106" t="s">
        <v>532</v>
      </c>
    </row>
    <row r="78" ht="15.75" customHeight="1">
      <c r="A78" s="97" t="s">
        <v>372</v>
      </c>
      <c r="B78" s="81" t="s">
        <v>291</v>
      </c>
      <c r="C78" s="33"/>
      <c r="D78" s="33"/>
      <c r="E78" s="33"/>
      <c r="F78" s="33"/>
      <c r="G78" s="33"/>
      <c r="H78" s="34"/>
    </row>
    <row r="79" ht="15.75" customHeight="1">
      <c r="A79" s="97" t="s">
        <v>518</v>
      </c>
      <c r="B79" s="82" t="s">
        <v>570</v>
      </c>
      <c r="C79" s="33"/>
      <c r="D79" s="33"/>
      <c r="E79" s="33"/>
      <c r="F79" s="33"/>
      <c r="G79" s="33"/>
      <c r="H79" s="34"/>
    </row>
    <row r="80" ht="15.75" customHeight="1">
      <c r="A80" s="91" t="s">
        <v>520</v>
      </c>
      <c r="B80" s="33"/>
      <c r="C80" s="33"/>
      <c r="D80" s="33"/>
      <c r="E80" s="33"/>
      <c r="F80" s="33"/>
      <c r="G80" s="33"/>
      <c r="H80" s="34"/>
    </row>
    <row r="81" ht="15.75" customHeight="1">
      <c r="A81" s="114" t="s">
        <v>492</v>
      </c>
      <c r="B81" s="109"/>
      <c r="C81" s="109"/>
      <c r="D81" s="109"/>
      <c r="E81" s="109"/>
      <c r="F81" s="109"/>
      <c r="G81" s="109"/>
      <c r="H81" s="110"/>
    </row>
    <row r="82" ht="15.75" customHeight="1">
      <c r="A82" s="111"/>
      <c r="H82" s="93"/>
    </row>
    <row r="83" ht="15.75" customHeight="1">
      <c r="A83" s="112"/>
      <c r="B83" s="94"/>
      <c r="C83" s="94"/>
      <c r="D83" s="94"/>
      <c r="E83" s="94"/>
      <c r="F83" s="94"/>
      <c r="G83" s="94"/>
      <c r="H83" s="95"/>
    </row>
    <row r="84" ht="15.75" customHeight="1">
      <c r="A84" s="91" t="s">
        <v>522</v>
      </c>
      <c r="B84" s="33"/>
      <c r="C84" s="33"/>
      <c r="D84" s="33"/>
      <c r="E84" s="33"/>
      <c r="F84" s="33"/>
      <c r="G84" s="33"/>
      <c r="H84" s="34"/>
    </row>
    <row r="85" ht="15.75" customHeight="1">
      <c r="A85" s="114" t="s">
        <v>571</v>
      </c>
      <c r="B85" s="109"/>
      <c r="C85" s="109"/>
      <c r="D85" s="109"/>
      <c r="E85" s="109"/>
      <c r="F85" s="109"/>
      <c r="G85" s="109"/>
      <c r="H85" s="110"/>
    </row>
    <row r="86" ht="15.75" customHeight="1">
      <c r="A86" s="111"/>
      <c r="H86" s="93"/>
    </row>
    <row r="87" ht="15.75" customHeight="1">
      <c r="A87" s="111"/>
      <c r="H87" s="93"/>
    </row>
    <row r="88" ht="15.75" customHeight="1">
      <c r="A88" s="112"/>
      <c r="B88" s="94"/>
      <c r="C88" s="94"/>
      <c r="D88" s="94"/>
      <c r="E88" s="94"/>
      <c r="F88" s="94"/>
      <c r="G88" s="94"/>
      <c r="H88" s="95"/>
    </row>
    <row r="89" ht="15.75" customHeight="1"/>
    <row r="90" ht="15.75" customHeight="1"/>
    <row r="91" ht="15.75" customHeight="1">
      <c r="A91" s="89" t="s">
        <v>572</v>
      </c>
      <c r="E91" s="83" t="s">
        <v>360</v>
      </c>
      <c r="F91" s="115"/>
      <c r="G91" s="83" t="s">
        <v>514</v>
      </c>
      <c r="H91" s="115"/>
    </row>
    <row r="92" ht="15.75" customHeight="1">
      <c r="A92" s="106" t="s">
        <v>532</v>
      </c>
    </row>
    <row r="93" ht="15.75" customHeight="1">
      <c r="A93" s="97" t="s">
        <v>372</v>
      </c>
      <c r="B93" s="67"/>
      <c r="C93" s="33"/>
      <c r="D93" s="33"/>
      <c r="E93" s="33"/>
      <c r="F93" s="33"/>
      <c r="G93" s="33"/>
      <c r="H93" s="34"/>
    </row>
    <row r="94" ht="15.75" customHeight="1">
      <c r="A94" s="97" t="s">
        <v>372</v>
      </c>
      <c r="B94" s="67"/>
      <c r="C94" s="33"/>
      <c r="D94" s="33"/>
      <c r="E94" s="33"/>
      <c r="F94" s="33"/>
      <c r="G94" s="33"/>
      <c r="H94" s="34"/>
    </row>
    <row r="95" ht="15.75" customHeight="1">
      <c r="A95" s="97" t="s">
        <v>372</v>
      </c>
      <c r="B95" s="67"/>
      <c r="C95" s="33"/>
      <c r="D95" s="33"/>
      <c r="E95" s="33"/>
      <c r="F95" s="33"/>
      <c r="G95" s="33"/>
      <c r="H95" s="34"/>
    </row>
    <row r="96" ht="15.75" customHeight="1">
      <c r="A96" s="97" t="s">
        <v>518</v>
      </c>
      <c r="B96" s="67"/>
      <c r="C96" s="33"/>
      <c r="D96" s="33"/>
      <c r="E96" s="33"/>
      <c r="F96" s="33"/>
      <c r="G96" s="33"/>
      <c r="H96" s="34"/>
    </row>
    <row r="97" ht="15.75" customHeight="1">
      <c r="A97" s="91" t="s">
        <v>520</v>
      </c>
      <c r="B97" s="33"/>
      <c r="C97" s="33"/>
      <c r="D97" s="33"/>
      <c r="E97" s="33"/>
      <c r="F97" s="33"/>
      <c r="G97" s="33"/>
      <c r="H97" s="34"/>
    </row>
    <row r="98" ht="15.75" customHeight="1">
      <c r="A98" s="108"/>
      <c r="B98" s="109"/>
      <c r="C98" s="109"/>
      <c r="D98" s="109"/>
      <c r="E98" s="109"/>
      <c r="F98" s="109"/>
      <c r="G98" s="109"/>
      <c r="H98" s="110"/>
    </row>
    <row r="99" ht="15.75" customHeight="1">
      <c r="A99" s="111"/>
      <c r="H99" s="93"/>
    </row>
    <row r="100" ht="15.75" customHeight="1">
      <c r="A100" s="112"/>
      <c r="B100" s="94"/>
      <c r="C100" s="94"/>
      <c r="D100" s="94"/>
      <c r="E100" s="94"/>
      <c r="F100" s="94"/>
      <c r="G100" s="94"/>
      <c r="H100" s="95"/>
    </row>
    <row r="101" ht="15.75" customHeight="1">
      <c r="A101" s="91" t="s">
        <v>522</v>
      </c>
      <c r="B101" s="33"/>
      <c r="C101" s="33"/>
      <c r="D101" s="33"/>
      <c r="E101" s="33"/>
      <c r="F101" s="33"/>
      <c r="G101" s="33"/>
      <c r="H101" s="34"/>
    </row>
    <row r="102" ht="15.75" customHeight="1">
      <c r="A102" s="108"/>
      <c r="B102" s="109"/>
      <c r="C102" s="109"/>
      <c r="D102" s="109"/>
      <c r="E102" s="109"/>
      <c r="F102" s="109"/>
      <c r="G102" s="109"/>
      <c r="H102" s="110"/>
    </row>
    <row r="103" ht="15.75" customHeight="1">
      <c r="A103" s="111"/>
      <c r="H103" s="93"/>
    </row>
    <row r="104" ht="15.75" customHeight="1">
      <c r="A104" s="111"/>
      <c r="H104" s="93"/>
    </row>
    <row r="105" ht="15.75" customHeight="1">
      <c r="A105" s="112"/>
      <c r="B105" s="94"/>
      <c r="C105" s="94"/>
      <c r="D105" s="94"/>
      <c r="E105" s="94"/>
      <c r="F105" s="94"/>
      <c r="G105" s="94"/>
      <c r="H105" s="95"/>
    </row>
    <row r="106" ht="15.75" customHeight="1"/>
    <row r="107" ht="15.75" customHeight="1"/>
    <row r="108" ht="15.75" customHeight="1">
      <c r="A108" s="89" t="s">
        <v>573</v>
      </c>
      <c r="E108" s="83" t="s">
        <v>360</v>
      </c>
      <c r="F108" s="115"/>
      <c r="G108" s="83" t="s">
        <v>514</v>
      </c>
      <c r="H108" s="115"/>
    </row>
    <row r="109" ht="15.75" customHeight="1">
      <c r="A109" s="106" t="s">
        <v>532</v>
      </c>
    </row>
    <row r="110" ht="15.75" customHeight="1">
      <c r="A110" s="97" t="s">
        <v>372</v>
      </c>
      <c r="B110" s="67"/>
      <c r="C110" s="33"/>
      <c r="D110" s="33"/>
      <c r="E110" s="33"/>
      <c r="F110" s="33"/>
      <c r="G110" s="33"/>
      <c r="H110" s="34"/>
    </row>
    <row r="111" ht="15.75" customHeight="1">
      <c r="A111" s="97" t="s">
        <v>372</v>
      </c>
      <c r="B111" s="67"/>
      <c r="C111" s="33"/>
      <c r="D111" s="33"/>
      <c r="E111" s="33"/>
      <c r="F111" s="33"/>
      <c r="G111" s="33"/>
      <c r="H111" s="34"/>
    </row>
    <row r="112" ht="15.75" customHeight="1">
      <c r="A112" s="97" t="s">
        <v>372</v>
      </c>
      <c r="B112" s="67"/>
      <c r="C112" s="33"/>
      <c r="D112" s="33"/>
      <c r="E112" s="33"/>
      <c r="F112" s="33"/>
      <c r="G112" s="33"/>
      <c r="H112" s="34"/>
    </row>
    <row r="113" ht="15.75" customHeight="1">
      <c r="A113" s="97" t="s">
        <v>518</v>
      </c>
      <c r="B113" s="67"/>
      <c r="C113" s="33"/>
      <c r="D113" s="33"/>
      <c r="E113" s="33"/>
      <c r="F113" s="33"/>
      <c r="G113" s="33"/>
      <c r="H113" s="34"/>
    </row>
    <row r="114" ht="15.75" customHeight="1">
      <c r="A114" s="91" t="s">
        <v>520</v>
      </c>
      <c r="B114" s="33"/>
      <c r="C114" s="33"/>
      <c r="D114" s="33"/>
      <c r="E114" s="33"/>
      <c r="F114" s="33"/>
      <c r="G114" s="33"/>
      <c r="H114" s="34"/>
    </row>
    <row r="115" ht="15.75" customHeight="1">
      <c r="A115" s="108"/>
      <c r="B115" s="109"/>
      <c r="C115" s="109"/>
      <c r="D115" s="109"/>
      <c r="E115" s="109"/>
      <c r="F115" s="109"/>
      <c r="G115" s="109"/>
      <c r="H115" s="110"/>
    </row>
    <row r="116" ht="15.75" customHeight="1">
      <c r="A116" s="111"/>
      <c r="H116" s="93"/>
    </row>
    <row r="117" ht="15.75" customHeight="1">
      <c r="A117" s="112"/>
      <c r="B117" s="94"/>
      <c r="C117" s="94"/>
      <c r="D117" s="94"/>
      <c r="E117" s="94"/>
      <c r="F117" s="94"/>
      <c r="G117" s="94"/>
      <c r="H117" s="95"/>
    </row>
    <row r="118" ht="15.75" customHeight="1">
      <c r="A118" s="91" t="s">
        <v>522</v>
      </c>
      <c r="B118" s="33"/>
      <c r="C118" s="33"/>
      <c r="D118" s="33"/>
      <c r="E118" s="33"/>
      <c r="F118" s="33"/>
      <c r="G118" s="33"/>
      <c r="H118" s="34"/>
    </row>
    <row r="119" ht="15.75" customHeight="1">
      <c r="A119" s="108"/>
      <c r="B119" s="109"/>
      <c r="C119" s="109"/>
      <c r="D119" s="109"/>
      <c r="E119" s="109"/>
      <c r="F119" s="109"/>
      <c r="G119" s="109"/>
      <c r="H119" s="110"/>
    </row>
    <row r="120" ht="15.75" customHeight="1">
      <c r="A120" s="111"/>
      <c r="H120" s="93"/>
    </row>
    <row r="121" ht="15.75" customHeight="1">
      <c r="A121" s="111"/>
      <c r="H121" s="93"/>
    </row>
    <row r="122" ht="15.75" customHeight="1">
      <c r="A122" s="112"/>
      <c r="B122" s="94"/>
      <c r="C122" s="94"/>
      <c r="D122" s="94"/>
      <c r="E122" s="94"/>
      <c r="F122" s="94"/>
      <c r="G122" s="94"/>
      <c r="H122" s="95"/>
    </row>
    <row r="123" ht="15.75" customHeight="1"/>
    <row r="124" ht="15.75" customHeight="1"/>
    <row r="125" ht="15.75" customHeight="1">
      <c r="A125" s="89" t="s">
        <v>574</v>
      </c>
      <c r="E125" s="83" t="s">
        <v>360</v>
      </c>
      <c r="F125" s="115"/>
      <c r="G125" s="83" t="s">
        <v>514</v>
      </c>
      <c r="H125" s="115"/>
    </row>
    <row r="126" ht="15.75" customHeight="1">
      <c r="A126" s="106" t="s">
        <v>532</v>
      </c>
    </row>
    <row r="127" ht="15.75" customHeight="1">
      <c r="A127" s="97" t="s">
        <v>372</v>
      </c>
      <c r="B127" s="67"/>
      <c r="C127" s="33"/>
      <c r="D127" s="33"/>
      <c r="E127" s="33"/>
      <c r="F127" s="33"/>
      <c r="G127" s="33"/>
      <c r="H127" s="34"/>
    </row>
    <row r="128" ht="15.75" customHeight="1">
      <c r="A128" s="97" t="s">
        <v>372</v>
      </c>
      <c r="B128" s="67"/>
      <c r="C128" s="33"/>
      <c r="D128" s="33"/>
      <c r="E128" s="33"/>
      <c r="F128" s="33"/>
      <c r="G128" s="33"/>
      <c r="H128" s="34"/>
    </row>
    <row r="129" ht="15.75" customHeight="1">
      <c r="A129" s="97" t="s">
        <v>372</v>
      </c>
      <c r="B129" s="67"/>
      <c r="C129" s="33"/>
      <c r="D129" s="33"/>
      <c r="E129" s="33"/>
      <c r="F129" s="33"/>
      <c r="G129" s="33"/>
      <c r="H129" s="34"/>
    </row>
    <row r="130" ht="15.75" customHeight="1">
      <c r="A130" s="97" t="s">
        <v>518</v>
      </c>
      <c r="B130" s="67"/>
      <c r="C130" s="33"/>
      <c r="D130" s="33"/>
      <c r="E130" s="33"/>
      <c r="F130" s="33"/>
      <c r="G130" s="33"/>
      <c r="H130" s="34"/>
    </row>
    <row r="131" ht="15.75" customHeight="1">
      <c r="A131" s="91" t="s">
        <v>520</v>
      </c>
      <c r="B131" s="33"/>
      <c r="C131" s="33"/>
      <c r="D131" s="33"/>
      <c r="E131" s="33"/>
      <c r="F131" s="33"/>
      <c r="G131" s="33"/>
      <c r="H131" s="34"/>
    </row>
    <row r="132" ht="15.75" customHeight="1">
      <c r="A132" s="108"/>
      <c r="B132" s="109"/>
      <c r="C132" s="109"/>
      <c r="D132" s="109"/>
      <c r="E132" s="109"/>
      <c r="F132" s="109"/>
      <c r="G132" s="109"/>
      <c r="H132" s="110"/>
    </row>
    <row r="133" ht="15.75" customHeight="1">
      <c r="A133" s="111"/>
      <c r="H133" s="93"/>
    </row>
    <row r="134" ht="15.75" customHeight="1">
      <c r="A134" s="112"/>
      <c r="B134" s="94"/>
      <c r="C134" s="94"/>
      <c r="D134" s="94"/>
      <c r="E134" s="94"/>
      <c r="F134" s="94"/>
      <c r="G134" s="94"/>
      <c r="H134" s="95"/>
    </row>
    <row r="135" ht="15.75" customHeight="1">
      <c r="A135" s="91" t="s">
        <v>522</v>
      </c>
      <c r="B135" s="33"/>
      <c r="C135" s="33"/>
      <c r="D135" s="33"/>
      <c r="E135" s="33"/>
      <c r="F135" s="33"/>
      <c r="G135" s="33"/>
      <c r="H135" s="34"/>
    </row>
    <row r="136" ht="15.75" customHeight="1">
      <c r="A136" s="108"/>
      <c r="B136" s="109"/>
      <c r="C136" s="109"/>
      <c r="D136" s="109"/>
      <c r="E136" s="109"/>
      <c r="F136" s="109"/>
      <c r="G136" s="109"/>
      <c r="H136" s="110"/>
    </row>
    <row r="137" ht="15.75" customHeight="1">
      <c r="A137" s="111"/>
      <c r="H137" s="93"/>
    </row>
    <row r="138" ht="15.75" customHeight="1">
      <c r="A138" s="111"/>
      <c r="H138" s="93"/>
    </row>
    <row r="139" ht="15.75" customHeight="1">
      <c r="A139" s="112"/>
      <c r="B139" s="94"/>
      <c r="C139" s="94"/>
      <c r="D139" s="94"/>
      <c r="E139" s="94"/>
      <c r="F139" s="94"/>
      <c r="G139" s="94"/>
      <c r="H139" s="95"/>
    </row>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mergeCells count="73">
    <mergeCell ref="A80:H80"/>
    <mergeCell ref="A81:H83"/>
    <mergeCell ref="A84:H84"/>
    <mergeCell ref="A85:H88"/>
    <mergeCell ref="A91:D91"/>
    <mergeCell ref="B93:H93"/>
    <mergeCell ref="B94:H94"/>
    <mergeCell ref="B95:H95"/>
    <mergeCell ref="B96:H96"/>
    <mergeCell ref="A97:H97"/>
    <mergeCell ref="A98:H100"/>
    <mergeCell ref="A101:H101"/>
    <mergeCell ref="A102:H105"/>
    <mergeCell ref="A108:D108"/>
    <mergeCell ref="A132:H134"/>
    <mergeCell ref="A135:H135"/>
    <mergeCell ref="A136:H139"/>
    <mergeCell ref="A119:H122"/>
    <mergeCell ref="A125:D125"/>
    <mergeCell ref="B127:H127"/>
    <mergeCell ref="B128:H128"/>
    <mergeCell ref="B129:H129"/>
    <mergeCell ref="B130:H130"/>
    <mergeCell ref="A131:H131"/>
    <mergeCell ref="B2:H2"/>
    <mergeCell ref="C4:G4"/>
    <mergeCell ref="C5:G5"/>
    <mergeCell ref="C6:G6"/>
    <mergeCell ref="A9:D9"/>
    <mergeCell ref="B11:H11"/>
    <mergeCell ref="B12:H12"/>
    <mergeCell ref="B13:H13"/>
    <mergeCell ref="A14:H14"/>
    <mergeCell ref="A15:H17"/>
    <mergeCell ref="A18:H18"/>
    <mergeCell ref="A19:H22"/>
    <mergeCell ref="A25:D25"/>
    <mergeCell ref="B27:H27"/>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A65:H65"/>
    <mergeCell ref="A66:H68"/>
    <mergeCell ref="A69:H69"/>
    <mergeCell ref="A70:H73"/>
    <mergeCell ref="A76:D76"/>
    <mergeCell ref="B78:H78"/>
    <mergeCell ref="B79:H79"/>
    <mergeCell ref="B110:H110"/>
    <mergeCell ref="B111:H111"/>
    <mergeCell ref="B112:H112"/>
    <mergeCell ref="B113:H113"/>
    <mergeCell ref="A114:H114"/>
    <mergeCell ref="A115:H117"/>
    <mergeCell ref="A118:H118"/>
  </mergeCells>
  <dataValidations>
    <dataValidation type="list" allowBlank="1" showErrorMessage="1" sqref="B27:B30 B45:B47 B62:B63 B78">
      <formula1>Metadata!$B$2:$B$55</formula1>
    </dataValidation>
    <dataValidation type="list" allowBlank="1" showErrorMessage="1" sqref="B93:B95 B110:B112 B127:B129">
      <formula1>Metadata!$I$17:$I$40</formula1>
    </dataValidation>
  </dataValidations>
  <hyperlinks>
    <hyperlink r:id="rId1" ref="A50"/>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74.75"/>
    <col customWidth="1" min="3" max="3" width="58.75"/>
    <col customWidth="1" min="4" max="4" width="58.38"/>
  </cols>
  <sheetData>
    <row r="1">
      <c r="A1" s="6" t="s">
        <v>575</v>
      </c>
      <c r="B1" s="6" t="s">
        <v>576</v>
      </c>
      <c r="C1" s="6" t="s">
        <v>20</v>
      </c>
      <c r="D1" s="6" t="s">
        <v>21</v>
      </c>
    </row>
    <row r="2">
      <c r="A2" s="6" t="s">
        <v>577</v>
      </c>
      <c r="B2" s="6" t="str">
        <f>Competencias!C13</f>
        <v>El estudiante Analiza fundamentos de los sistemas de control de versiones    </v>
      </c>
      <c r="C2" s="30" t="s">
        <v>578</v>
      </c>
      <c r="D2" s="30" t="s">
        <v>579</v>
      </c>
    </row>
    <row r="3">
      <c r="A3" s="6" t="s">
        <v>580</v>
      </c>
      <c r="B3" s="6" t="str">
        <f>Competencias!C15</f>
        <v>El estudiante Identifica características de un sistema de control de version  en entorno local </v>
      </c>
      <c r="C3" s="30" t="s">
        <v>581</v>
      </c>
      <c r="D3" s="30" t="s">
        <v>582</v>
      </c>
    </row>
    <row r="4">
      <c r="A4" s="6" t="s">
        <v>583</v>
      </c>
      <c r="B4" s="6" t="str">
        <f>Competencias!C17</f>
        <v>El estudiante Compara diferentes tipos de sistemas de control de version    </v>
      </c>
      <c r="C4" s="30" t="s">
        <v>584</v>
      </c>
      <c r="D4" s="30" t="s">
        <v>585</v>
      </c>
    </row>
    <row r="5">
      <c r="A5" s="6" t="s">
        <v>586</v>
      </c>
      <c r="B5" s="6" t="str">
        <f>Competencias!C19</f>
        <v>El estudiante Evalua ventajas de repositorios publicos GitHub, Gitlab en desarrollo colaborativo </v>
      </c>
      <c r="C5" s="30" t="s">
        <v>587</v>
      </c>
      <c r="D5" s="30" t="s">
        <v>588</v>
      </c>
    </row>
    <row r="6">
      <c r="A6" s="6" t="s">
        <v>589</v>
      </c>
      <c r="B6" s="6" t="str">
        <f>Competencias!C21</f>
        <v>El estudiante Implementa fases de Git  en proyecto de software </v>
      </c>
      <c r="C6" s="30" t="s">
        <v>590</v>
      </c>
      <c r="D6" s="30" t="s">
        <v>591</v>
      </c>
    </row>
    <row r="7">
      <c r="A7" s="6" t="s">
        <v>592</v>
      </c>
      <c r="B7" s="6" t="str">
        <f>Competencias!C23</f>
        <v>El estudiante Aplica buenas prácticas en el uso de Git para trabajo en equipo </v>
      </c>
      <c r="C7" s="30" t="s">
        <v>593</v>
      </c>
      <c r="D7" s="30" t="s">
        <v>594</v>
      </c>
    </row>
    <row r="8">
      <c r="A8" s="6" t="s">
        <v>595</v>
      </c>
      <c r="B8" s="6" t="str">
        <f>Competencias!C25</f>
        <v>El estudiante Utiliza comandos esenciales de  Git para gestión de código </v>
      </c>
      <c r="C8" s="30" t="s">
        <v>596</v>
      </c>
      <c r="D8" s="30" t="s">
        <v>597</v>
      </c>
    </row>
    <row r="9">
      <c r="A9" s="6" t="s">
        <v>598</v>
      </c>
      <c r="B9" s="128" t="str">
        <f>Competencias!C27</f>
        <v>El estudiante Crea/Gestiona ramas  en Git para desarrollo paralelo </v>
      </c>
      <c r="C9" s="30" t="s">
        <v>599</v>
      </c>
    </row>
    <row r="10">
      <c r="A10" s="6" t="s">
        <v>600</v>
      </c>
      <c r="B10" s="6" t="str">
        <f>Competencias!C29</f>
        <v>El estudiante Analiza estructura de ramas principales GitFlow  </v>
      </c>
      <c r="C10" s="30" t="s">
        <v>601</v>
      </c>
    </row>
    <row r="11">
      <c r="A11" s="6" t="s">
        <v>602</v>
      </c>
      <c r="B11" s="6" t="str">
        <f>Competencias!C31</f>
        <v>El estudiante Implementa flujo de trabajo de GitFlow GitFlow en proyectos ágiles </v>
      </c>
    </row>
    <row r="12">
      <c r="A12" s="6" t="s">
        <v>603</v>
      </c>
      <c r="B12" s="6" t="str">
        <f>Competencias!C33</f>
        <v>El estudiante Aplica versionamiento semántico Semantic Versioning para releases de software </v>
      </c>
    </row>
    <row r="13">
      <c r="A13" s="6" t="s">
        <v>604</v>
      </c>
      <c r="B13" s="6" t="str">
        <f>Competencias!C35</f>
        <v>El estudiante Crea releases estándares de versionamiento siguiendo convenciones semánticas </v>
      </c>
    </row>
    <row r="14">
      <c r="A14" s="6" t="s">
        <v>605</v>
      </c>
      <c r="B14" s="6" t="str">
        <f>Competencias!C37</f>
        <v>El estudiante Selecciona herramientas adecuadas sistemas de control de versiones para control de versiones </v>
      </c>
    </row>
    <row r="15">
      <c r="A15" s="6" t="s">
        <v>606</v>
      </c>
      <c r="B15" s="6" t="str">
        <f>Competencias!C39</f>
        <v>El estudiante Diseña estructura de commits Git clara y descriptiva </v>
      </c>
    </row>
    <row r="16">
      <c r="A16" s="6" t="s">
        <v>607</v>
      </c>
      <c r="B16" s="6" t="str">
        <f>Competencias!C41</f>
        <v>El estudiante Analiza principios fundamentales de UX/UI   </v>
      </c>
    </row>
    <row r="17">
      <c r="A17" s="6" t="s">
        <v>608</v>
      </c>
      <c r="B17" s="6" t="str">
        <f>Competencias!C43</f>
        <v>El estudiante Aplica 10 principios de Jakob Nielsen Heurísticas de Nielsen en diseño de interfaces </v>
      </c>
    </row>
    <row r="18">
      <c r="A18" s="6" t="s">
        <v>609</v>
      </c>
      <c r="B18" s="6" t="str">
        <f>Competencias!C45</f>
        <v>El estudiante Utiliza herramientas especializadas Figma, Adobe XD, Sketch para diseño UX/UI </v>
      </c>
    </row>
    <row r="19">
      <c r="A19" s="6" t="s">
        <v>610</v>
      </c>
      <c r="B19" s="6" t="str">
        <f>Competencias!C47</f>
        <v>El estudiante Compara metodologías ágiles con enfoques tradicionales   </v>
      </c>
    </row>
    <row r="20">
      <c r="A20" s="6" t="s">
        <v>611</v>
      </c>
      <c r="B20" s="6" t="str">
        <f>Competencias!C49</f>
        <v>El estudiante Evalúa factores para selección de metodología  para seleccionar metodología adecuada </v>
      </c>
    </row>
    <row r="21">
      <c r="A21" s="6" t="s">
        <v>612</v>
      </c>
      <c r="B21" s="6" t="str">
        <f>Competencias!C51</f>
        <v>El estudiante Identifica roles clave en Scrum  en framework Scrum </v>
      </c>
    </row>
    <row r="22">
      <c r="A22" s="6" t="s">
        <v>613</v>
      </c>
      <c r="B22" s="6" t="str">
        <f>Competencias!C53</f>
        <v>El estudiante Crea artefactos de Scrum Scrum (Product Backlog, Sprint Backlog) para gestión del proyecto </v>
      </c>
    </row>
    <row r="23">
      <c r="A23" s="6" t="s">
        <v>614</v>
      </c>
      <c r="B23" s="6" t="str">
        <f>Competencias!C55</f>
        <v>El estudiante Implementa eventos de Scrum (Daily, Sprint Review, Retrospective) en ciclos de desarrollo </v>
      </c>
    </row>
    <row r="24">
      <c r="A24" s="6" t="s">
        <v>615</v>
      </c>
      <c r="B24" s="6" t="str">
        <f>Competencias!C57</f>
        <v>El estudiante Aplica técnicas de estimación Planning Poker, Story Points en planificación ágil </v>
      </c>
    </row>
    <row r="25">
      <c r="A25" s="6" t="s">
        <v>616</v>
      </c>
      <c r="B25" s="6" t="str">
        <f>Competencias!C59</f>
        <v>El estudiante Utiliza Jira  para gestión de proyectos ágiles </v>
      </c>
    </row>
    <row r="26">
      <c r="A26" s="6" t="s">
        <v>617</v>
      </c>
      <c r="B26" s="6" t="str">
        <f>Competencias!C61</f>
        <v>El estudiante Implementa tableros  Trello, Kanban para seguimiento de tareas </v>
      </c>
    </row>
    <row r="27">
      <c r="A27" s="6" t="s">
        <v>618</v>
      </c>
      <c r="B27" s="6" t="str">
        <f>Competencias!C63</f>
        <v>El estudiante Aplica fundamentos de gestión visual Kanban, tableros visuales en equipos de desarrollo </v>
      </c>
    </row>
    <row r="28">
      <c r="A28" s="6" t="s">
        <v>619</v>
      </c>
      <c r="B28" s="6" t="str">
        <f>Competencias!C65</f>
        <v>El estudiante Analiza evolución histórica de metodologías de desarrollo   </v>
      </c>
    </row>
    <row r="29">
      <c r="A29" s="6" t="s">
        <v>620</v>
      </c>
      <c r="B29" s="6" t="str">
        <f>Competencias!C67</f>
        <v>El estudiante Evalúa evolución de interfaces de usuario  en aplicaciones modernas </v>
      </c>
    </row>
    <row r="30">
      <c r="A30" s="6" t="s">
        <v>621</v>
      </c>
      <c r="B30" s="6" t="str">
        <f>Competencias!C69</f>
        <v>El estudiante Analiza proceso de ingeniería de requerimientos   </v>
      </c>
    </row>
    <row r="31">
      <c r="A31" s="6" t="s">
        <v>622</v>
      </c>
      <c r="B31" s="6" t="str">
        <f>Competencias!C71</f>
        <v>El estudiante Identifica requerimientos funcionales  de un sistema </v>
      </c>
    </row>
    <row r="32">
      <c r="A32" s="6" t="s">
        <v>623</v>
      </c>
      <c r="B32" s="6" t="str">
        <f>Competencias!C73</f>
        <v>El estudiante Define requerimientos no funcionales  para garantizar calidad </v>
      </c>
    </row>
    <row r="33">
      <c r="A33" s="6" t="s">
        <v>624</v>
      </c>
      <c r="B33" s="6" t="str">
        <f>Competencias!C75</f>
        <v>El estudiante Crea historias de usuario User Stories con formato estándar </v>
      </c>
    </row>
    <row r="34">
      <c r="A34" s="6" t="s">
        <v>625</v>
      </c>
      <c r="B34" s="6" t="str">
        <f>Competencias!C77</f>
        <v>El estudiante Establece criterios de aceptación  para validar funcionalidades </v>
      </c>
    </row>
    <row r="35">
      <c r="A35" s="6" t="s">
        <v>626</v>
      </c>
      <c r="B35" s="6" t="str">
        <f>Competencias!C79</f>
        <v>El estudiante Identifica actores en casos de uso Casos de Uso del negocio </v>
      </c>
    </row>
    <row r="36">
      <c r="A36" s="6" t="s">
        <v>627</v>
      </c>
      <c r="B36" s="6" t="str">
        <f>Competencias!C81</f>
        <v>El estudiante Aplica relaciones de extensión e inclusión Casos de Uso UML en modelado de casos de uso </v>
      </c>
    </row>
    <row r="37">
      <c r="A37" s="6" t="s">
        <v>628</v>
      </c>
      <c r="B37" s="6" t="str">
        <f>Competencias!C83</f>
        <v>El estudiante Documenta casos de uso plantillas estandarizadas utilizando formatos estándar </v>
      </c>
    </row>
    <row r="38">
      <c r="A38" s="6" t="s">
        <v>629</v>
      </c>
      <c r="B38" s="6" t="str">
        <f>Competencias!C85</f>
        <v>El estudiante Analiza fundamentos de UML para modelado de sistemas </v>
      </c>
    </row>
    <row r="39">
      <c r="A39" s="6" t="s">
        <v>630</v>
      </c>
      <c r="B39" s="6" t="str">
        <f>Competencias!C87</f>
        <v>El estudiante Crea diagramas de clases UML para representar estructura del sistema </v>
      </c>
    </row>
    <row r="40">
      <c r="A40" s="6" t="s">
        <v>631</v>
      </c>
      <c r="B40" s="6" t="str">
        <f>Competencias!C89</f>
        <v>El estudiante Desarrolla diagramas de secuencia UML para modelar interacciones </v>
      </c>
    </row>
    <row r="41">
      <c r="A41" s="6" t="s">
        <v>632</v>
      </c>
      <c r="B41" s="6" t="str">
        <f>Competencias!C91</f>
        <v>El estudiante Implementa pruebas unitarias JUnit, pytest, Jest para validar componentes de software </v>
      </c>
    </row>
    <row r="42">
      <c r="A42" s="6" t="s">
        <v>633</v>
      </c>
      <c r="B42" s="6" t="str">
        <f>Competencias!C93</f>
        <v>El estudiante Aplica principios SOLID SOLID para mejorar calidad del código </v>
      </c>
    </row>
    <row r="43">
      <c r="A43" s="6" t="s">
        <v>634</v>
      </c>
      <c r="B43" s="6" t="str">
        <f>Competencias!C95</f>
        <v>El estudiante Ejecuta pruebas End to End Cypress, Selenium, Playwright para validar flujos completos </v>
      </c>
    </row>
    <row r="44">
      <c r="A44" s="6" t="s">
        <v>635</v>
      </c>
      <c r="B44" s="6" t="str">
        <f>Competencias!C97</f>
        <v>El estudiante Analiza conceptos fundamentales de Docker Docker  </v>
      </c>
    </row>
    <row r="45">
      <c r="A45" s="6" t="s">
        <v>636</v>
      </c>
      <c r="B45" s="6" t="str">
        <f>Competencias!C99</f>
        <v>El estudiante Crea imágenes de Docker para empaquetar aplicaciones </v>
      </c>
    </row>
    <row r="46">
      <c r="A46" s="6" t="s">
        <v>637</v>
      </c>
      <c r="B46" s="6" t="str">
        <f>Competencias!C101</f>
        <v>El estudiante Implementa contenedores Docker para despliegue de servicios </v>
      </c>
    </row>
    <row r="47">
      <c r="A47" s="6" t="s">
        <v>638</v>
      </c>
      <c r="B47" s="6" t="str">
        <f>Competencias!C103</f>
        <v>El estudiante Utiliza Docker Compose Docker Compose para orquestación de múltiples contenedores </v>
      </c>
    </row>
    <row r="48">
      <c r="A48" s="6" t="s">
        <v>639</v>
      </c>
      <c r="B48" s="6" t="str">
        <f>Competencias!C105</f>
        <v>El estudiante Analiza principios fundamentales de DevOps  </v>
      </c>
    </row>
    <row r="49">
      <c r="A49" s="6" t="s">
        <v>640</v>
      </c>
      <c r="B49" s="6" t="str">
        <f>Competencias!C107</f>
        <v>El estudiante Identifica componentes clave de pipelines CI/CD CI/CD  </v>
      </c>
    </row>
    <row r="50">
      <c r="A50" s="6" t="s">
        <v>641</v>
      </c>
      <c r="B50" s="6" t="str">
        <f>Competencias!C109</f>
        <v>El estudiante Aplica principios de integración continua CI/CD en proyectos de software </v>
      </c>
    </row>
    <row r="51">
      <c r="A51" s="6" t="s">
        <v>642</v>
      </c>
      <c r="B51" s="6" t="str">
        <f>Competencias!C111</f>
        <v>El estudiante Evalúa beneficios de entrega continua CD para ciclo de vida del software </v>
      </c>
    </row>
    <row r="52">
      <c r="A52" s="6" t="s">
        <v>643</v>
      </c>
      <c r="B52" s="6" t="str">
        <f>Competencias!C113</f>
        <v>El estudiante Selecciona herramientas adecuadas Jenkins, GitHub Actions, GitLab CI para integración continua </v>
      </c>
    </row>
    <row r="53">
      <c r="A53" s="6" t="s">
        <v>644</v>
      </c>
      <c r="B53" s="6" t="str">
        <f>Competencias!C115</f>
        <v>El estudiante Configura pipelines de CI Jenkins, GitHub Actions, GitLab CI para automatización de builds </v>
      </c>
    </row>
    <row r="54">
      <c r="A54" s="6" t="s">
        <v>645</v>
      </c>
      <c r="B54" s="6" t="str">
        <f>Competencias!C117</f>
        <v>El estudiante Utiliza Container Registry Docker Hub, GitHub Container Registry para gestión de imágenes de Docker </v>
      </c>
    </row>
    <row r="55">
      <c r="A55" s="6" t="s">
        <v>2</v>
      </c>
      <c r="B55" s="6" t="str">
        <f>Competencias!C119</f>
        <v>El estudiante Implementa ejecución de pruebas automatizadas CI/CD pipelines en pipelines de integración continua </v>
      </c>
    </row>
    <row r="56">
      <c r="A56" s="6" t="s">
        <v>646</v>
      </c>
      <c r="B56" s="6"/>
    </row>
    <row r="57">
      <c r="A57" s="6" t="s">
        <v>647</v>
      </c>
      <c r="B57" s="6"/>
    </row>
    <row r="58">
      <c r="A58" s="6" t="s">
        <v>648</v>
      </c>
      <c r="B58" s="6"/>
    </row>
    <row r="59">
      <c r="A59" s="6" t="s">
        <v>649</v>
      </c>
      <c r="B59" s="6"/>
    </row>
    <row r="60">
      <c r="A60" s="6" t="s">
        <v>650</v>
      </c>
      <c r="B60" s="6"/>
    </row>
    <row r="61">
      <c r="A61" s="6" t="s">
        <v>651</v>
      </c>
      <c r="B61" s="6"/>
    </row>
    <row r="62">
      <c r="A62" s="6" t="s">
        <v>652</v>
      </c>
      <c r="B62" s="6"/>
    </row>
    <row r="63">
      <c r="A63" s="6" t="s">
        <v>653</v>
      </c>
      <c r="B63" s="6"/>
    </row>
    <row r="64">
      <c r="A64" s="6" t="s">
        <v>654</v>
      </c>
      <c r="B64" s="6"/>
    </row>
    <row r="65">
      <c r="A65" s="6" t="s">
        <v>655</v>
      </c>
      <c r="B65" s="6"/>
    </row>
    <row r="66">
      <c r="A66" s="6" t="s">
        <v>656</v>
      </c>
      <c r="B66" s="6"/>
    </row>
    <row r="67">
      <c r="A67" s="6" t="s">
        <v>657</v>
      </c>
      <c r="B67" s="6"/>
    </row>
    <row r="68">
      <c r="A68" s="6" t="s">
        <v>658</v>
      </c>
      <c r="B68" s="6"/>
    </row>
    <row r="69">
      <c r="A69" s="6" t="s">
        <v>659</v>
      </c>
      <c r="B69" s="6"/>
    </row>
    <row r="70">
      <c r="A70" s="6" t="s">
        <v>660</v>
      </c>
      <c r="B70" s="6"/>
    </row>
    <row r="71">
      <c r="A71" s="6" t="s">
        <v>661</v>
      </c>
      <c r="B71" s="6"/>
    </row>
    <row r="72">
      <c r="A72" s="6" t="s">
        <v>662</v>
      </c>
      <c r="B72" s="6"/>
    </row>
    <row r="73">
      <c r="A73" s="6" t="s">
        <v>663</v>
      </c>
      <c r="B73" s="6"/>
    </row>
    <row r="74">
      <c r="A74" s="6" t="s">
        <v>664</v>
      </c>
      <c r="B74" s="6"/>
    </row>
    <row r="75">
      <c r="A75" s="6" t="s">
        <v>665</v>
      </c>
      <c r="B75" s="6"/>
    </row>
    <row r="76">
      <c r="A76" s="6" t="s">
        <v>666</v>
      </c>
      <c r="B76" s="6"/>
    </row>
    <row r="77">
      <c r="A77" s="6" t="s">
        <v>667</v>
      </c>
      <c r="B77" s="6"/>
    </row>
    <row r="78">
      <c r="A78" s="6" t="s">
        <v>668</v>
      </c>
      <c r="B78" s="6"/>
    </row>
    <row r="79">
      <c r="A79" s="6" t="s">
        <v>669</v>
      </c>
      <c r="B79" s="6"/>
    </row>
    <row r="80">
      <c r="A80" s="6" t="s">
        <v>670</v>
      </c>
      <c r="B80" s="6"/>
    </row>
    <row r="81">
      <c r="A81" s="6" t="s">
        <v>671</v>
      </c>
      <c r="B81" s="6"/>
    </row>
    <row r="82">
      <c r="B82" s="6"/>
    </row>
    <row r="83">
      <c r="B83" s="6"/>
    </row>
    <row r="84">
      <c r="B84" s="6"/>
    </row>
    <row r="85">
      <c r="B85" s="6"/>
    </row>
    <row r="86">
      <c r="B86" s="6"/>
    </row>
    <row r="87">
      <c r="B87" s="6"/>
    </row>
    <row r="88">
      <c r="B88" s="6"/>
    </row>
    <row r="89">
      <c r="B89" s="6"/>
    </row>
    <row r="90">
      <c r="B90" s="6"/>
    </row>
    <row r="91">
      <c r="B91" s="6"/>
    </row>
  </sheetData>
  <drawing r:id="rId1"/>
</worksheet>
</file>