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60" windowWidth="13185" windowHeight="7155" tabRatio="915"/>
  </bookViews>
  <sheets>
    <sheet name="Dimethylnitrosamine" sheetId="1" r:id="rId1"/>
  </sheets>
  <calcPr calcId="145621"/>
</workbook>
</file>

<file path=xl/calcChain.xml><?xml version="1.0" encoding="utf-8"?>
<calcChain xmlns="http://schemas.openxmlformats.org/spreadsheetml/2006/main">
  <c r="K74" i="1" l="1"/>
  <c r="K71" i="1"/>
  <c r="K68" i="1"/>
  <c r="K65" i="1"/>
  <c r="K62" i="1"/>
  <c r="G74" i="1"/>
  <c r="G71" i="1"/>
  <c r="G68" i="1"/>
  <c r="G65" i="1"/>
  <c r="G62" i="1"/>
  <c r="C26" i="1" l="1"/>
  <c r="C30" i="1"/>
  <c r="C29" i="1"/>
  <c r="C28" i="1"/>
  <c r="C27" i="1"/>
  <c r="D27" i="1" l="1"/>
  <c r="D28" i="1"/>
  <c r="D29" i="1"/>
  <c r="D30" i="1"/>
  <c r="D26" i="1"/>
  <c r="E26" i="1" s="1" a="1"/>
  <c r="F26" i="1" l="1"/>
  <c r="E30" i="1"/>
  <c r="E28" i="1"/>
  <c r="E26" i="1"/>
  <c r="F29" i="1"/>
  <c r="F27" i="1"/>
  <c r="E29" i="1"/>
  <c r="E27" i="1"/>
  <c r="F30" i="1"/>
  <c r="F28" i="1"/>
</calcChain>
</file>

<file path=xl/sharedStrings.xml><?xml version="1.0" encoding="utf-8"?>
<sst xmlns="http://schemas.openxmlformats.org/spreadsheetml/2006/main" count="70" uniqueCount="35">
  <si>
    <t>File Name:</t>
  </si>
  <si>
    <t>Rec No:</t>
  </si>
  <si>
    <t>Date:</t>
  </si>
  <si>
    <t>Rec No</t>
  </si>
  <si>
    <t>Average</t>
  </si>
  <si>
    <t>[NDMA] (M)</t>
  </si>
  <si>
    <t>tem40801</t>
  </si>
  <si>
    <t>16-30</t>
  </si>
  <si>
    <t>k</t>
  </si>
  <si>
    <t>Avg Error</t>
  </si>
  <si>
    <t>Kylie's Result</t>
  </si>
  <si>
    <t>R^2</t>
  </si>
  <si>
    <t>Chlorine Atom Kinetics</t>
  </si>
  <si>
    <t>Sulfate Radical Kinetics</t>
  </si>
  <si>
    <t>k Error</t>
  </si>
  <si>
    <t>Cl2- Radical Kinetics</t>
  </si>
  <si>
    <t>Timescale:</t>
  </si>
  <si>
    <t>20 us</t>
  </si>
  <si>
    <t>Summary</t>
  </si>
  <si>
    <t>LINEST</t>
  </si>
  <si>
    <t>X</t>
  </si>
  <si>
    <t>Y</t>
  </si>
  <si>
    <t>Fitted Parameters</t>
  </si>
  <si>
    <t>Output Definitions</t>
  </si>
  <si>
    <t>slope</t>
  </si>
  <si>
    <t>intercept</t>
  </si>
  <si>
    <t>error</t>
  </si>
  <si>
    <t>r2</t>
  </si>
  <si>
    <t>s(y)</t>
  </si>
  <si>
    <t>F</t>
  </si>
  <si>
    <t>dof</t>
  </si>
  <si>
    <t>regression ss</t>
  </si>
  <si>
    <t>residual ss</t>
  </si>
  <si>
    <t>Order:</t>
  </si>
  <si>
    <t>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</si>
</sst>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0.0000E+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FF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3" xfId="0" applyFont="1" applyBorder="1"/>
    <xf numFmtId="0" fontId="0" fillId="3" borderId="3" xfId="0" applyFill="1" applyBorder="1"/>
    <xf numFmtId="14" fontId="0" fillId="3" borderId="3" xfId="0" applyNumberFormat="1" applyFill="1" applyBorder="1"/>
    <xf numFmtId="11" fontId="2" fillId="0" borderId="0" xfId="0" applyNumberFormat="1" applyFont="1" applyFill="1" applyBorder="1"/>
    <xf numFmtId="0" fontId="0" fillId="0" borderId="0" xfId="0" applyFill="1" applyBorder="1"/>
    <xf numFmtId="11" fontId="0" fillId="0" borderId="0" xfId="0" applyNumberFormat="1" applyFill="1" applyBorder="1"/>
    <xf numFmtId="11" fontId="0" fillId="0" borderId="0" xfId="0" applyNumberFormat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65" fontId="0" fillId="7" borderId="3" xfId="0" applyNumberFormat="1" applyFill="1" applyBorder="1"/>
    <xf numFmtId="165" fontId="0" fillId="7" borderId="1" xfId="0" applyNumberFormat="1" applyFill="1" applyBorder="1"/>
    <xf numFmtId="165" fontId="2" fillId="7" borderId="1" xfId="0" applyNumberFormat="1" applyFont="1" applyFill="1" applyBorder="1"/>
    <xf numFmtId="165" fontId="2" fillId="8" borderId="3" xfId="0" applyNumberFormat="1" applyFont="1" applyFill="1" applyBorder="1"/>
    <xf numFmtId="165" fontId="0" fillId="8" borderId="3" xfId="0" applyNumberFormat="1" applyFill="1" applyBorder="1"/>
    <xf numFmtId="165" fontId="0" fillId="9" borderId="3" xfId="0" applyNumberFormat="1" applyFill="1" applyBorder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164" fontId="0" fillId="0" borderId="11" xfId="0" applyNumberFormat="1" applyBorder="1"/>
    <xf numFmtId="164" fontId="0" fillId="10" borderId="9" xfId="0" applyNumberFormat="1" applyFill="1" applyBorder="1"/>
    <xf numFmtId="0" fontId="0" fillId="11" borderId="10" xfId="0" applyFill="1" applyBorder="1"/>
    <xf numFmtId="164" fontId="0" fillId="10" borderId="0" xfId="0" applyNumberFormat="1" applyFill="1" applyBorder="1"/>
    <xf numFmtId="0" fontId="0" fillId="11" borderId="17" xfId="0" applyFill="1" applyBorder="1"/>
    <xf numFmtId="164" fontId="0" fillId="12" borderId="0" xfId="0" applyNumberFormat="1" applyFill="1" applyBorder="1"/>
    <xf numFmtId="0" fontId="0" fillId="5" borderId="17" xfId="0" applyFill="1" applyBorder="1"/>
    <xf numFmtId="164" fontId="0" fillId="13" borderId="0" xfId="0" applyNumberFormat="1" applyFill="1" applyBorder="1"/>
    <xf numFmtId="0" fontId="0" fillId="14" borderId="17" xfId="0" applyFill="1" applyBorder="1"/>
    <xf numFmtId="164" fontId="0" fillId="15" borderId="14" xfId="0" applyNumberFormat="1" applyFill="1" applyBorder="1"/>
    <xf numFmtId="0" fontId="0" fillId="2" borderId="15" xfId="0" applyFill="1" applyBorder="1"/>
    <xf numFmtId="0" fontId="4" fillId="10" borderId="11" xfId="0" applyFont="1" applyFill="1" applyBorder="1" applyAlignment="1">
      <alignment horizontal="center"/>
    </xf>
    <xf numFmtId="0" fontId="4" fillId="11" borderId="10" xfId="0" applyFont="1" applyFill="1" applyBorder="1" applyAlignment="1">
      <alignment horizontal="center"/>
    </xf>
    <xf numFmtId="164" fontId="0" fillId="0" borderId="12" xfId="0" applyNumberFormat="1" applyBorder="1"/>
    <xf numFmtId="164" fontId="0" fillId="0" borderId="18" xfId="0" applyNumberFormat="1" applyBorder="1"/>
    <xf numFmtId="0" fontId="4" fillId="10" borderId="12" xfId="0" applyFont="1" applyFill="1" applyBorder="1" applyAlignment="1">
      <alignment horizontal="center"/>
    </xf>
    <xf numFmtId="0" fontId="4" fillId="11" borderId="17" xfId="0" applyFont="1" applyFill="1" applyBorder="1" applyAlignment="1">
      <alignment horizontal="center"/>
    </xf>
    <xf numFmtId="0" fontId="4" fillId="12" borderId="12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13" borderId="12" xfId="0" applyFont="1" applyFill="1" applyBorder="1" applyAlignment="1">
      <alignment horizontal="center"/>
    </xf>
    <xf numFmtId="0" fontId="4" fillId="14" borderId="17" xfId="0" applyFont="1" applyFill="1" applyBorder="1" applyAlignment="1">
      <alignment horizontal="center"/>
    </xf>
    <xf numFmtId="0" fontId="4" fillId="15" borderId="16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164" fontId="0" fillId="0" borderId="16" xfId="0" applyNumberFormat="1" applyBorder="1"/>
    <xf numFmtId="164" fontId="0" fillId="0" borderId="19" xfId="0" applyNumberFormat="1" applyBorder="1"/>
    <xf numFmtId="0" fontId="1" fillId="0" borderId="22" xfId="0" applyFont="1" applyBorder="1"/>
    <xf numFmtId="0" fontId="0" fillId="3" borderId="23" xfId="0" applyFill="1" applyBorder="1"/>
    <xf numFmtId="14" fontId="0" fillId="3" borderId="23" xfId="0" applyNumberFormat="1" applyFill="1" applyBorder="1"/>
    <xf numFmtId="0" fontId="1" fillId="0" borderId="24" xfId="0" applyFont="1" applyBorder="1"/>
    <xf numFmtId="14" fontId="0" fillId="3" borderId="25" xfId="0" applyNumberFormat="1" applyFill="1" applyBorder="1"/>
    <xf numFmtId="165" fontId="0" fillId="9" borderId="23" xfId="0" applyNumberFormat="1" applyFill="1" applyBorder="1"/>
    <xf numFmtId="165" fontId="0" fillId="7" borderId="27" xfId="0" applyNumberFormat="1" applyFill="1" applyBorder="1"/>
    <xf numFmtId="165" fontId="2" fillId="7" borderId="27" xfId="0" applyNumberFormat="1" applyFont="1" applyFill="1" applyBorder="1"/>
    <xf numFmtId="165" fontId="0" fillId="8" borderId="26" xfId="0" applyNumberFormat="1" applyFill="1" applyBorder="1"/>
    <xf numFmtId="165" fontId="0" fillId="9" borderId="26" xfId="0" applyNumberFormat="1" applyFill="1" applyBorder="1"/>
    <xf numFmtId="165" fontId="0" fillId="9" borderId="25" xfId="0" applyNumberFormat="1" applyFill="1" applyBorder="1"/>
    <xf numFmtId="0" fontId="1" fillId="0" borderId="5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/>
    </xf>
    <xf numFmtId="165" fontId="0" fillId="9" borderId="2" xfId="0" applyNumberFormat="1" applyFill="1" applyBorder="1"/>
    <xf numFmtId="165" fontId="0" fillId="9" borderId="31" xfId="0" applyNumberFormat="1" applyFill="1" applyBorder="1"/>
    <xf numFmtId="0" fontId="1" fillId="0" borderId="32" xfId="0" applyFont="1" applyBorder="1" applyAlignment="1">
      <alignment horizontal="center"/>
    </xf>
    <xf numFmtId="165" fontId="2" fillId="8" borderId="22" xfId="0" applyNumberFormat="1" applyFont="1" applyFill="1" applyBorder="1"/>
    <xf numFmtId="165" fontId="0" fillId="8" borderId="23" xfId="0" applyNumberFormat="1" applyFill="1" applyBorder="1"/>
    <xf numFmtId="165" fontId="2" fillId="8" borderId="24" xfId="0" applyNumberFormat="1" applyFont="1" applyFill="1" applyBorder="1"/>
    <xf numFmtId="165" fontId="0" fillId="8" borderId="25" xfId="0" applyNumberFormat="1" applyFill="1" applyBorder="1"/>
    <xf numFmtId="0" fontId="1" fillId="0" borderId="33" xfId="0" applyFont="1" applyBorder="1" applyAlignment="1">
      <alignment horizontal="center"/>
    </xf>
    <xf numFmtId="0" fontId="0" fillId="3" borderId="34" xfId="0" applyFill="1" applyBorder="1"/>
    <xf numFmtId="0" fontId="0" fillId="3" borderId="35" xfId="0" applyFill="1" applyBorder="1"/>
    <xf numFmtId="0" fontId="1" fillId="0" borderId="30" xfId="0" applyFont="1" applyBorder="1" applyAlignment="1">
      <alignment horizontal="center"/>
    </xf>
    <xf numFmtId="165" fontId="0" fillId="7" borderId="2" xfId="0" applyNumberFormat="1" applyFill="1" applyBorder="1"/>
    <xf numFmtId="165" fontId="0" fillId="7" borderId="31" xfId="0" applyNumberFormat="1" applyFill="1" applyBorder="1"/>
    <xf numFmtId="165" fontId="0" fillId="6" borderId="34" xfId="0" applyNumberFormat="1" applyFill="1" applyBorder="1"/>
    <xf numFmtId="165" fontId="0" fillId="6" borderId="35" xfId="0" applyNumberFormat="1" applyFill="1" applyBorder="1"/>
    <xf numFmtId="164" fontId="0" fillId="0" borderId="13" xfId="0" applyNumberFormat="1" applyBorder="1" applyAlignment="1">
      <alignment horizontal="right"/>
    </xf>
    <xf numFmtId="164" fontId="0" fillId="0" borderId="18" xfId="0" applyNumberFormat="1" applyBorder="1" applyAlignment="1">
      <alignment horizontal="right"/>
    </xf>
    <xf numFmtId="0" fontId="0" fillId="0" borderId="0" xfId="0"/>
    <xf numFmtId="0" fontId="1" fillId="2" borderId="20" xfId="0" applyFont="1" applyFill="1" applyBorder="1" applyAlignment="1"/>
    <xf numFmtId="0" fontId="1" fillId="2" borderId="21" xfId="0" applyFont="1" applyFill="1" applyBorder="1" applyAlignment="1"/>
    <xf numFmtId="0" fontId="1" fillId="4" borderId="20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2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" fillId="0" borderId="29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164" fontId="3" fillId="0" borderId="7" xfId="0" applyNumberFormat="1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11" fontId="3" fillId="0" borderId="11" xfId="0" applyNumberFormat="1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FFCC66"/>
      <color rgb="FFFF9933"/>
      <color rgb="FFCC9900"/>
      <color rgb="FFFF9900"/>
      <color rgb="FFCC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Chlorine Atom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571369203849518"/>
                  <c:y val="-0.16714202391367747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Dimethylnitrosamine!$D$8:$D$22</c:f>
              <c:numCache>
                <c:formatCode>0.0000E+00</c:formatCode>
                <c:ptCount val="15"/>
              </c:numCache>
            </c:numRef>
          </c:xVal>
          <c:yVal>
            <c:numRef>
              <c:f>Dimethylnitrosamine!$E$8:$E$22</c:f>
              <c:numCache>
                <c:formatCode>0.0000E+00</c:formatCode>
                <c:ptCount val="15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217856"/>
        <c:axId val="159218432"/>
      </c:scatterChart>
      <c:valAx>
        <c:axId val="159217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[NDMA]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18432"/>
        <c:crosses val="autoZero"/>
        <c:crossBetween val="midCat"/>
      </c:valAx>
      <c:valAx>
        <c:axId val="1592184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17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Average</a:t>
            </a:r>
          </a:p>
        </c:rich>
      </c:tx>
      <c:layout>
        <c:manualLayout>
          <c:xMode val="edge"/>
          <c:yMode val="edge"/>
          <c:x val="0.36139566929133859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182480314960629"/>
                  <c:y val="-0.16245370370370371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Dimethylnitrosamine!$D$8:$D$22</c:f>
              <c:numCache>
                <c:formatCode>0.0000E+00</c:formatCode>
                <c:ptCount val="15"/>
              </c:numCache>
            </c:numRef>
          </c:xVal>
          <c:yVal>
            <c:numRef>
              <c:f>Dimethylnitrosamine!$G$8:$G$22</c:f>
              <c:numCache>
                <c:formatCode>0.0000E+00</c:formatCode>
                <c:ptCount val="15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51360"/>
        <c:axId val="159351936"/>
      </c:scatterChart>
      <c:valAx>
        <c:axId val="159351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[NDMA]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51936"/>
        <c:crosses val="autoZero"/>
        <c:crossBetween val="midCat"/>
      </c:valAx>
      <c:valAx>
        <c:axId val="159351936"/>
        <c:scaling>
          <c:orientation val="minMax"/>
          <c:min val="15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5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Sulfate Radical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9888715517293315"/>
                  <c:y val="0.20551399825021871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Dimethylnitrosamine!$D$8:$D$22</c:f>
              <c:numCache>
                <c:formatCode>0.0000E+00</c:formatCode>
                <c:ptCount val="15"/>
              </c:numCache>
            </c:numRef>
          </c:xVal>
          <c:yVal>
            <c:numRef>
              <c:f>Dimethylnitrosamine!$I$8:$I$22</c:f>
              <c:numCache>
                <c:formatCode>0.0000E+00</c:formatCode>
                <c:ptCount val="15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53664"/>
        <c:axId val="159354240"/>
      </c:scatterChart>
      <c:valAx>
        <c:axId val="15935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[NDMA]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54240"/>
        <c:crosses val="autoZero"/>
        <c:crossBetween val="midCat"/>
      </c:valAx>
      <c:valAx>
        <c:axId val="1593542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5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SO4-</a:t>
            </a:r>
            <a:r>
              <a:rPr lang="en-US" baseline="0"/>
              <a:t> Average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658124774744507"/>
                  <c:y val="0.2332917760279965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Dimethylnitrosamine!$D$8:$D$22</c:f>
              <c:numCache>
                <c:formatCode>0.0000E+00</c:formatCode>
                <c:ptCount val="15"/>
              </c:numCache>
            </c:numRef>
          </c:xVal>
          <c:yVal>
            <c:numRef>
              <c:f>Dimethylnitrosamine!$K$8:$K$22</c:f>
              <c:numCache>
                <c:formatCode>0.0000E+00</c:formatCode>
                <c:ptCount val="15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55968"/>
        <c:axId val="159356544"/>
      </c:scatterChart>
      <c:valAx>
        <c:axId val="159355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[NDMA]</a:t>
                </a:r>
                <a:r>
                  <a:rPr lang="en-US" baseline="0"/>
                  <a:t> (M)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56544"/>
        <c:crosses val="autoZero"/>
        <c:crossBetween val="midCat"/>
      </c:valAx>
      <c:valAx>
        <c:axId val="159356544"/>
        <c:scaling>
          <c:orientation val="minMax"/>
          <c:min val="150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5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Chlorine Atom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571369203849518"/>
                  <c:y val="-0.16714202391367747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Dimethylnitrosamine!$D$62:$D$76</c:f>
              <c:numCache>
                <c:formatCode>0.0000E+00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9.8768E-5</c:v>
                </c:pt>
                <c:pt idx="4">
                  <c:v>9.8768E-5</c:v>
                </c:pt>
                <c:pt idx="5">
                  <c:v>9.8768E-5</c:v>
                </c:pt>
                <c:pt idx="6">
                  <c:v>2.1560000000000001E-4</c:v>
                </c:pt>
                <c:pt idx="7">
                  <c:v>2.1560000000000001E-4</c:v>
                </c:pt>
                <c:pt idx="8">
                  <c:v>2.1560000000000001E-4</c:v>
                </c:pt>
                <c:pt idx="9">
                  <c:v>3.5468000000000001E-4</c:v>
                </c:pt>
                <c:pt idx="10">
                  <c:v>3.5468000000000001E-4</c:v>
                </c:pt>
                <c:pt idx="11">
                  <c:v>3.5468000000000001E-4</c:v>
                </c:pt>
                <c:pt idx="12">
                  <c:v>5.2225999999999998E-4</c:v>
                </c:pt>
                <c:pt idx="13">
                  <c:v>5.2225999999999998E-4</c:v>
                </c:pt>
                <c:pt idx="14">
                  <c:v>5.2225999999999998E-4</c:v>
                </c:pt>
              </c:numCache>
            </c:numRef>
          </c:xVal>
          <c:yVal>
            <c:numRef>
              <c:f>Dimethylnitrosamine!$E$62:$E$76</c:f>
              <c:numCache>
                <c:formatCode>0.0000E+00</c:formatCode>
                <c:ptCount val="15"/>
                <c:pt idx="0">
                  <c:v>16118.24716394719</c:v>
                </c:pt>
                <c:pt idx="1">
                  <c:v>15345.062652858011</c:v>
                </c:pt>
                <c:pt idx="2">
                  <c:v>15612.697685576597</c:v>
                </c:pt>
                <c:pt idx="3">
                  <c:v>18616.1223733076</c:v>
                </c:pt>
                <c:pt idx="4">
                  <c:v>16280.899523491738</c:v>
                </c:pt>
                <c:pt idx="5">
                  <c:v>16137.190087218427</c:v>
                </c:pt>
                <c:pt idx="6">
                  <c:v>18697.01189301219</c:v>
                </c:pt>
                <c:pt idx="7">
                  <c:v>19010.133771045825</c:v>
                </c:pt>
                <c:pt idx="8">
                  <c:v>18874.393156901016</c:v>
                </c:pt>
                <c:pt idx="9">
                  <c:v>21901.703714022169</c:v>
                </c:pt>
                <c:pt idx="10">
                  <c:v>22495.280998123839</c:v>
                </c:pt>
                <c:pt idx="11">
                  <c:v>22721.676433018816</c:v>
                </c:pt>
                <c:pt idx="12">
                  <c:v>26182.762680065447</c:v>
                </c:pt>
                <c:pt idx="13">
                  <c:v>24616.729832208785</c:v>
                </c:pt>
                <c:pt idx="14">
                  <c:v>24216.935559388239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58272"/>
        <c:axId val="161071104"/>
      </c:scatterChart>
      <c:valAx>
        <c:axId val="159358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[NDMA]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71104"/>
        <c:crosses val="autoZero"/>
        <c:crossBetween val="midCat"/>
      </c:valAx>
      <c:valAx>
        <c:axId val="1610711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5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 Average</a:t>
            </a:r>
          </a:p>
        </c:rich>
      </c:tx>
      <c:layout>
        <c:manualLayout>
          <c:xMode val="edge"/>
          <c:yMode val="edge"/>
          <c:x val="0.36139566929133859"/>
          <c:y val="3.240740740740740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182480314960629"/>
                  <c:y val="-0.16245370370370371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Dimethylnitrosamine!$D$8:$D$22</c:f>
              <c:numCache>
                <c:formatCode>0.0000E+00</c:formatCode>
                <c:ptCount val="15"/>
              </c:numCache>
            </c:numRef>
          </c:xVal>
          <c:yVal>
            <c:numRef>
              <c:f>Dimethylnitrosamine!$G$62:$G$76</c:f>
              <c:numCache>
                <c:formatCode>0.0000E+00</c:formatCode>
                <c:ptCount val="15"/>
                <c:pt idx="0">
                  <c:v>15692.002500793933</c:v>
                </c:pt>
                <c:pt idx="3">
                  <c:v>17011.40399467259</c:v>
                </c:pt>
                <c:pt idx="6">
                  <c:v>18860.512940319677</c:v>
                </c:pt>
                <c:pt idx="9">
                  <c:v>22372.887048388275</c:v>
                </c:pt>
                <c:pt idx="12">
                  <c:v>25005.476023887488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72832"/>
        <c:axId val="161073408"/>
      </c:scatterChart>
      <c:valAx>
        <c:axId val="161072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[NDMA]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73408"/>
        <c:crosses val="autoZero"/>
        <c:crossBetween val="midCat"/>
      </c:valAx>
      <c:valAx>
        <c:axId val="161073408"/>
        <c:scaling>
          <c:orientation val="minMax"/>
          <c:min val="15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72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Sulfate Radical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9888715517293315"/>
                  <c:y val="0.20551399825021871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Dimethylnitrosamine!$D$8:$D$22</c:f>
              <c:numCache>
                <c:formatCode>0.0000E+00</c:formatCode>
                <c:ptCount val="15"/>
              </c:numCache>
            </c:numRef>
          </c:xVal>
          <c:yVal>
            <c:numRef>
              <c:f>Dimethylnitrosamine!$I$62:$I$76</c:f>
              <c:numCache>
                <c:formatCode>0.0000E+00</c:formatCode>
                <c:ptCount val="15"/>
                <c:pt idx="0">
                  <c:v>1744960.5450268942</c:v>
                </c:pt>
                <c:pt idx="1">
                  <c:v>1722883.5864744424</c:v>
                </c:pt>
                <c:pt idx="2">
                  <c:v>1776371.116641982</c:v>
                </c:pt>
                <c:pt idx="3">
                  <c:v>1800399.605570979</c:v>
                </c:pt>
                <c:pt idx="4">
                  <c:v>1821320.9660733002</c:v>
                </c:pt>
                <c:pt idx="5">
                  <c:v>1853710.3775876286</c:v>
                </c:pt>
                <c:pt idx="6">
                  <c:v>1879203.4946017945</c:v>
                </c:pt>
                <c:pt idx="7">
                  <c:v>1882789.8401535796</c:v>
                </c:pt>
                <c:pt idx="8">
                  <c:v>1883903.6275576218</c:v>
                </c:pt>
                <c:pt idx="9">
                  <c:v>1980642.5743002789</c:v>
                </c:pt>
                <c:pt idx="10">
                  <c:v>1980668.5461483917</c:v>
                </c:pt>
                <c:pt idx="11">
                  <c:v>2002231.1625354788</c:v>
                </c:pt>
                <c:pt idx="12">
                  <c:v>2131802.8926747977</c:v>
                </c:pt>
                <c:pt idx="13">
                  <c:v>2141139.7360328711</c:v>
                </c:pt>
                <c:pt idx="14">
                  <c:v>2132713.8088084976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75136"/>
        <c:axId val="161075712"/>
      </c:scatterChart>
      <c:valAx>
        <c:axId val="161075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[NDMA]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75712"/>
        <c:crosses val="autoZero"/>
        <c:crossBetween val="midCat"/>
      </c:valAx>
      <c:valAx>
        <c:axId val="161075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7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SO4-</a:t>
            </a:r>
            <a:r>
              <a:rPr lang="en-US" baseline="0"/>
              <a:t> Average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658124774744507"/>
                  <c:y val="0.2332917760279965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Dimethylnitrosamine!$D$8:$D$22</c:f>
              <c:numCache>
                <c:formatCode>0.0000E+00</c:formatCode>
                <c:ptCount val="15"/>
              </c:numCache>
            </c:numRef>
          </c:xVal>
          <c:yVal>
            <c:numRef>
              <c:f>Dimethylnitrosamine!$K$62:$K$76</c:f>
              <c:numCache>
                <c:formatCode>0.0000E+00</c:formatCode>
                <c:ptCount val="15"/>
                <c:pt idx="0">
                  <c:v>1748071.7493811063</c:v>
                </c:pt>
                <c:pt idx="3">
                  <c:v>1825143.6497439693</c:v>
                </c:pt>
                <c:pt idx="6">
                  <c:v>1881965.6541043322</c:v>
                </c:pt>
                <c:pt idx="9">
                  <c:v>1987847.4276613828</c:v>
                </c:pt>
                <c:pt idx="12">
                  <c:v>2135218.8125053886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77440"/>
        <c:axId val="161078016"/>
      </c:scatterChart>
      <c:valAx>
        <c:axId val="161077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[NDMA]</a:t>
                </a:r>
                <a:r>
                  <a:rPr lang="en-US" baseline="0"/>
                  <a:t>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78016"/>
        <c:crosses val="autoZero"/>
        <c:crossBetween val="midCat"/>
      </c:valAx>
      <c:valAx>
        <c:axId val="161078016"/>
        <c:scaling>
          <c:orientation val="minMax"/>
          <c:min val="150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7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22</xdr:row>
      <xdr:rowOff>176212</xdr:rowOff>
    </xdr:from>
    <xdr:to>
      <xdr:col>13</xdr:col>
      <xdr:colOff>352424</xdr:colOff>
      <xdr:row>37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409575</xdr:colOff>
      <xdr:row>23</xdr:row>
      <xdr:rowOff>11112</xdr:rowOff>
    </xdr:from>
    <xdr:to>
      <xdr:col>18</xdr:col>
      <xdr:colOff>762000</xdr:colOff>
      <xdr:row>37</xdr:row>
      <xdr:rowOff>96837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288925</xdr:colOff>
      <xdr:row>38</xdr:row>
      <xdr:rowOff>36512</xdr:rowOff>
    </xdr:from>
    <xdr:to>
      <xdr:col>13</xdr:col>
      <xdr:colOff>314325</xdr:colOff>
      <xdr:row>52</xdr:row>
      <xdr:rowOff>112712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422275</xdr:colOff>
      <xdr:row>38</xdr:row>
      <xdr:rowOff>42862</xdr:rowOff>
    </xdr:from>
    <xdr:to>
      <xdr:col>18</xdr:col>
      <xdr:colOff>609600</xdr:colOff>
      <xdr:row>52</xdr:row>
      <xdr:rowOff>119062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266700</xdr:colOff>
      <xdr:row>78</xdr:row>
      <xdr:rowOff>176212</xdr:rowOff>
    </xdr:from>
    <xdr:to>
      <xdr:col>13</xdr:col>
      <xdr:colOff>352424</xdr:colOff>
      <xdr:row>93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409575</xdr:colOff>
      <xdr:row>79</xdr:row>
      <xdr:rowOff>11112</xdr:rowOff>
    </xdr:from>
    <xdr:to>
      <xdr:col>18</xdr:col>
      <xdr:colOff>762000</xdr:colOff>
      <xdr:row>93</xdr:row>
      <xdr:rowOff>96837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288925</xdr:colOff>
      <xdr:row>94</xdr:row>
      <xdr:rowOff>36512</xdr:rowOff>
    </xdr:from>
    <xdr:to>
      <xdr:col>13</xdr:col>
      <xdr:colOff>314325</xdr:colOff>
      <xdr:row>108</xdr:row>
      <xdr:rowOff>112712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422275</xdr:colOff>
      <xdr:row>94</xdr:row>
      <xdr:rowOff>42862</xdr:rowOff>
    </xdr:from>
    <xdr:to>
      <xdr:col>18</xdr:col>
      <xdr:colOff>609600</xdr:colOff>
      <xdr:row>108</xdr:row>
      <xdr:rowOff>119062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9"/>
  <sheetViews>
    <sheetView tabSelected="1" workbookViewId="0">
      <selection activeCell="A17" sqref="A17"/>
    </sheetView>
  </sheetViews>
  <sheetFormatPr defaultRowHeight="15" x14ac:dyDescent="0.25"/>
  <cols>
    <col min="1" max="1" width="12.7109375" bestFit="1" customWidth="1"/>
    <col min="2" max="2" width="9.5703125" bestFit="1" customWidth="1"/>
    <col min="3" max="3" width="9.85546875" customWidth="1"/>
    <col min="4" max="4" width="12.7109375" customWidth="1"/>
    <col min="5" max="6" width="12" bestFit="1" customWidth="1"/>
    <col min="7" max="7" width="12.42578125" customWidth="1"/>
    <col min="8" max="8" width="11.42578125" customWidth="1"/>
    <col min="9" max="9" width="12.140625" customWidth="1"/>
    <col min="10" max="10" width="12.7109375" bestFit="1" customWidth="1"/>
    <col min="11" max="11" width="13.5703125" customWidth="1"/>
    <col min="12" max="12" width="11.85546875" customWidth="1"/>
    <col min="13" max="13" width="11.5703125" customWidth="1"/>
    <col min="14" max="14" width="14.140625" customWidth="1"/>
    <col min="15" max="15" width="13.7109375" customWidth="1"/>
    <col min="16" max="16" width="11.85546875" customWidth="1"/>
    <col min="17" max="17" width="9.5703125" bestFit="1" customWidth="1"/>
    <col min="18" max="18" width="9.28515625" bestFit="1" customWidth="1"/>
    <col min="19" max="19" width="13" customWidth="1"/>
    <col min="20" max="20" width="11.28515625" customWidth="1"/>
  </cols>
  <sheetData>
    <row r="1" spans="1:16" ht="14.45" x14ac:dyDescent="0.35">
      <c r="A1" s="78"/>
      <c r="B1" s="79"/>
    </row>
    <row r="2" spans="1:16" ht="14.45" x14ac:dyDescent="0.35">
      <c r="A2" s="46" t="s">
        <v>0</v>
      </c>
      <c r="B2" s="47" t="s">
        <v>6</v>
      </c>
    </row>
    <row r="3" spans="1:16" ht="14.45" x14ac:dyDescent="0.35">
      <c r="A3" s="46" t="s">
        <v>1</v>
      </c>
      <c r="B3" s="47" t="s">
        <v>7</v>
      </c>
    </row>
    <row r="4" spans="1:16" ht="14.45" x14ac:dyDescent="0.35">
      <c r="A4" s="46" t="s">
        <v>2</v>
      </c>
      <c r="B4" s="48">
        <v>41852</v>
      </c>
    </row>
    <row r="5" spans="1:16" thickBot="1" x14ac:dyDescent="0.4">
      <c r="A5" s="46" t="s">
        <v>16</v>
      </c>
      <c r="B5" s="48" t="s">
        <v>17</v>
      </c>
    </row>
    <row r="6" spans="1:16" thickBot="1" x14ac:dyDescent="0.4">
      <c r="A6" s="49" t="s">
        <v>33</v>
      </c>
      <c r="B6" s="50" t="s">
        <v>34</v>
      </c>
      <c r="E6" s="80" t="s">
        <v>12</v>
      </c>
      <c r="F6" s="81"/>
      <c r="G6" s="81"/>
      <c r="H6" s="81"/>
      <c r="I6" s="82" t="s">
        <v>13</v>
      </c>
      <c r="J6" s="83"/>
      <c r="K6" s="83"/>
      <c r="L6" s="84"/>
      <c r="M6" s="85" t="s">
        <v>15</v>
      </c>
      <c r="N6" s="85"/>
      <c r="O6" s="85"/>
      <c r="P6" s="86"/>
    </row>
    <row r="7" spans="1:16" ht="14.45" x14ac:dyDescent="0.35">
      <c r="C7" s="67" t="s">
        <v>3</v>
      </c>
      <c r="D7" s="67" t="s">
        <v>5</v>
      </c>
      <c r="E7" s="70" t="s">
        <v>8</v>
      </c>
      <c r="F7" s="10" t="s">
        <v>14</v>
      </c>
      <c r="G7" s="11" t="s">
        <v>4</v>
      </c>
      <c r="H7" s="11" t="s">
        <v>9</v>
      </c>
      <c r="I7" s="62" t="s">
        <v>8</v>
      </c>
      <c r="J7" s="10" t="s">
        <v>14</v>
      </c>
      <c r="K7" s="57" t="s">
        <v>4</v>
      </c>
      <c r="L7" s="58" t="s">
        <v>9</v>
      </c>
      <c r="M7" s="59" t="s">
        <v>8</v>
      </c>
      <c r="N7" s="57" t="s">
        <v>14</v>
      </c>
      <c r="O7" s="57" t="s">
        <v>4</v>
      </c>
      <c r="P7" s="58" t="s">
        <v>9</v>
      </c>
    </row>
    <row r="8" spans="1:16" ht="14.45" x14ac:dyDescent="0.35">
      <c r="C8" s="68"/>
      <c r="D8" s="73"/>
      <c r="E8" s="71"/>
      <c r="F8" s="14"/>
      <c r="G8" s="15"/>
      <c r="H8" s="15"/>
      <c r="I8" s="63"/>
      <c r="J8" s="17"/>
      <c r="K8" s="17"/>
      <c r="L8" s="64"/>
      <c r="M8" s="60"/>
      <c r="N8" s="18"/>
      <c r="O8" s="18"/>
      <c r="P8" s="51"/>
    </row>
    <row r="9" spans="1:16" ht="14.45" x14ac:dyDescent="0.35">
      <c r="C9" s="68"/>
      <c r="D9" s="73"/>
      <c r="E9" s="71"/>
      <c r="F9" s="14"/>
      <c r="G9" s="15"/>
      <c r="H9" s="15"/>
      <c r="I9" s="63"/>
      <c r="J9" s="17"/>
      <c r="K9" s="17"/>
      <c r="L9" s="64"/>
      <c r="M9" s="60"/>
      <c r="N9" s="18"/>
      <c r="O9" s="18"/>
      <c r="P9" s="51"/>
    </row>
    <row r="10" spans="1:16" ht="14.45" x14ac:dyDescent="0.35">
      <c r="C10" s="68"/>
      <c r="D10" s="73"/>
      <c r="E10" s="71"/>
      <c r="F10" s="14"/>
      <c r="G10" s="15"/>
      <c r="H10" s="15"/>
      <c r="I10" s="63"/>
      <c r="J10" s="17"/>
      <c r="K10" s="17"/>
      <c r="L10" s="64"/>
      <c r="M10" s="60"/>
      <c r="N10" s="18"/>
      <c r="O10" s="18"/>
      <c r="P10" s="51"/>
    </row>
    <row r="11" spans="1:16" ht="14.45" x14ac:dyDescent="0.35">
      <c r="C11" s="68"/>
      <c r="D11" s="73"/>
      <c r="E11" s="71"/>
      <c r="F11" s="14"/>
      <c r="G11" s="15"/>
      <c r="H11" s="15"/>
      <c r="I11" s="63"/>
      <c r="J11" s="17"/>
      <c r="K11" s="17"/>
      <c r="L11" s="64"/>
      <c r="M11" s="60"/>
      <c r="N11" s="18"/>
      <c r="O11" s="18"/>
      <c r="P11" s="51"/>
    </row>
    <row r="12" spans="1:16" ht="14.45" x14ac:dyDescent="0.35">
      <c r="C12" s="68"/>
      <c r="D12" s="73"/>
      <c r="E12" s="71"/>
      <c r="F12" s="14"/>
      <c r="G12" s="15"/>
      <c r="H12" s="15"/>
      <c r="I12" s="63"/>
      <c r="J12" s="17"/>
      <c r="K12" s="17"/>
      <c r="L12" s="64"/>
      <c r="M12" s="60"/>
      <c r="N12" s="18"/>
      <c r="O12" s="18"/>
      <c r="P12" s="51"/>
    </row>
    <row r="13" spans="1:16" ht="14.45" x14ac:dyDescent="0.35">
      <c r="C13" s="68"/>
      <c r="D13" s="73"/>
      <c r="E13" s="71"/>
      <c r="F13" s="14"/>
      <c r="G13" s="15"/>
      <c r="H13" s="15"/>
      <c r="I13" s="63"/>
      <c r="J13" s="17"/>
      <c r="K13" s="17"/>
      <c r="L13" s="64"/>
      <c r="M13" s="60"/>
      <c r="N13" s="18"/>
      <c r="O13" s="18"/>
      <c r="P13" s="51"/>
    </row>
    <row r="14" spans="1:16" ht="14.45" x14ac:dyDescent="0.35">
      <c r="C14" s="68"/>
      <c r="D14" s="73"/>
      <c r="E14" s="71"/>
      <c r="F14" s="14"/>
      <c r="G14" s="15"/>
      <c r="H14" s="15"/>
      <c r="I14" s="63"/>
      <c r="J14" s="17"/>
      <c r="K14" s="17"/>
      <c r="L14" s="64"/>
      <c r="M14" s="60"/>
      <c r="N14" s="18"/>
      <c r="O14" s="18"/>
      <c r="P14" s="51"/>
    </row>
    <row r="15" spans="1:16" ht="14.45" x14ac:dyDescent="0.35">
      <c r="C15" s="68"/>
      <c r="D15" s="73"/>
      <c r="E15" s="71"/>
      <c r="F15" s="14"/>
      <c r="G15" s="15"/>
      <c r="H15" s="15"/>
      <c r="I15" s="63"/>
      <c r="J15" s="17"/>
      <c r="K15" s="17"/>
      <c r="L15" s="64"/>
      <c r="M15" s="60"/>
      <c r="N15" s="18"/>
      <c r="O15" s="18"/>
      <c r="P15" s="51"/>
    </row>
    <row r="16" spans="1:16" ht="14.45" x14ac:dyDescent="0.35">
      <c r="C16" s="68"/>
      <c r="D16" s="73"/>
      <c r="E16" s="71"/>
      <c r="F16" s="14"/>
      <c r="G16" s="15"/>
      <c r="H16" s="15"/>
      <c r="I16" s="63"/>
      <c r="J16" s="17"/>
      <c r="K16" s="17"/>
      <c r="L16" s="64"/>
      <c r="M16" s="60"/>
      <c r="N16" s="18"/>
      <c r="O16" s="18"/>
      <c r="P16" s="51"/>
    </row>
    <row r="17" spans="1:16" ht="14.45" x14ac:dyDescent="0.35">
      <c r="C17" s="68"/>
      <c r="D17" s="73"/>
      <c r="E17" s="71"/>
      <c r="F17" s="14"/>
      <c r="G17" s="15"/>
      <c r="H17" s="15"/>
      <c r="I17" s="63"/>
      <c r="J17" s="17"/>
      <c r="K17" s="17"/>
      <c r="L17" s="64"/>
      <c r="M17" s="60"/>
      <c r="N17" s="18"/>
      <c r="O17" s="18"/>
      <c r="P17" s="51"/>
    </row>
    <row r="18" spans="1:16" ht="14.45" x14ac:dyDescent="0.35">
      <c r="C18" s="68"/>
      <c r="D18" s="73"/>
      <c r="E18" s="71"/>
      <c r="F18" s="14"/>
      <c r="G18" s="15"/>
      <c r="H18" s="15"/>
      <c r="I18" s="63"/>
      <c r="J18" s="17"/>
      <c r="K18" s="17"/>
      <c r="L18" s="64"/>
      <c r="M18" s="60"/>
      <c r="N18" s="18"/>
      <c r="O18" s="18"/>
      <c r="P18" s="51"/>
    </row>
    <row r="19" spans="1:16" ht="14.45" x14ac:dyDescent="0.35">
      <c r="C19" s="68"/>
      <c r="D19" s="73"/>
      <c r="E19" s="71"/>
      <c r="F19" s="14"/>
      <c r="G19" s="15"/>
      <c r="H19" s="15"/>
      <c r="I19" s="63"/>
      <c r="J19" s="17"/>
      <c r="K19" s="17"/>
      <c r="L19" s="64"/>
      <c r="M19" s="60"/>
      <c r="N19" s="18"/>
      <c r="O19" s="18"/>
      <c r="P19" s="51"/>
    </row>
    <row r="20" spans="1:16" ht="14.45" x14ac:dyDescent="0.35">
      <c r="C20" s="68"/>
      <c r="D20" s="73"/>
      <c r="E20" s="71"/>
      <c r="F20" s="14"/>
      <c r="G20" s="15"/>
      <c r="H20" s="15"/>
      <c r="I20" s="63"/>
      <c r="J20" s="17"/>
      <c r="K20" s="17"/>
      <c r="L20" s="64"/>
      <c r="M20" s="60"/>
      <c r="N20" s="18"/>
      <c r="O20" s="18"/>
      <c r="P20" s="51"/>
    </row>
    <row r="21" spans="1:16" ht="14.45" x14ac:dyDescent="0.35">
      <c r="C21" s="68"/>
      <c r="D21" s="73"/>
      <c r="E21" s="71"/>
      <c r="F21" s="14"/>
      <c r="G21" s="15"/>
      <c r="H21" s="15"/>
      <c r="I21" s="63"/>
      <c r="J21" s="17"/>
      <c r="K21" s="17"/>
      <c r="L21" s="64"/>
      <c r="M21" s="60"/>
      <c r="N21" s="18"/>
      <c r="O21" s="18"/>
      <c r="P21" s="51"/>
    </row>
    <row r="22" spans="1:16" ht="14.45" customHeight="1" thickBot="1" x14ac:dyDescent="0.4">
      <c r="C22" s="69"/>
      <c r="D22" s="74"/>
      <c r="E22" s="72"/>
      <c r="F22" s="52"/>
      <c r="G22" s="53"/>
      <c r="H22" s="53"/>
      <c r="I22" s="65"/>
      <c r="J22" s="54"/>
      <c r="K22" s="54"/>
      <c r="L22" s="66"/>
      <c r="M22" s="61"/>
      <c r="N22" s="55"/>
      <c r="O22" s="55"/>
      <c r="P22" s="56"/>
    </row>
    <row r="23" spans="1:16" ht="14.45" customHeight="1" thickBot="1" x14ac:dyDescent="0.3">
      <c r="C23" s="5"/>
      <c r="D23" s="6"/>
      <c r="E23" s="6"/>
      <c r="F23" s="6"/>
      <c r="G23" s="4"/>
      <c r="H23" s="4"/>
      <c r="I23" s="4"/>
      <c r="J23" s="5"/>
      <c r="K23" s="6"/>
      <c r="L23" s="6"/>
    </row>
    <row r="24" spans="1:16" ht="15.75" thickBot="1" x14ac:dyDescent="0.3">
      <c r="C24" s="96" t="s">
        <v>18</v>
      </c>
      <c r="D24" s="97"/>
      <c r="E24" s="98" t="s">
        <v>19</v>
      </c>
      <c r="F24" s="99"/>
      <c r="G24" s="100" t="s">
        <v>19</v>
      </c>
      <c r="H24" s="99"/>
    </row>
    <row r="25" spans="1:16" ht="15.75" thickBot="1" x14ac:dyDescent="0.3">
      <c r="C25" s="19" t="s">
        <v>20</v>
      </c>
      <c r="D25" s="20" t="s">
        <v>21</v>
      </c>
      <c r="E25" s="101" t="s">
        <v>22</v>
      </c>
      <c r="F25" s="102"/>
      <c r="G25" s="101" t="s">
        <v>23</v>
      </c>
      <c r="H25" s="102"/>
    </row>
    <row r="26" spans="1:16" x14ac:dyDescent="0.25">
      <c r="C26" s="21">
        <f>D8</f>
        <v>0</v>
      </c>
      <c r="D26" s="75">
        <f>G8</f>
        <v>0</v>
      </c>
      <c r="E26" s="22">
        <f t="array" ref="E26:F30">LINEST(D26:D30,C26:C30,,TRUE)</f>
        <v>0</v>
      </c>
      <c r="F26" s="23">
        <v>0</v>
      </c>
      <c r="G26" s="32" t="s">
        <v>24</v>
      </c>
      <c r="H26" s="33" t="s">
        <v>25</v>
      </c>
    </row>
    <row r="27" spans="1:16" x14ac:dyDescent="0.25">
      <c r="A27" s="4" t="s">
        <v>10</v>
      </c>
      <c r="B27" s="4"/>
      <c r="C27" s="34">
        <f>D11</f>
        <v>0</v>
      </c>
      <c r="D27" s="35">
        <f>G11</f>
        <v>0</v>
      </c>
      <c r="E27" s="24">
        <v>0</v>
      </c>
      <c r="F27" s="25">
        <v>0</v>
      </c>
      <c r="G27" s="36" t="s">
        <v>26</v>
      </c>
      <c r="H27" s="37" t="s">
        <v>26</v>
      </c>
    </row>
    <row r="28" spans="1:16" x14ac:dyDescent="0.25">
      <c r="A28" t="s">
        <v>8</v>
      </c>
      <c r="B28" s="7">
        <v>600000000</v>
      </c>
      <c r="C28" s="34">
        <f>D14</f>
        <v>0</v>
      </c>
      <c r="D28" s="35">
        <f>G14</f>
        <v>0</v>
      </c>
      <c r="E28" s="26">
        <v>1</v>
      </c>
      <c r="F28" s="27">
        <v>0</v>
      </c>
      <c r="G28" s="38" t="s">
        <v>27</v>
      </c>
      <c r="H28" s="39" t="s">
        <v>28</v>
      </c>
    </row>
    <row r="29" spans="1:16" x14ac:dyDescent="0.25">
      <c r="A29" t="s">
        <v>11</v>
      </c>
      <c r="B29">
        <v>0.8</v>
      </c>
      <c r="C29" s="34">
        <f>D17</f>
        <v>0</v>
      </c>
      <c r="D29" s="76">
        <f>G17</f>
        <v>0</v>
      </c>
      <c r="E29" s="28" t="e">
        <v>#NUM!</v>
      </c>
      <c r="F29" s="29">
        <v>3</v>
      </c>
      <c r="G29" s="40" t="s">
        <v>29</v>
      </c>
      <c r="H29" s="41" t="s">
        <v>30</v>
      </c>
    </row>
    <row r="30" spans="1:16" ht="15.75" thickBot="1" x14ac:dyDescent="0.3">
      <c r="C30" s="44">
        <f>D20</f>
        <v>0</v>
      </c>
      <c r="D30" s="45">
        <f>G20</f>
        <v>0</v>
      </c>
      <c r="E30" s="30">
        <v>0</v>
      </c>
      <c r="F30" s="31">
        <v>0</v>
      </c>
      <c r="G30" s="42" t="s">
        <v>31</v>
      </c>
      <c r="H30" s="43" t="s">
        <v>32</v>
      </c>
    </row>
    <row r="57" spans="1:16" x14ac:dyDescent="0.25">
      <c r="A57" s="1" t="s">
        <v>0</v>
      </c>
      <c r="B57" s="2" t="s">
        <v>6</v>
      </c>
    </row>
    <row r="58" spans="1:16" x14ac:dyDescent="0.25">
      <c r="A58" s="1" t="s">
        <v>1</v>
      </c>
      <c r="B58" s="2" t="s">
        <v>7</v>
      </c>
    </row>
    <row r="59" spans="1:16" x14ac:dyDescent="0.25">
      <c r="A59" s="1" t="s">
        <v>2</v>
      </c>
      <c r="B59" s="3">
        <v>41852</v>
      </c>
    </row>
    <row r="60" spans="1:16" x14ac:dyDescent="0.25">
      <c r="A60" s="1" t="s">
        <v>16</v>
      </c>
      <c r="B60" s="3" t="s">
        <v>17</v>
      </c>
      <c r="E60" s="87" t="s">
        <v>12</v>
      </c>
      <c r="F60" s="88"/>
      <c r="G60" s="88"/>
      <c r="H60" s="89"/>
      <c r="I60" s="90" t="s">
        <v>13</v>
      </c>
      <c r="J60" s="91"/>
      <c r="K60" s="91"/>
      <c r="L60" s="92"/>
      <c r="M60" s="93" t="s">
        <v>15</v>
      </c>
      <c r="N60" s="94"/>
      <c r="O60" s="94"/>
      <c r="P60" s="95"/>
    </row>
    <row r="61" spans="1:16" x14ac:dyDescent="0.25">
      <c r="C61" s="8" t="s">
        <v>3</v>
      </c>
      <c r="D61" s="8" t="s">
        <v>5</v>
      </c>
      <c r="E61" s="9" t="s">
        <v>8</v>
      </c>
      <c r="F61" s="10" t="s">
        <v>14</v>
      </c>
      <c r="G61" s="11" t="s">
        <v>4</v>
      </c>
      <c r="H61" s="11" t="s">
        <v>9</v>
      </c>
      <c r="I61" s="9" t="s">
        <v>8</v>
      </c>
      <c r="J61" s="10" t="s">
        <v>14</v>
      </c>
      <c r="K61" s="12" t="s">
        <v>4</v>
      </c>
      <c r="L61" s="12" t="s">
        <v>9</v>
      </c>
      <c r="M61" s="12" t="s">
        <v>8</v>
      </c>
      <c r="N61" s="12" t="s">
        <v>14</v>
      </c>
      <c r="O61" s="12" t="s">
        <v>4</v>
      </c>
      <c r="P61" s="12" t="s">
        <v>9</v>
      </c>
    </row>
    <row r="62" spans="1:16" x14ac:dyDescent="0.25">
      <c r="C62" s="2">
        <v>16</v>
      </c>
      <c r="D62" s="73">
        <v>0</v>
      </c>
      <c r="E62" s="13">
        <v>16118.24716394719</v>
      </c>
      <c r="F62" s="14"/>
      <c r="G62" s="15">
        <f>AVERAGE(E62:E64)</f>
        <v>15692.002500793933</v>
      </c>
      <c r="H62" s="15"/>
      <c r="I62" s="16">
        <v>1744960.5450268942</v>
      </c>
      <c r="J62" s="17"/>
      <c r="K62" s="17">
        <f>AVERAGE(I62:I64)</f>
        <v>1748071.7493811063</v>
      </c>
      <c r="L62" s="17"/>
      <c r="M62" s="18">
        <v>150545850.49699914</v>
      </c>
      <c r="N62" s="18"/>
      <c r="O62" s="18"/>
      <c r="P62" s="18"/>
    </row>
    <row r="63" spans="1:16" x14ac:dyDescent="0.25">
      <c r="C63" s="2">
        <v>17</v>
      </c>
      <c r="D63" s="73">
        <v>0</v>
      </c>
      <c r="E63" s="13">
        <v>15345.062652858011</v>
      </c>
      <c r="F63" s="14"/>
      <c r="G63" s="15"/>
      <c r="H63" s="15"/>
      <c r="I63" s="16">
        <v>1722883.5864744424</v>
      </c>
      <c r="J63" s="17"/>
      <c r="K63" s="17"/>
      <c r="L63" s="17"/>
      <c r="M63" s="18">
        <v>150949179.85161328</v>
      </c>
      <c r="N63" s="18"/>
      <c r="O63" s="18"/>
      <c r="P63" s="18"/>
    </row>
    <row r="64" spans="1:16" x14ac:dyDescent="0.25">
      <c r="C64" s="2">
        <v>18</v>
      </c>
      <c r="D64" s="73">
        <v>0</v>
      </c>
      <c r="E64" s="13">
        <v>15612.697685576597</v>
      </c>
      <c r="F64" s="14"/>
      <c r="G64" s="15"/>
      <c r="H64" s="15"/>
      <c r="I64" s="16">
        <v>1776371.116641982</v>
      </c>
      <c r="J64" s="17"/>
      <c r="K64" s="17"/>
      <c r="L64" s="17"/>
      <c r="M64" s="18">
        <v>150849433.37720883</v>
      </c>
      <c r="N64" s="18"/>
      <c r="O64" s="18"/>
      <c r="P64" s="18"/>
    </row>
    <row r="65" spans="3:20" x14ac:dyDescent="0.25">
      <c r="C65" s="2">
        <v>19</v>
      </c>
      <c r="D65" s="73">
        <v>9.8768E-5</v>
      </c>
      <c r="E65" s="13">
        <v>18616.1223733076</v>
      </c>
      <c r="F65" s="14"/>
      <c r="G65" s="15">
        <f>AVERAGE(E65:E67)</f>
        <v>17011.40399467259</v>
      </c>
      <c r="H65" s="15"/>
      <c r="I65" s="16">
        <v>1800399.605570979</v>
      </c>
      <c r="J65" s="17"/>
      <c r="K65" s="17">
        <f>AVERAGE(I65:I67)</f>
        <v>1825143.6497439693</v>
      </c>
      <c r="L65" s="17"/>
      <c r="M65" s="18">
        <v>140374982.06661832</v>
      </c>
      <c r="N65" s="18"/>
      <c r="O65" s="18"/>
      <c r="P65" s="18"/>
    </row>
    <row r="66" spans="3:20" x14ac:dyDescent="0.25">
      <c r="C66" s="2">
        <v>20</v>
      </c>
      <c r="D66" s="73">
        <v>9.8768E-5</v>
      </c>
      <c r="E66" s="13">
        <v>16280.899523491738</v>
      </c>
      <c r="F66" s="14"/>
      <c r="G66" s="15"/>
      <c r="H66" s="15"/>
      <c r="I66" s="16">
        <v>1821320.9660733002</v>
      </c>
      <c r="J66" s="17"/>
      <c r="K66" s="17"/>
      <c r="L66" s="17"/>
      <c r="M66" s="18">
        <v>143128733.76738998</v>
      </c>
      <c r="N66" s="18"/>
      <c r="O66" s="18"/>
      <c r="P66" s="18"/>
    </row>
    <row r="67" spans="3:20" x14ac:dyDescent="0.25">
      <c r="C67" s="2">
        <v>21</v>
      </c>
      <c r="D67" s="73">
        <v>9.8768E-5</v>
      </c>
      <c r="E67" s="13">
        <v>16137.190087218427</v>
      </c>
      <c r="F67" s="14"/>
      <c r="G67" s="15"/>
      <c r="H67" s="15"/>
      <c r="I67" s="16">
        <v>1853710.3775876286</v>
      </c>
      <c r="J67" s="17"/>
      <c r="K67" s="17"/>
      <c r="L67" s="17"/>
      <c r="M67" s="18">
        <v>143758049.59357548</v>
      </c>
      <c r="N67" s="18"/>
      <c r="O67" s="18"/>
      <c r="P67" s="18"/>
    </row>
    <row r="68" spans="3:20" x14ac:dyDescent="0.25">
      <c r="C68" s="2">
        <v>22</v>
      </c>
      <c r="D68" s="73">
        <v>2.1560000000000001E-4</v>
      </c>
      <c r="E68" s="13">
        <v>18697.01189301219</v>
      </c>
      <c r="F68" s="14"/>
      <c r="G68" s="15">
        <f>AVERAGE(E68:E70)</f>
        <v>18860.512940319677</v>
      </c>
      <c r="H68" s="15"/>
      <c r="I68" s="16">
        <v>1879203.4946017945</v>
      </c>
      <c r="J68" s="17"/>
      <c r="K68" s="17">
        <f>AVERAGE(I68:I70)</f>
        <v>1881965.6541043322</v>
      </c>
      <c r="L68" s="17"/>
      <c r="M68" s="18">
        <v>126280779.32631087</v>
      </c>
      <c r="N68" s="18"/>
      <c r="O68" s="18"/>
      <c r="P68" s="18"/>
    </row>
    <row r="69" spans="3:20" x14ac:dyDescent="0.25">
      <c r="C69" s="2">
        <v>23</v>
      </c>
      <c r="D69" s="73">
        <v>2.1560000000000001E-4</v>
      </c>
      <c r="E69" s="13">
        <v>19010.133771045825</v>
      </c>
      <c r="F69" s="14"/>
      <c r="G69" s="15"/>
      <c r="H69" s="15"/>
      <c r="I69" s="16">
        <v>1882789.8401535796</v>
      </c>
      <c r="J69" s="17"/>
      <c r="K69" s="17"/>
      <c r="L69" s="17"/>
      <c r="M69" s="18">
        <v>126546835.43199363</v>
      </c>
      <c r="N69" s="18"/>
      <c r="O69" s="18"/>
      <c r="P69" s="18"/>
    </row>
    <row r="70" spans="3:20" x14ac:dyDescent="0.25">
      <c r="C70" s="2">
        <v>24</v>
      </c>
      <c r="D70" s="73">
        <v>2.1560000000000001E-4</v>
      </c>
      <c r="E70" s="13">
        <v>18874.393156901016</v>
      </c>
      <c r="F70" s="14"/>
      <c r="G70" s="15"/>
      <c r="H70" s="15"/>
      <c r="I70" s="16">
        <v>1883903.6275576218</v>
      </c>
      <c r="J70" s="17"/>
      <c r="K70" s="17"/>
      <c r="L70" s="17"/>
      <c r="M70" s="18">
        <v>126630371.29071525</v>
      </c>
      <c r="N70" s="18"/>
      <c r="O70" s="18"/>
      <c r="P70" s="18"/>
    </row>
    <row r="71" spans="3:20" x14ac:dyDescent="0.25">
      <c r="C71" s="2">
        <v>25</v>
      </c>
      <c r="D71" s="73">
        <v>3.5468000000000001E-4</v>
      </c>
      <c r="E71" s="13">
        <v>21901.703714022169</v>
      </c>
      <c r="F71" s="14"/>
      <c r="G71" s="15">
        <f>AVERAGE(E71:E73)</f>
        <v>22372.887048388275</v>
      </c>
      <c r="H71" s="15"/>
      <c r="I71" s="16">
        <v>1980642.5743002789</v>
      </c>
      <c r="J71" s="17"/>
      <c r="K71" s="17">
        <f>AVERAGE(I71:I73)</f>
        <v>1987847.4276613828</v>
      </c>
      <c r="L71" s="17"/>
      <c r="M71" s="18">
        <v>137256955.79446888</v>
      </c>
      <c r="N71" s="18"/>
      <c r="O71" s="18"/>
      <c r="P71" s="18"/>
    </row>
    <row r="72" spans="3:20" x14ac:dyDescent="0.25">
      <c r="C72" s="2">
        <v>26</v>
      </c>
      <c r="D72" s="73">
        <v>3.5468000000000001E-4</v>
      </c>
      <c r="E72" s="13">
        <v>22495.280998123839</v>
      </c>
      <c r="F72" s="14"/>
      <c r="G72" s="15"/>
      <c r="H72" s="15"/>
      <c r="I72" s="16">
        <v>1980668.5461483917</v>
      </c>
      <c r="J72" s="17"/>
      <c r="K72" s="17"/>
      <c r="L72" s="17"/>
      <c r="M72" s="18">
        <v>137455986.77048063</v>
      </c>
      <c r="N72" s="18"/>
      <c r="O72" s="18"/>
      <c r="P72" s="18"/>
    </row>
    <row r="73" spans="3:20" x14ac:dyDescent="0.25">
      <c r="C73" s="2">
        <v>27</v>
      </c>
      <c r="D73" s="73">
        <v>3.5468000000000001E-4</v>
      </c>
      <c r="E73" s="13">
        <v>22721.676433018816</v>
      </c>
      <c r="F73" s="14"/>
      <c r="G73" s="15"/>
      <c r="H73" s="15"/>
      <c r="I73" s="16">
        <v>2002231.1625354788</v>
      </c>
      <c r="J73" s="17"/>
      <c r="K73" s="17"/>
      <c r="L73" s="17"/>
      <c r="M73" s="18">
        <v>138851699.66878155</v>
      </c>
      <c r="N73" s="18"/>
      <c r="O73" s="18"/>
      <c r="P73" s="18"/>
    </row>
    <row r="74" spans="3:20" x14ac:dyDescent="0.25">
      <c r="C74" s="2">
        <v>28</v>
      </c>
      <c r="D74" s="73">
        <v>5.2225999999999998E-4</v>
      </c>
      <c r="E74" s="13">
        <v>26182.762680065447</v>
      </c>
      <c r="F74" s="14"/>
      <c r="G74" s="15">
        <f>AVERAGE(E74:E76)</f>
        <v>25005.476023887488</v>
      </c>
      <c r="H74" s="15"/>
      <c r="I74" s="16">
        <v>2131802.8926747977</v>
      </c>
      <c r="J74" s="17"/>
      <c r="K74" s="17">
        <f>AVERAGE(I74:I76)</f>
        <v>2135218.8125053886</v>
      </c>
      <c r="L74" s="17"/>
      <c r="M74" s="18">
        <v>148286614.30412513</v>
      </c>
      <c r="N74" s="18"/>
      <c r="O74" s="18"/>
      <c r="P74" s="18"/>
    </row>
    <row r="75" spans="3:20" x14ac:dyDescent="0.25">
      <c r="C75" s="2">
        <v>29</v>
      </c>
      <c r="D75" s="73">
        <v>5.2225999999999998E-4</v>
      </c>
      <c r="E75" s="13">
        <v>24616.729832208785</v>
      </c>
      <c r="F75" s="14"/>
      <c r="G75" s="15"/>
      <c r="H75" s="15"/>
      <c r="I75" s="16">
        <v>2141139.7360328711</v>
      </c>
      <c r="J75" s="17"/>
      <c r="K75" s="17"/>
      <c r="L75" s="17"/>
      <c r="M75" s="18">
        <v>150145384.49948996</v>
      </c>
      <c r="N75" s="18"/>
      <c r="O75" s="18"/>
      <c r="P75" s="18"/>
    </row>
    <row r="76" spans="3:20" ht="15.75" thickBot="1" x14ac:dyDescent="0.3">
      <c r="C76" s="2">
        <v>30</v>
      </c>
      <c r="D76" s="74">
        <v>5.2225999999999998E-4</v>
      </c>
      <c r="E76" s="13">
        <v>24216.935559388239</v>
      </c>
      <c r="F76" s="14"/>
      <c r="G76" s="15"/>
      <c r="H76" s="15"/>
      <c r="I76" s="16">
        <v>2132713.8088084976</v>
      </c>
      <c r="J76" s="17"/>
      <c r="K76" s="17"/>
      <c r="L76" s="17"/>
      <c r="M76" s="18">
        <v>150143851.25072366</v>
      </c>
      <c r="N76" s="18"/>
      <c r="O76" s="18"/>
      <c r="P76" s="18"/>
    </row>
    <row r="79" spans="3:20" x14ac:dyDescent="0.25">
      <c r="I79" s="4"/>
      <c r="J79" s="5"/>
      <c r="K79" s="6"/>
      <c r="L79" s="6"/>
      <c r="M79" s="77"/>
      <c r="N79" s="77"/>
      <c r="O79" s="77"/>
      <c r="P79" s="77"/>
      <c r="Q79" s="77"/>
      <c r="R79" s="77"/>
      <c r="S79" s="77"/>
      <c r="T79" s="77"/>
    </row>
    <row r="80" spans="3:20" x14ac:dyDescent="0.25"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</row>
    <row r="81" spans="9:20" x14ac:dyDescent="0.25"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</row>
    <row r="82" spans="9:20" x14ac:dyDescent="0.25"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</row>
    <row r="83" spans="9:20" x14ac:dyDescent="0.25"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</row>
    <row r="84" spans="9:20" x14ac:dyDescent="0.25"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</row>
    <row r="85" spans="9:20" x14ac:dyDescent="0.25"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</row>
    <row r="86" spans="9:20" x14ac:dyDescent="0.25"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</row>
    <row r="87" spans="9:20" x14ac:dyDescent="0.25"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</row>
    <row r="88" spans="9:20" x14ac:dyDescent="0.25"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</row>
    <row r="89" spans="9:20" x14ac:dyDescent="0.25"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</row>
    <row r="90" spans="9:20" x14ac:dyDescent="0.25"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</row>
    <row r="91" spans="9:20" x14ac:dyDescent="0.25"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</row>
    <row r="92" spans="9:20" x14ac:dyDescent="0.25"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</row>
    <row r="93" spans="9:20" x14ac:dyDescent="0.25"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</row>
    <row r="94" spans="9:20" x14ac:dyDescent="0.25"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</row>
    <row r="95" spans="9:20" x14ac:dyDescent="0.25"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</row>
    <row r="96" spans="9:20" x14ac:dyDescent="0.25"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</row>
    <row r="97" spans="9:20" x14ac:dyDescent="0.25"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</row>
    <row r="98" spans="9:20" x14ac:dyDescent="0.25"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</row>
    <row r="99" spans="9:20" x14ac:dyDescent="0.25"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</row>
    <row r="100" spans="9:20" x14ac:dyDescent="0.25"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</row>
    <row r="101" spans="9:20" x14ac:dyDescent="0.25"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</row>
    <row r="102" spans="9:20" x14ac:dyDescent="0.25"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</row>
    <row r="103" spans="9:20" x14ac:dyDescent="0.25"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</row>
    <row r="104" spans="9:20" x14ac:dyDescent="0.25"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</row>
    <row r="105" spans="9:20" x14ac:dyDescent="0.25"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</row>
    <row r="106" spans="9:20" x14ac:dyDescent="0.25"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</row>
    <row r="107" spans="9:20" x14ac:dyDescent="0.25"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</row>
    <row r="108" spans="9:20" x14ac:dyDescent="0.25"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</row>
    <row r="109" spans="9:20" x14ac:dyDescent="0.25"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</row>
  </sheetData>
  <mergeCells count="12">
    <mergeCell ref="A1:B1"/>
    <mergeCell ref="E6:H6"/>
    <mergeCell ref="I6:L6"/>
    <mergeCell ref="M6:P6"/>
    <mergeCell ref="E60:H60"/>
    <mergeCell ref="I60:L60"/>
    <mergeCell ref="M60:P60"/>
    <mergeCell ref="C24:D24"/>
    <mergeCell ref="E24:F24"/>
    <mergeCell ref="G24:H24"/>
    <mergeCell ref="G25:H25"/>
    <mergeCell ref="E25:F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Dimethylnitrosamine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mezyk</dc:creator>
  <cp:lastModifiedBy>Ariana Gilmore</cp:lastModifiedBy>
  <dcterms:created xsi:type="dcterms:W3CDTF">2014-08-02T00:52:00Z</dcterms:created>
  <dcterms:modified xsi:type="dcterms:W3CDTF">2016-01-25T20:45:31Z</dcterms:modified>
</cp:coreProperties>
</file>